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2781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<sst xmlns="http://schemas.openxmlformats.org/spreadsheetml/2006/main" count="282" uniqueCount="124">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</sst>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4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0" borderId="14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6" xfId="0" applyNumberFormat="1" applyFont="1" applyFill="1" applyBorder="1" applyAlignment="1">
      <alignment/>
    </xf>
    <xf numFmtId="3" fontId="31" fillId="15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5" fillId="11" borderId="25" xfId="47" applyNumberFormat="1" applyFont="1" applyFill="1" applyBorder="1" applyAlignment="1" quotePrefix="1">
      <alignment horizontal="center" wrapText="1"/>
      <protection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6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7" fillId="11" borderId="27" xfId="0" applyNumberFormat="1" applyFont="1" applyFill="1" applyBorder="1" applyAlignment="1" quotePrefix="1">
      <alignment horizontal="right"/>
    </xf>
    <xf numFmtId="167" fontId="34" fillId="11" borderId="28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36" fillId="11" borderId="28" xfId="0" applyNumberFormat="1" applyFont="1" applyFill="1" applyBorder="1" applyAlignment="1" quotePrefix="1">
      <alignment horizontal="right"/>
    </xf>
    <xf numFmtId="1" fontId="36" fillId="8" borderId="29" xfId="0" applyNumberFormat="1" applyFont="1" applyFill="1" applyBorder="1" applyAlignment="1">
      <alignment horizontal="right"/>
    </xf>
    <xf numFmtId="1" fontId="36" fillId="8" borderId="30" xfId="0" applyNumberFormat="1" applyFont="1" applyFill="1" applyBorder="1" applyAlignment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8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31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1" fontId="25" fillId="24" borderId="31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25" fillId="11" borderId="24" xfId="47" applyNumberFormat="1" applyFont="1" applyFill="1" applyBorder="1" applyAlignment="1">
      <alignment horizontal="center" wrapText="1"/>
      <protection/>
    </xf>
    <xf numFmtId="3" fontId="38" fillId="15" borderId="32" xfId="0" applyNumberFormat="1" applyFont="1" applyFill="1" applyBorder="1" applyAlignment="1">
      <alignment horizontal="center"/>
    </xf>
    <xf numFmtId="3" fontId="31" fillId="15" borderId="18" xfId="0" applyNumberFormat="1" applyFont="1" applyFill="1" applyBorder="1" applyAlignment="1" quotePrefix="1">
      <alignment horizontal="right"/>
    </xf>
    <xf numFmtId="3" fontId="38" fillId="15" borderId="32" xfId="0" applyNumberFormat="1" applyFont="1" applyFill="1" applyBorder="1" applyAlignment="1">
      <alignment horizontal="center"/>
    </xf>
    <xf numFmtId="3" fontId="41" fillId="15" borderId="32" xfId="0" applyNumberFormat="1" applyFont="1" applyFill="1" applyBorder="1" applyAlignment="1">
      <alignment horizontal="center"/>
    </xf>
    <xf numFmtId="3" fontId="29" fillId="19" borderId="29" xfId="0" applyNumberFormat="1" applyFont="1" applyFill="1" applyBorder="1" applyAlignment="1">
      <alignment/>
    </xf>
    <xf numFmtId="3" fontId="29" fillId="19" borderId="33" xfId="0" applyNumberFormat="1" applyFont="1" applyFill="1" applyBorder="1" applyAlignment="1">
      <alignment/>
    </xf>
    <xf numFmtId="3" fontId="30" fillId="8" borderId="34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35" xfId="0" applyNumberFormat="1" applyFont="1" applyFill="1" applyBorder="1" applyAlignment="1">
      <alignment horizontal="right"/>
    </xf>
    <xf numFmtId="3" fontId="31" fillId="8" borderId="34" xfId="0" applyNumberFormat="1" applyFont="1" applyFill="1" applyBorder="1" applyAlignment="1" quotePrefix="1">
      <alignment horizontal="right"/>
    </xf>
    <xf numFmtId="167" fontId="34" fillId="8" borderId="28" xfId="0" applyNumberFormat="1" applyFont="1" applyFill="1" applyBorder="1" applyAlignment="1" quotePrefix="1">
      <alignment horizontal="right"/>
    </xf>
    <xf numFmtId="3" fontId="36" fillId="8" borderId="35" xfId="0" applyNumberFormat="1" applyFont="1" applyFill="1" applyBorder="1" applyAlignment="1" quotePrefix="1">
      <alignment horizontal="right"/>
    </xf>
    <xf numFmtId="3" fontId="25" fillId="11" borderId="36" xfId="47" applyNumberFormat="1" applyFont="1" applyFill="1" applyBorder="1" applyAlignment="1" quotePrefix="1">
      <alignment horizontal="center" wrapText="1"/>
      <protection/>
    </xf>
    <xf numFmtId="3" fontId="25" fillId="11" borderId="37" xfId="47" applyNumberFormat="1" applyFont="1" applyFill="1" applyBorder="1" applyAlignment="1" quotePrefix="1">
      <alignment horizontal="center" wrapText="1"/>
      <protection/>
    </xf>
    <xf numFmtId="3" fontId="25" fillId="11" borderId="29" xfId="47" applyNumberFormat="1" applyFont="1" applyFill="1" applyBorder="1" applyAlignment="1" quotePrefix="1">
      <alignment horizontal="center" wrapText="1"/>
      <protection/>
    </xf>
    <xf numFmtId="3" fontId="25" fillId="11" borderId="37" xfId="47" applyNumberFormat="1" applyFont="1" applyFill="1" applyBorder="1" applyAlignment="1">
      <alignment horizontal="center" wrapText="1"/>
      <protection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8" xfId="0" applyNumberFormat="1" applyFont="1" applyFill="1" applyBorder="1" applyAlignment="1" quotePrefix="1">
      <alignment horizontal="right"/>
    </xf>
    <xf numFmtId="3" fontId="0" fillId="0" borderId="39" xfId="0" applyNumberFormat="1" applyFont="1" applyFill="1" applyBorder="1" applyAlignment="1" quotePrefix="1">
      <alignment horizontal="right"/>
    </xf>
    <xf numFmtId="3" fontId="0" fillId="0" borderId="40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 horizontal="right"/>
    </xf>
    <xf numFmtId="3" fontId="27" fillId="0" borderId="42" xfId="0" applyNumberFormat="1" applyFont="1" applyFill="1" applyBorder="1" applyAlignment="1" quotePrefix="1">
      <alignment horizontal="right"/>
    </xf>
    <xf numFmtId="3" fontId="27" fillId="0" borderId="39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43" xfId="0" applyNumberFormat="1" applyFont="1" applyFill="1" applyBorder="1" applyAlignment="1" quotePrefix="1">
      <alignment/>
    </xf>
    <xf numFmtId="3" fontId="27" fillId="0" borderId="31" xfId="0" applyNumberFormat="1" applyFont="1" applyFill="1" applyBorder="1" applyAlignment="1" quotePrefix="1">
      <alignment/>
    </xf>
    <xf numFmtId="3" fontId="31" fillId="15" borderId="32" xfId="0" applyNumberFormat="1" applyFont="1" applyFill="1" applyBorder="1" applyAlignment="1" quotePrefix="1">
      <alignment/>
    </xf>
    <xf numFmtId="3" fontId="30" fillId="19" borderId="31" xfId="0" applyNumberFormat="1" applyFont="1" applyFill="1" applyBorder="1" applyAlignment="1" quotePrefix="1">
      <alignment/>
    </xf>
    <xf numFmtId="3" fontId="31" fillId="15" borderId="32" xfId="0" applyNumberFormat="1" applyFont="1" applyFill="1" applyBorder="1" applyAlignment="1" quotePrefix="1">
      <alignment horizontal="right"/>
    </xf>
    <xf numFmtId="3" fontId="31" fillId="15" borderId="32" xfId="0" applyNumberFormat="1" applyFont="1" applyFill="1" applyBorder="1" applyAlignment="1">
      <alignment/>
    </xf>
    <xf numFmtId="3" fontId="31" fillId="24" borderId="31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4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33" xfId="0" applyNumberFormat="1" applyFont="1" applyFill="1" applyBorder="1" applyAlignment="1">
      <alignment horizontal="right"/>
    </xf>
    <xf numFmtId="1" fontId="36" fillId="8" borderId="45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44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25" fillId="11" borderId="27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41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5" fillId="15" borderId="32" xfId="47" applyNumberFormat="1" applyFont="1" applyFill="1" applyBorder="1" applyAlignment="1" quotePrefix="1">
      <alignment horizontal="center" wrapText="1"/>
      <protection/>
    </xf>
    <xf numFmtId="3" fontId="25" fillId="15" borderId="46" xfId="47" applyNumberFormat="1" applyFont="1" applyFill="1" applyBorder="1" applyAlignment="1" quotePrefix="1">
      <alignment horizontal="center" wrapText="1"/>
      <protection/>
    </xf>
    <xf numFmtId="3" fontId="25" fillId="15" borderId="47" xfId="47" applyNumberFormat="1" applyFont="1" applyFill="1" applyBorder="1" applyAlignment="1" quotePrefix="1">
      <alignment horizontal="center" wrapText="1"/>
      <protection/>
    </xf>
    <xf numFmtId="3" fontId="25" fillId="15" borderId="48" xfId="47" applyNumberFormat="1" applyFont="1" applyFill="1" applyBorder="1" applyAlignment="1" quotePrefix="1">
      <alignment horizontal="center" wrapText="1"/>
      <protection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49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1" fillId="11" borderId="25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49" xfId="0" applyNumberFormat="1" applyFont="1" applyFill="1" applyBorder="1" applyAlignment="1" quotePrefix="1">
      <alignment horizontal="right"/>
    </xf>
    <xf numFmtId="3" fontId="32" fillId="11" borderId="49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49" xfId="0" applyNumberFormat="1" applyFont="1" applyFill="1" applyBorder="1" applyAlignment="1">
      <alignment/>
    </xf>
    <xf numFmtId="3" fontId="32" fillId="11" borderId="25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1" fillId="11" borderId="25" xfId="0" applyNumberFormat="1" applyFont="1" applyFill="1" applyBorder="1" applyAlignment="1">
      <alignment/>
    </xf>
    <xf numFmtId="3" fontId="32" fillId="11" borderId="50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1" fillId="11" borderId="49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5" borderId="44" xfId="47" applyNumberFormat="1" applyFont="1" applyFill="1" applyBorder="1" applyAlignment="1">
      <alignment horizontal="center" wrapText="1"/>
      <protection/>
    </xf>
    <xf numFmtId="3" fontId="31" fillId="15" borderId="18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44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25" fillId="15" borderId="19" xfId="47" applyNumberFormat="1" applyFont="1" applyFill="1" applyBorder="1" applyAlignment="1" quotePrefix="1">
      <alignment horizontal="center" wrapText="1"/>
      <protection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7" fillId="15" borderId="27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27" fillId="15" borderId="51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52" xfId="0" applyNumberFormat="1" applyFont="1" applyFill="1" applyBorder="1" applyAlignment="1" quotePrefix="1">
      <alignment/>
    </xf>
    <xf numFmtId="3" fontId="27" fillId="0" borderId="42" xfId="0" applyNumberFormat="1" applyFont="1" applyBorder="1" applyAlignment="1">
      <alignment/>
    </xf>
    <xf numFmtId="3" fontId="27" fillId="0" borderId="42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53" xfId="0" applyNumberFormat="1" applyFont="1" applyFill="1" applyBorder="1" applyAlignment="1" quotePrefix="1">
      <alignment/>
    </xf>
    <xf numFmtId="3" fontId="27" fillId="0" borderId="39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0" fillId="0" borderId="42" xfId="0" applyNumberFormat="1" applyFont="1" applyFill="1" applyBorder="1" applyAlignment="1" quotePrefix="1">
      <alignment/>
    </xf>
    <xf numFmtId="0" fontId="27" fillId="0" borderId="16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27" fillId="15" borderId="27" xfId="0" applyNumberFormat="1" applyFont="1" applyFill="1" applyBorder="1" applyAlignment="1">
      <alignment/>
    </xf>
    <xf numFmtId="3" fontId="27" fillId="15" borderId="51" xfId="0" applyNumberFormat="1" applyFont="1" applyFill="1" applyBorder="1" applyAlignment="1">
      <alignment/>
    </xf>
    <xf numFmtId="3" fontId="27" fillId="11" borderId="27" xfId="0" applyNumberFormat="1" applyFont="1" applyFill="1" applyBorder="1" applyAlignment="1">
      <alignment/>
    </xf>
    <xf numFmtId="167" fontId="34" fillId="15" borderId="28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167" fontId="34" fillId="11" borderId="28" xfId="0" applyNumberFormat="1" applyFont="1" applyFill="1" applyBorder="1" applyAlignment="1">
      <alignment/>
    </xf>
    <xf numFmtId="3" fontId="31" fillId="8" borderId="34" xfId="0" applyNumberFormat="1" applyFont="1" applyFill="1" applyBorder="1" applyAlignment="1">
      <alignment/>
    </xf>
    <xf numFmtId="167" fontId="34" fillId="8" borderId="28" xfId="0" applyNumberFormat="1" applyFont="1" applyFill="1" applyBorder="1" applyAlignment="1">
      <alignment/>
    </xf>
    <xf numFmtId="1" fontId="36" fillId="8" borderId="35" xfId="0" applyNumberFormat="1" applyFont="1" applyFill="1" applyBorder="1" applyAlignment="1">
      <alignment/>
    </xf>
    <xf numFmtId="3" fontId="25" fillId="11" borderId="34" xfId="0" applyNumberFormat="1" applyFont="1" applyFill="1" applyBorder="1" applyAlignment="1">
      <alignment horizontal="center"/>
    </xf>
    <xf numFmtId="3" fontId="25" fillId="11" borderId="35" xfId="0" applyNumberFormat="1" applyFont="1" applyFill="1" applyBorder="1" applyAlignment="1">
      <alignment horizontal="center"/>
    </xf>
    <xf numFmtId="3" fontId="28" fillId="8" borderId="34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35" xfId="0" applyNumberFormat="1" applyFont="1" applyFill="1" applyBorder="1" applyAlignment="1">
      <alignment horizontal="center"/>
    </xf>
    <xf numFmtId="3" fontId="25" fillId="11" borderId="54" xfId="0" applyNumberFormat="1" applyFont="1" applyFill="1" applyBorder="1" applyAlignment="1">
      <alignment horizontal="center"/>
    </xf>
    <xf numFmtId="49" fontId="33" fillId="11" borderId="28" xfId="0" applyNumberFormat="1" applyFont="1" applyFill="1" applyBorder="1" applyAlignment="1">
      <alignment horizontal="center"/>
    </xf>
    <xf numFmtId="49" fontId="35" fillId="11" borderId="35" xfId="0" applyNumberFormat="1" applyFont="1" applyFill="1" applyBorder="1" applyAlignment="1">
      <alignment horizontal="center"/>
    </xf>
    <xf numFmtId="3" fontId="38" fillId="8" borderId="34" xfId="0" applyNumberFormat="1" applyFont="1" applyFill="1" applyBorder="1" applyAlignment="1">
      <alignment horizontal="center"/>
    </xf>
    <xf numFmtId="3" fontId="30" fillId="8" borderId="46" xfId="0" applyNumberFormat="1" applyFont="1" applyFill="1" applyBorder="1" applyAlignment="1" quotePrefix="1">
      <alignment/>
    </xf>
    <xf numFmtId="164" fontId="34" fillId="8" borderId="31" xfId="0" applyNumberFormat="1" applyFont="1" applyFill="1" applyBorder="1" applyAlignment="1">
      <alignment horizontal="right"/>
    </xf>
    <xf numFmtId="1" fontId="36" fillId="8" borderId="55" xfId="0" applyNumberFormat="1" applyFont="1" applyFill="1" applyBorder="1" applyAlignment="1">
      <alignment horizontal="right"/>
    </xf>
    <xf numFmtId="3" fontId="27" fillId="15" borderId="17" xfId="0" applyNumberFormat="1" applyFont="1" applyFill="1" applyBorder="1" applyAlignment="1" quotePrefix="1">
      <alignment horizontal="right"/>
    </xf>
    <xf numFmtId="167" fontId="34" fillId="15" borderId="0" xfId="0" applyNumberFormat="1" applyFont="1" applyFill="1" applyBorder="1" applyAlignment="1" quotePrefix="1">
      <alignment horizontal="right"/>
    </xf>
    <xf numFmtId="3" fontId="36" fillId="15" borderId="0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30" xfId="0" applyNumberFormat="1" applyFont="1" applyFill="1" applyBorder="1" applyAlignment="1" quotePrefix="1">
      <alignment horizontal="right"/>
    </xf>
    <xf numFmtId="3" fontId="0" fillId="0" borderId="31" xfId="0" applyNumberFormat="1" applyFont="1" applyFill="1" applyBorder="1" applyAlignment="1" quotePrefix="1">
      <alignment/>
    </xf>
    <xf numFmtId="3" fontId="27" fillId="15" borderId="17" xfId="0" applyNumberFormat="1" applyFont="1" applyFill="1" applyBorder="1" applyAlignment="1">
      <alignment/>
    </xf>
    <xf numFmtId="167" fontId="34" fillId="15" borderId="0" xfId="0" applyNumberFormat="1" applyFont="1" applyFill="1" applyBorder="1" applyAlignment="1">
      <alignment/>
    </xf>
    <xf numFmtId="3" fontId="25" fillId="11" borderId="56" xfId="47" applyNumberFormat="1" applyFont="1" applyFill="1" applyBorder="1" applyAlignment="1">
      <alignment horizontal="center" vertical="center"/>
      <protection/>
    </xf>
    <xf numFmtId="3" fontId="25" fillId="11" borderId="50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1" fontId="40" fillId="15" borderId="44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44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8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8" xfId="47" applyNumberFormat="1" applyFont="1" applyFill="1" applyBorder="1" applyAlignment="1">
      <alignment horizontal="center" vertical="center"/>
      <protection/>
    </xf>
    <xf numFmtId="3" fontId="25" fillId="11" borderId="59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3" fontId="26" fillId="11" borderId="61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51"/>
  <sheetViews>
    <sheetView tabSelected="1" workbookViewId="0" topLeftCell="BB31">
      <selection activeCell="CA59" sqref="CA59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30">
        <f>(C8/C29)</f>
        <v>0.9442837418234298</v>
      </c>
      <c r="B3" s="231"/>
      <c r="C3" s="132" t="s">
        <v>0</v>
      </c>
      <c r="D3" s="154" t="s">
        <v>121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73" t="s">
        <v>115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73" t="s">
        <v>117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30" t="s">
        <v>98</v>
      </c>
      <c r="BF3" s="216">
        <v>1</v>
      </c>
      <c r="BG3" s="217"/>
    </row>
    <row r="4" spans="1:59" ht="42" customHeight="1" thickBot="1">
      <c r="A4" s="232" t="s">
        <v>100</v>
      </c>
      <c r="B4" s="233"/>
      <c r="C4" s="133" t="s">
        <v>1</v>
      </c>
      <c r="D4" s="155" t="s">
        <v>122</v>
      </c>
      <c r="E4" s="31" t="s">
        <v>3</v>
      </c>
      <c r="F4" s="32" t="s">
        <v>5</v>
      </c>
      <c r="G4" s="32" t="s">
        <v>7</v>
      </c>
      <c r="H4" s="32" t="s">
        <v>9</v>
      </c>
      <c r="I4" s="32" t="s">
        <v>11</v>
      </c>
      <c r="J4" s="33" t="s">
        <v>13</v>
      </c>
      <c r="K4" s="33" t="s">
        <v>15</v>
      </c>
      <c r="L4" s="32" t="s">
        <v>17</v>
      </c>
      <c r="M4" s="32" t="s">
        <v>19</v>
      </c>
      <c r="N4" s="32" t="s">
        <v>21</v>
      </c>
      <c r="O4" s="32" t="s">
        <v>23</v>
      </c>
      <c r="P4" s="32" t="s">
        <v>25</v>
      </c>
      <c r="Q4" s="32" t="s">
        <v>27</v>
      </c>
      <c r="R4" s="32" t="s">
        <v>29</v>
      </c>
      <c r="S4" s="32" t="s">
        <v>102</v>
      </c>
      <c r="T4" s="32" t="s">
        <v>30</v>
      </c>
      <c r="U4" s="32" t="s">
        <v>32</v>
      </c>
      <c r="V4" s="32" t="s">
        <v>33</v>
      </c>
      <c r="W4" s="32" t="s">
        <v>35</v>
      </c>
      <c r="X4" s="32" t="s">
        <v>37</v>
      </c>
      <c r="Y4" s="32" t="s">
        <v>39</v>
      </c>
      <c r="Z4" s="32" t="s">
        <v>41</v>
      </c>
      <c r="AA4" s="32" t="s">
        <v>43</v>
      </c>
      <c r="AB4" s="32" t="s">
        <v>45</v>
      </c>
      <c r="AC4" s="32" t="s">
        <v>47</v>
      </c>
      <c r="AD4" s="32" t="s">
        <v>49</v>
      </c>
      <c r="AE4" s="32" t="s">
        <v>51</v>
      </c>
      <c r="AF4" s="32" t="s">
        <v>53</v>
      </c>
      <c r="AG4" s="32" t="s">
        <v>55</v>
      </c>
      <c r="AH4" s="32" t="s">
        <v>57</v>
      </c>
      <c r="AI4" s="32" t="s">
        <v>59</v>
      </c>
      <c r="AJ4" s="32" t="s">
        <v>61</v>
      </c>
      <c r="AK4" s="32" t="s">
        <v>63</v>
      </c>
      <c r="AL4" s="32" t="s">
        <v>65</v>
      </c>
      <c r="AM4" s="32" t="s">
        <v>67</v>
      </c>
      <c r="AN4" s="32" t="s">
        <v>69</v>
      </c>
      <c r="AO4" s="32" t="s">
        <v>71</v>
      </c>
      <c r="AP4" s="32" t="s">
        <v>73</v>
      </c>
      <c r="AQ4" s="32" t="s">
        <v>75</v>
      </c>
      <c r="AR4" s="32" t="s">
        <v>104</v>
      </c>
      <c r="AS4" s="32" t="s">
        <v>77</v>
      </c>
      <c r="AT4" s="32" t="s">
        <v>79</v>
      </c>
      <c r="AU4" s="75" t="s">
        <v>118</v>
      </c>
      <c r="AV4" s="32" t="s">
        <v>81</v>
      </c>
      <c r="AW4" s="32" t="s">
        <v>83</v>
      </c>
      <c r="AX4" s="32" t="s">
        <v>85</v>
      </c>
      <c r="AY4" s="32" t="s">
        <v>87</v>
      </c>
      <c r="AZ4" s="32" t="s">
        <v>89</v>
      </c>
      <c r="BA4" s="32" t="s">
        <v>91</v>
      </c>
      <c r="BB4" s="32" t="s">
        <v>93</v>
      </c>
      <c r="BC4" s="32" t="s">
        <v>95</v>
      </c>
      <c r="BD4" s="33" t="s">
        <v>97</v>
      </c>
      <c r="BE4" s="131" t="s">
        <v>99</v>
      </c>
      <c r="BF4" s="218" t="s">
        <v>100</v>
      </c>
      <c r="BG4" s="219"/>
    </row>
    <row r="5" spans="1:59" ht="13.5" thickTop="1">
      <c r="A5" s="220">
        <v>2011</v>
      </c>
      <c r="B5" s="23">
        <v>1</v>
      </c>
      <c r="C5" s="99">
        <v>45304</v>
      </c>
      <c r="D5" s="112">
        <f aca="true" t="shared" si="0" ref="D5:D23">BE5-C5</f>
        <v>190824</v>
      </c>
      <c r="E5" s="96">
        <v>2690</v>
      </c>
      <c r="F5" s="97">
        <v>841</v>
      </c>
      <c r="G5" s="97">
        <v>1571</v>
      </c>
      <c r="H5" s="97">
        <v>230</v>
      </c>
      <c r="I5" s="97">
        <v>892</v>
      </c>
      <c r="J5" s="101">
        <v>9319</v>
      </c>
      <c r="K5" s="97">
        <v>1299</v>
      </c>
      <c r="L5" s="97">
        <v>1079</v>
      </c>
      <c r="M5" s="97">
        <v>58</v>
      </c>
      <c r="N5" s="101">
        <v>15571</v>
      </c>
      <c r="O5" s="97">
        <v>833</v>
      </c>
      <c r="P5" s="97">
        <v>238</v>
      </c>
      <c r="Q5" s="97">
        <v>532</v>
      </c>
      <c r="R5" s="97">
        <v>141</v>
      </c>
      <c r="S5" s="97">
        <v>151</v>
      </c>
      <c r="T5" s="97">
        <v>11</v>
      </c>
      <c r="U5" s="97">
        <v>2299</v>
      </c>
      <c r="V5" s="97">
        <v>38</v>
      </c>
      <c r="W5" s="101">
        <v>21402</v>
      </c>
      <c r="X5" s="97">
        <v>3651</v>
      </c>
      <c r="Y5" s="97">
        <v>2069</v>
      </c>
      <c r="Z5" s="97">
        <v>4814</v>
      </c>
      <c r="AA5" s="97">
        <v>561</v>
      </c>
      <c r="AB5" s="101">
        <v>3539</v>
      </c>
      <c r="AC5" s="97">
        <v>2051</v>
      </c>
      <c r="AD5" s="97">
        <v>36661</v>
      </c>
      <c r="AE5" s="97">
        <v>3078</v>
      </c>
      <c r="AF5" s="97">
        <v>7393</v>
      </c>
      <c r="AG5" s="97">
        <v>751</v>
      </c>
      <c r="AH5" s="179">
        <v>15250</v>
      </c>
      <c r="AI5" s="101">
        <v>4594</v>
      </c>
      <c r="AJ5" s="97">
        <v>1537</v>
      </c>
      <c r="AK5" s="97">
        <v>2202</v>
      </c>
      <c r="AL5" s="97">
        <v>1394</v>
      </c>
      <c r="AM5" s="97">
        <v>4866</v>
      </c>
      <c r="AN5" s="97">
        <v>5260</v>
      </c>
      <c r="AO5" s="97">
        <v>1025</v>
      </c>
      <c r="AP5" s="101">
        <v>7082</v>
      </c>
      <c r="AQ5" s="97">
        <v>1995</v>
      </c>
      <c r="AR5" s="97">
        <v>611</v>
      </c>
      <c r="AS5" s="97">
        <v>1409</v>
      </c>
      <c r="AT5" s="97">
        <v>2129</v>
      </c>
      <c r="AU5" s="97" t="s">
        <v>123</v>
      </c>
      <c r="AV5" s="97">
        <v>1900</v>
      </c>
      <c r="AW5" s="97">
        <v>4243</v>
      </c>
      <c r="AX5" s="97">
        <v>2849</v>
      </c>
      <c r="AY5" s="97">
        <v>4815</v>
      </c>
      <c r="AZ5" s="97">
        <v>183</v>
      </c>
      <c r="BA5" s="97">
        <v>943</v>
      </c>
      <c r="BB5" s="97">
        <v>2421</v>
      </c>
      <c r="BC5" s="97">
        <v>179</v>
      </c>
      <c r="BD5" s="98">
        <v>174</v>
      </c>
      <c r="BE5" s="178">
        <v>236128</v>
      </c>
      <c r="BF5" s="220">
        <v>2011</v>
      </c>
      <c r="BG5" s="123">
        <v>1</v>
      </c>
    </row>
    <row r="6" spans="1:59" ht="12.75">
      <c r="A6" s="221"/>
      <c r="B6" s="17">
        <v>2</v>
      </c>
      <c r="C6" s="100">
        <v>48617</v>
      </c>
      <c r="D6" s="113">
        <f t="shared" si="0"/>
        <v>180211</v>
      </c>
      <c r="E6" s="10">
        <v>3246</v>
      </c>
      <c r="F6" s="11">
        <v>705</v>
      </c>
      <c r="G6" s="11">
        <v>2395</v>
      </c>
      <c r="H6" s="11">
        <v>220</v>
      </c>
      <c r="I6" s="11">
        <v>1302</v>
      </c>
      <c r="J6" s="15">
        <v>13175</v>
      </c>
      <c r="K6" s="11">
        <v>1003</v>
      </c>
      <c r="L6" s="11">
        <v>1279</v>
      </c>
      <c r="M6" s="11">
        <v>116</v>
      </c>
      <c r="N6" s="15">
        <v>11715</v>
      </c>
      <c r="O6" s="11">
        <v>561</v>
      </c>
      <c r="P6" s="11">
        <v>294</v>
      </c>
      <c r="Q6" s="11">
        <v>558</v>
      </c>
      <c r="R6" s="11">
        <v>210</v>
      </c>
      <c r="S6" s="11">
        <v>369</v>
      </c>
      <c r="T6" s="11">
        <v>71</v>
      </c>
      <c r="U6" s="11">
        <v>2742</v>
      </c>
      <c r="V6" s="11">
        <v>41</v>
      </c>
      <c r="W6" s="15">
        <v>24071</v>
      </c>
      <c r="X6" s="11">
        <v>4537</v>
      </c>
      <c r="Y6" s="11">
        <v>2500</v>
      </c>
      <c r="Z6" s="11">
        <v>5500</v>
      </c>
      <c r="AA6" s="11">
        <v>908</v>
      </c>
      <c r="AB6" s="15">
        <v>4296</v>
      </c>
      <c r="AC6" s="11">
        <v>2139</v>
      </c>
      <c r="AD6" s="11">
        <v>12177</v>
      </c>
      <c r="AE6" s="11">
        <v>1909</v>
      </c>
      <c r="AF6" s="11">
        <v>9407</v>
      </c>
      <c r="AG6" s="11">
        <v>612</v>
      </c>
      <c r="AH6" s="180">
        <v>19275</v>
      </c>
      <c r="AI6" s="15">
        <v>7903</v>
      </c>
      <c r="AJ6" s="11">
        <v>1920</v>
      </c>
      <c r="AK6" s="11">
        <v>2273</v>
      </c>
      <c r="AL6" s="11">
        <v>2303</v>
      </c>
      <c r="AM6" s="11">
        <v>2393</v>
      </c>
      <c r="AN6" s="11">
        <v>3571</v>
      </c>
      <c r="AO6" s="11">
        <v>963</v>
      </c>
      <c r="AP6" s="15">
        <v>7188</v>
      </c>
      <c r="AQ6" s="11">
        <v>1081</v>
      </c>
      <c r="AR6" s="11">
        <v>388</v>
      </c>
      <c r="AS6" s="11">
        <v>1468</v>
      </c>
      <c r="AT6" s="11">
        <v>2990</v>
      </c>
      <c r="AU6" s="11" t="s">
        <v>123</v>
      </c>
      <c r="AV6" s="11">
        <v>2196</v>
      </c>
      <c r="AW6" s="11">
        <v>5052</v>
      </c>
      <c r="AX6" s="11">
        <v>2553</v>
      </c>
      <c r="AY6" s="11">
        <v>5813</v>
      </c>
      <c r="AZ6" s="11">
        <v>140</v>
      </c>
      <c r="BA6" s="11">
        <v>1143</v>
      </c>
      <c r="BB6" s="11">
        <v>1155</v>
      </c>
      <c r="BC6" s="11">
        <v>180</v>
      </c>
      <c r="BD6" s="12">
        <v>205</v>
      </c>
      <c r="BE6" s="171">
        <v>228828</v>
      </c>
      <c r="BF6" s="221"/>
      <c r="BG6" s="124">
        <v>2</v>
      </c>
    </row>
    <row r="7" spans="1:60" ht="13.5" thickBot="1">
      <c r="A7" s="221"/>
      <c r="B7" s="17">
        <v>3</v>
      </c>
      <c r="C7" s="100">
        <v>57222</v>
      </c>
      <c r="D7" s="114">
        <f t="shared" si="0"/>
        <v>300398</v>
      </c>
      <c r="E7" s="10">
        <v>4968</v>
      </c>
      <c r="F7" s="11">
        <v>1199</v>
      </c>
      <c r="G7" s="11">
        <v>4222</v>
      </c>
      <c r="H7" s="11">
        <v>718</v>
      </c>
      <c r="I7" s="11">
        <v>2591</v>
      </c>
      <c r="J7" s="15">
        <v>16599</v>
      </c>
      <c r="K7" s="11">
        <v>2870</v>
      </c>
      <c r="L7" s="11">
        <v>1758</v>
      </c>
      <c r="M7" s="11">
        <v>222</v>
      </c>
      <c r="N7" s="15">
        <v>29470</v>
      </c>
      <c r="O7" s="11">
        <v>1750</v>
      </c>
      <c r="P7" s="11">
        <v>505</v>
      </c>
      <c r="Q7" s="11">
        <v>843</v>
      </c>
      <c r="R7" s="11">
        <v>366</v>
      </c>
      <c r="S7" s="11">
        <v>219</v>
      </c>
      <c r="T7" s="11">
        <v>54</v>
      </c>
      <c r="U7" s="11">
        <v>8852</v>
      </c>
      <c r="V7" s="11">
        <v>109</v>
      </c>
      <c r="W7" s="15">
        <v>40423</v>
      </c>
      <c r="X7" s="11">
        <v>6990</v>
      </c>
      <c r="Y7" s="11">
        <v>4679</v>
      </c>
      <c r="Z7" s="11">
        <v>6512</v>
      </c>
      <c r="AA7" s="11">
        <v>1696</v>
      </c>
      <c r="AB7" s="15">
        <v>6995</v>
      </c>
      <c r="AC7" s="11">
        <v>3874</v>
      </c>
      <c r="AD7" s="11">
        <v>27061</v>
      </c>
      <c r="AE7" s="11">
        <v>5149</v>
      </c>
      <c r="AF7" s="11">
        <v>11330</v>
      </c>
      <c r="AG7" s="11">
        <v>849</v>
      </c>
      <c r="AH7" s="180">
        <v>21496</v>
      </c>
      <c r="AI7" s="15">
        <v>12922</v>
      </c>
      <c r="AJ7" s="11">
        <v>3528</v>
      </c>
      <c r="AK7" s="11">
        <v>3084</v>
      </c>
      <c r="AL7" s="11">
        <v>2206</v>
      </c>
      <c r="AM7" s="11">
        <v>6527</v>
      </c>
      <c r="AN7" s="11">
        <v>7918</v>
      </c>
      <c r="AO7" s="11">
        <v>2424</v>
      </c>
      <c r="AP7" s="15">
        <v>14984</v>
      </c>
      <c r="AQ7" s="11">
        <v>1983</v>
      </c>
      <c r="AR7" s="11">
        <v>902</v>
      </c>
      <c r="AS7" s="11">
        <v>2057</v>
      </c>
      <c r="AT7" s="11">
        <v>3268</v>
      </c>
      <c r="AU7" s="11" t="s">
        <v>123</v>
      </c>
      <c r="AV7" s="11">
        <v>3719</v>
      </c>
      <c r="AW7" s="11">
        <v>6080</v>
      </c>
      <c r="AX7" s="11">
        <v>3048</v>
      </c>
      <c r="AY7" s="11">
        <v>7792</v>
      </c>
      <c r="AZ7" s="11">
        <v>327</v>
      </c>
      <c r="BA7" s="11">
        <v>1283</v>
      </c>
      <c r="BB7" s="11">
        <v>1532</v>
      </c>
      <c r="BC7" s="11">
        <v>189</v>
      </c>
      <c r="BD7" s="12">
        <v>256</v>
      </c>
      <c r="BE7" s="171">
        <v>357620</v>
      </c>
      <c r="BF7" s="221"/>
      <c r="BG7" s="124">
        <v>3</v>
      </c>
      <c r="BH7" s="111"/>
    </row>
    <row r="8" spans="1:59" ht="13.5" thickBot="1">
      <c r="A8" s="221"/>
      <c r="B8" s="80" t="s">
        <v>107</v>
      </c>
      <c r="C8" s="78">
        <f aca="true" t="shared" si="1" ref="C8:AI8">SUM(C5:C7)</f>
        <v>151143</v>
      </c>
      <c r="D8" s="156">
        <f t="shared" si="0"/>
        <v>671433</v>
      </c>
      <c r="E8" s="134">
        <f t="shared" si="1"/>
        <v>10904</v>
      </c>
      <c r="F8" s="135">
        <f t="shared" si="1"/>
        <v>2745</v>
      </c>
      <c r="G8" s="135">
        <f t="shared" si="1"/>
        <v>8188</v>
      </c>
      <c r="H8" s="136">
        <f t="shared" si="1"/>
        <v>1168</v>
      </c>
      <c r="I8" s="137">
        <f t="shared" si="1"/>
        <v>4785</v>
      </c>
      <c r="J8" s="138">
        <f t="shared" si="1"/>
        <v>39093</v>
      </c>
      <c r="K8" s="137">
        <f t="shared" si="1"/>
        <v>5172</v>
      </c>
      <c r="L8" s="137">
        <f t="shared" si="1"/>
        <v>4116</v>
      </c>
      <c r="M8" s="137">
        <f t="shared" si="1"/>
        <v>396</v>
      </c>
      <c r="N8" s="138">
        <f t="shared" si="1"/>
        <v>56756</v>
      </c>
      <c r="O8" s="135">
        <f t="shared" si="1"/>
        <v>3144</v>
      </c>
      <c r="P8" s="136">
        <f t="shared" si="1"/>
        <v>1037</v>
      </c>
      <c r="Q8" s="135">
        <f t="shared" si="1"/>
        <v>1933</v>
      </c>
      <c r="R8" s="136">
        <f t="shared" si="1"/>
        <v>717</v>
      </c>
      <c r="S8" s="135">
        <f t="shared" si="1"/>
        <v>739</v>
      </c>
      <c r="T8" s="136">
        <f t="shared" si="1"/>
        <v>136</v>
      </c>
      <c r="U8" s="135">
        <f t="shared" si="1"/>
        <v>13893</v>
      </c>
      <c r="V8" s="136">
        <f t="shared" si="1"/>
        <v>188</v>
      </c>
      <c r="W8" s="139">
        <f t="shared" si="1"/>
        <v>85896</v>
      </c>
      <c r="X8" s="140">
        <f t="shared" si="1"/>
        <v>15178</v>
      </c>
      <c r="Y8" s="135">
        <f t="shared" si="1"/>
        <v>9248</v>
      </c>
      <c r="Z8" s="140">
        <f t="shared" si="1"/>
        <v>16826</v>
      </c>
      <c r="AA8" s="135">
        <f t="shared" si="1"/>
        <v>3165</v>
      </c>
      <c r="AB8" s="140">
        <f t="shared" si="1"/>
        <v>14830</v>
      </c>
      <c r="AC8" s="135">
        <f t="shared" si="1"/>
        <v>8064</v>
      </c>
      <c r="AD8" s="141">
        <f t="shared" si="1"/>
        <v>75899</v>
      </c>
      <c r="AE8" s="135">
        <f t="shared" si="1"/>
        <v>10136</v>
      </c>
      <c r="AF8" s="141">
        <f t="shared" si="1"/>
        <v>28130</v>
      </c>
      <c r="AG8" s="135">
        <f t="shared" si="1"/>
        <v>2212</v>
      </c>
      <c r="AH8" s="140">
        <f t="shared" si="1"/>
        <v>56021</v>
      </c>
      <c r="AI8" s="139">
        <f t="shared" si="1"/>
        <v>25419</v>
      </c>
      <c r="AJ8" s="136">
        <f aca="true" t="shared" si="2" ref="AJ8:BE8">SUM(AJ5:AJ7)</f>
        <v>6985</v>
      </c>
      <c r="AK8" s="135">
        <f t="shared" si="2"/>
        <v>7559</v>
      </c>
      <c r="AL8" s="136">
        <f t="shared" si="2"/>
        <v>5903</v>
      </c>
      <c r="AM8" s="135">
        <f t="shared" si="2"/>
        <v>13786</v>
      </c>
      <c r="AN8" s="136">
        <f t="shared" si="2"/>
        <v>16749</v>
      </c>
      <c r="AO8" s="135">
        <f t="shared" si="2"/>
        <v>4412</v>
      </c>
      <c r="AP8" s="139">
        <f t="shared" si="2"/>
        <v>29254</v>
      </c>
      <c r="AQ8" s="135">
        <f t="shared" si="2"/>
        <v>5059</v>
      </c>
      <c r="AR8" s="135">
        <f t="shared" si="2"/>
        <v>1901</v>
      </c>
      <c r="AS8" s="135">
        <f t="shared" si="2"/>
        <v>4934</v>
      </c>
      <c r="AT8" s="135">
        <f t="shared" si="2"/>
        <v>8387</v>
      </c>
      <c r="AU8" s="135"/>
      <c r="AV8" s="135">
        <f t="shared" si="2"/>
        <v>7815</v>
      </c>
      <c r="AW8" s="135">
        <f t="shared" si="2"/>
        <v>15375</v>
      </c>
      <c r="AX8" s="135">
        <f t="shared" si="2"/>
        <v>8450</v>
      </c>
      <c r="AY8" s="135">
        <f t="shared" si="2"/>
        <v>18420</v>
      </c>
      <c r="AZ8" s="135">
        <f t="shared" si="2"/>
        <v>650</v>
      </c>
      <c r="BA8" s="135">
        <f t="shared" si="2"/>
        <v>3369</v>
      </c>
      <c r="BB8" s="135">
        <f t="shared" si="2"/>
        <v>5108</v>
      </c>
      <c r="BC8" s="137">
        <f t="shared" si="2"/>
        <v>548</v>
      </c>
      <c r="BD8" s="137">
        <f t="shared" si="2"/>
        <v>635</v>
      </c>
      <c r="BE8" s="105">
        <f t="shared" si="2"/>
        <v>822576</v>
      </c>
      <c r="BF8" s="221"/>
      <c r="BG8" s="125" t="s">
        <v>107</v>
      </c>
    </row>
    <row r="9" spans="1:59" ht="12.75">
      <c r="A9" s="221"/>
      <c r="B9" s="17">
        <v>4</v>
      </c>
      <c r="C9" s="100">
        <v>60296</v>
      </c>
      <c r="D9" s="112">
        <f t="shared" si="0"/>
        <v>424280</v>
      </c>
      <c r="E9" s="10">
        <v>7680</v>
      </c>
      <c r="F9" s="11">
        <v>1751</v>
      </c>
      <c r="G9" s="11">
        <v>9721</v>
      </c>
      <c r="H9" s="11">
        <v>590</v>
      </c>
      <c r="I9" s="11">
        <v>4708</v>
      </c>
      <c r="J9" s="15">
        <v>25950</v>
      </c>
      <c r="K9" s="11">
        <v>4692</v>
      </c>
      <c r="L9" s="11">
        <v>1318</v>
      </c>
      <c r="M9" s="11">
        <v>332</v>
      </c>
      <c r="N9" s="15">
        <v>37184</v>
      </c>
      <c r="O9" s="11">
        <v>4073</v>
      </c>
      <c r="P9" s="11">
        <v>464</v>
      </c>
      <c r="Q9" s="11">
        <v>1287</v>
      </c>
      <c r="R9" s="11">
        <v>496</v>
      </c>
      <c r="S9" s="11">
        <v>392</v>
      </c>
      <c r="T9" s="11">
        <v>37</v>
      </c>
      <c r="U9" s="11">
        <v>7445</v>
      </c>
      <c r="V9" s="11">
        <v>57</v>
      </c>
      <c r="W9" s="15">
        <v>65972</v>
      </c>
      <c r="X9" s="11">
        <v>9112</v>
      </c>
      <c r="Y9" s="11">
        <v>6543</v>
      </c>
      <c r="Z9" s="11">
        <v>13753</v>
      </c>
      <c r="AA9" s="11">
        <v>2156</v>
      </c>
      <c r="AB9" s="15">
        <v>8418</v>
      </c>
      <c r="AC9" s="11">
        <v>3821</v>
      </c>
      <c r="AD9" s="11">
        <v>34973</v>
      </c>
      <c r="AE9" s="11">
        <v>4262</v>
      </c>
      <c r="AF9" s="11">
        <v>11775</v>
      </c>
      <c r="AG9" s="11">
        <v>2578</v>
      </c>
      <c r="AH9" s="180">
        <v>23665</v>
      </c>
      <c r="AI9" s="15">
        <v>21076</v>
      </c>
      <c r="AJ9" s="11">
        <v>8962</v>
      </c>
      <c r="AK9" s="11">
        <v>5884</v>
      </c>
      <c r="AL9" s="11">
        <v>3467</v>
      </c>
      <c r="AM9" s="11">
        <v>6246</v>
      </c>
      <c r="AN9" s="11">
        <v>12203</v>
      </c>
      <c r="AO9" s="11">
        <v>3544</v>
      </c>
      <c r="AP9" s="15">
        <v>21400</v>
      </c>
      <c r="AQ9" s="11">
        <v>3431</v>
      </c>
      <c r="AR9" s="11">
        <v>1516</v>
      </c>
      <c r="AS9" s="11">
        <v>3515</v>
      </c>
      <c r="AT9" s="11">
        <v>5267</v>
      </c>
      <c r="AU9" s="11" t="s">
        <v>123</v>
      </c>
      <c r="AV9" s="11">
        <v>5843</v>
      </c>
      <c r="AW9" s="11">
        <v>5519</v>
      </c>
      <c r="AX9" s="11">
        <v>4682</v>
      </c>
      <c r="AY9" s="11">
        <v>10175</v>
      </c>
      <c r="AZ9" s="11">
        <v>361</v>
      </c>
      <c r="BA9" s="11">
        <v>1542</v>
      </c>
      <c r="BB9" s="11">
        <v>3506</v>
      </c>
      <c r="BC9" s="12">
        <v>386</v>
      </c>
      <c r="BD9" s="170">
        <v>550</v>
      </c>
      <c r="BE9" s="171">
        <v>484576</v>
      </c>
      <c r="BF9" s="221"/>
      <c r="BG9" s="124">
        <v>4</v>
      </c>
    </row>
    <row r="10" spans="1:59" ht="12.75">
      <c r="A10" s="221"/>
      <c r="B10" s="17">
        <v>5</v>
      </c>
      <c r="C10" s="100">
        <v>65826</v>
      </c>
      <c r="D10" s="113">
        <f t="shared" si="0"/>
        <v>426589</v>
      </c>
      <c r="E10" s="10">
        <v>5782</v>
      </c>
      <c r="F10" s="11">
        <v>2169</v>
      </c>
      <c r="G10" s="11">
        <v>8049</v>
      </c>
      <c r="H10" s="11">
        <v>443</v>
      </c>
      <c r="I10" s="11">
        <v>3990</v>
      </c>
      <c r="J10" s="15">
        <v>25878</v>
      </c>
      <c r="K10" s="11">
        <v>1909</v>
      </c>
      <c r="L10" s="11">
        <v>1282</v>
      </c>
      <c r="M10" s="11">
        <v>246</v>
      </c>
      <c r="N10" s="15">
        <v>20623</v>
      </c>
      <c r="O10" s="11">
        <v>1260</v>
      </c>
      <c r="P10" s="11">
        <v>242</v>
      </c>
      <c r="Q10" s="11">
        <v>1290</v>
      </c>
      <c r="R10" s="11">
        <v>482</v>
      </c>
      <c r="S10" s="11">
        <v>344</v>
      </c>
      <c r="T10" s="11">
        <v>46</v>
      </c>
      <c r="U10" s="11">
        <v>8286</v>
      </c>
      <c r="V10" s="11">
        <v>123</v>
      </c>
      <c r="W10" s="15">
        <v>53622</v>
      </c>
      <c r="X10" s="11">
        <v>12147</v>
      </c>
      <c r="Y10" s="11">
        <v>6138</v>
      </c>
      <c r="Z10" s="11">
        <v>19787</v>
      </c>
      <c r="AA10" s="11">
        <v>1517</v>
      </c>
      <c r="AB10" s="15">
        <v>9171</v>
      </c>
      <c r="AC10" s="11">
        <v>3592</v>
      </c>
      <c r="AD10" s="11">
        <v>40474</v>
      </c>
      <c r="AE10" s="11">
        <v>2523</v>
      </c>
      <c r="AF10" s="11">
        <v>14022</v>
      </c>
      <c r="AG10" s="11">
        <v>1586</v>
      </c>
      <c r="AH10" s="180">
        <v>24809</v>
      </c>
      <c r="AI10" s="15">
        <v>15913</v>
      </c>
      <c r="AJ10" s="11">
        <v>7771</v>
      </c>
      <c r="AK10" s="11">
        <v>5127</v>
      </c>
      <c r="AL10" s="11">
        <v>5816</v>
      </c>
      <c r="AM10" s="11">
        <v>9087</v>
      </c>
      <c r="AN10" s="11">
        <v>12094</v>
      </c>
      <c r="AO10" s="11">
        <v>5389</v>
      </c>
      <c r="AP10" s="15">
        <v>30326</v>
      </c>
      <c r="AQ10" s="11">
        <v>4449</v>
      </c>
      <c r="AR10" s="11">
        <v>1575</v>
      </c>
      <c r="AS10" s="11">
        <v>4419</v>
      </c>
      <c r="AT10" s="11">
        <v>7237</v>
      </c>
      <c r="AU10" s="11" t="s">
        <v>123</v>
      </c>
      <c r="AV10" s="11">
        <v>5304</v>
      </c>
      <c r="AW10" s="11">
        <v>8898</v>
      </c>
      <c r="AX10" s="11">
        <v>7866</v>
      </c>
      <c r="AY10" s="11">
        <v>14045</v>
      </c>
      <c r="AZ10" s="11">
        <v>435</v>
      </c>
      <c r="BA10" s="11">
        <v>1385</v>
      </c>
      <c r="BB10" s="11">
        <v>6332</v>
      </c>
      <c r="BC10" s="12">
        <v>571</v>
      </c>
      <c r="BD10" s="170">
        <v>718</v>
      </c>
      <c r="BE10" s="171">
        <v>492415</v>
      </c>
      <c r="BF10" s="221"/>
      <c r="BG10" s="124">
        <v>5</v>
      </c>
    </row>
    <row r="11" spans="1:59" ht="12.75">
      <c r="A11" s="221"/>
      <c r="B11" s="17">
        <v>6</v>
      </c>
      <c r="C11" s="100">
        <v>65891</v>
      </c>
      <c r="D11" s="113">
        <f t="shared" si="0"/>
        <v>406243</v>
      </c>
      <c r="E11" s="10">
        <v>4798</v>
      </c>
      <c r="F11" s="11">
        <v>1624</v>
      </c>
      <c r="G11" s="11">
        <v>5531</v>
      </c>
      <c r="H11" s="11">
        <v>650</v>
      </c>
      <c r="I11" s="11">
        <v>3614</v>
      </c>
      <c r="J11" s="15">
        <v>23170</v>
      </c>
      <c r="K11" s="11">
        <v>3800</v>
      </c>
      <c r="L11" s="11">
        <v>1263</v>
      </c>
      <c r="M11" s="11">
        <v>212</v>
      </c>
      <c r="N11" s="15">
        <v>18471</v>
      </c>
      <c r="O11" s="11">
        <v>1332</v>
      </c>
      <c r="P11" s="11">
        <v>326</v>
      </c>
      <c r="Q11" s="11">
        <v>1559</v>
      </c>
      <c r="R11" s="11">
        <v>508</v>
      </c>
      <c r="S11" s="11">
        <v>390</v>
      </c>
      <c r="T11" s="11">
        <v>44</v>
      </c>
      <c r="U11" s="11">
        <v>6670</v>
      </c>
      <c r="V11" s="11">
        <v>168</v>
      </c>
      <c r="W11" s="15">
        <v>67467</v>
      </c>
      <c r="X11" s="11">
        <v>9816</v>
      </c>
      <c r="Y11" s="11">
        <v>5521</v>
      </c>
      <c r="Z11" s="11">
        <v>18700</v>
      </c>
      <c r="AA11" s="11">
        <v>2165</v>
      </c>
      <c r="AB11" s="15">
        <v>9373</v>
      </c>
      <c r="AC11" s="11">
        <v>3245</v>
      </c>
      <c r="AD11" s="11">
        <v>27359</v>
      </c>
      <c r="AE11" s="11">
        <v>2615</v>
      </c>
      <c r="AF11" s="11">
        <v>14152</v>
      </c>
      <c r="AG11" s="11">
        <v>915</v>
      </c>
      <c r="AH11" s="180">
        <v>22397</v>
      </c>
      <c r="AI11" s="15">
        <v>17320</v>
      </c>
      <c r="AJ11" s="11">
        <v>5297</v>
      </c>
      <c r="AK11" s="11">
        <v>6038</v>
      </c>
      <c r="AL11" s="11">
        <v>3531</v>
      </c>
      <c r="AM11" s="11">
        <v>6148</v>
      </c>
      <c r="AN11" s="11">
        <v>7910</v>
      </c>
      <c r="AO11" s="11">
        <v>5658</v>
      </c>
      <c r="AP11" s="15">
        <v>31175</v>
      </c>
      <c r="AQ11" s="11">
        <v>3924</v>
      </c>
      <c r="AR11" s="11">
        <v>2039</v>
      </c>
      <c r="AS11" s="11">
        <v>4922</v>
      </c>
      <c r="AT11" s="11">
        <v>7824</v>
      </c>
      <c r="AU11" s="11" t="s">
        <v>123</v>
      </c>
      <c r="AV11" s="11">
        <v>6266</v>
      </c>
      <c r="AW11" s="11">
        <v>8012</v>
      </c>
      <c r="AX11" s="11">
        <v>6003</v>
      </c>
      <c r="AY11" s="11">
        <v>14844</v>
      </c>
      <c r="AZ11" s="11">
        <v>688</v>
      </c>
      <c r="BA11" s="11">
        <v>2636</v>
      </c>
      <c r="BB11" s="11">
        <v>6958</v>
      </c>
      <c r="BC11" s="12">
        <v>737</v>
      </c>
      <c r="BD11" s="170">
        <v>458</v>
      </c>
      <c r="BE11" s="171">
        <v>472134</v>
      </c>
      <c r="BF11" s="221"/>
      <c r="BG11" s="124">
        <v>6</v>
      </c>
    </row>
    <row r="12" spans="1:59" ht="13.5" thickBot="1">
      <c r="A12" s="221"/>
      <c r="B12" s="24" t="s">
        <v>109</v>
      </c>
      <c r="C12" s="51">
        <f aca="true" t="shared" si="3" ref="C12:AI12">SUM(C9:C11)</f>
        <v>192013</v>
      </c>
      <c r="D12" s="157">
        <f t="shared" si="0"/>
        <v>1257112</v>
      </c>
      <c r="E12" s="56">
        <f t="shared" si="3"/>
        <v>18260</v>
      </c>
      <c r="F12" s="52">
        <f t="shared" si="3"/>
        <v>5544</v>
      </c>
      <c r="G12" s="52">
        <f t="shared" si="3"/>
        <v>23301</v>
      </c>
      <c r="H12" s="53">
        <f t="shared" si="3"/>
        <v>1683</v>
      </c>
      <c r="I12" s="54">
        <f t="shared" si="3"/>
        <v>12312</v>
      </c>
      <c r="J12" s="55">
        <f t="shared" si="3"/>
        <v>74998</v>
      </c>
      <c r="K12" s="54">
        <f t="shared" si="3"/>
        <v>10401</v>
      </c>
      <c r="L12" s="54">
        <f t="shared" si="3"/>
        <v>3863</v>
      </c>
      <c r="M12" s="54">
        <f t="shared" si="3"/>
        <v>790</v>
      </c>
      <c r="N12" s="55">
        <f t="shared" si="3"/>
        <v>76278</v>
      </c>
      <c r="O12" s="52">
        <f t="shared" si="3"/>
        <v>6665</v>
      </c>
      <c r="P12" s="56">
        <f t="shared" si="3"/>
        <v>1032</v>
      </c>
      <c r="Q12" s="52">
        <f t="shared" si="3"/>
        <v>4136</v>
      </c>
      <c r="R12" s="54">
        <f t="shared" si="3"/>
        <v>1486</v>
      </c>
      <c r="S12" s="52">
        <f t="shared" si="3"/>
        <v>1126</v>
      </c>
      <c r="T12" s="53">
        <f t="shared" si="3"/>
        <v>127</v>
      </c>
      <c r="U12" s="52">
        <f t="shared" si="3"/>
        <v>22401</v>
      </c>
      <c r="V12" s="53">
        <f t="shared" si="3"/>
        <v>348</v>
      </c>
      <c r="W12" s="57">
        <f t="shared" si="3"/>
        <v>187061</v>
      </c>
      <c r="X12" s="58">
        <f t="shared" si="3"/>
        <v>31075</v>
      </c>
      <c r="Y12" s="52">
        <f t="shared" si="3"/>
        <v>18202</v>
      </c>
      <c r="Z12" s="58">
        <f t="shared" si="3"/>
        <v>52240</v>
      </c>
      <c r="AA12" s="52">
        <f t="shared" si="3"/>
        <v>5838</v>
      </c>
      <c r="AB12" s="58">
        <f t="shared" si="3"/>
        <v>26962</v>
      </c>
      <c r="AC12" s="52">
        <f t="shared" si="3"/>
        <v>10658</v>
      </c>
      <c r="AD12" s="59">
        <f t="shared" si="3"/>
        <v>102806</v>
      </c>
      <c r="AE12" s="52">
        <f t="shared" si="3"/>
        <v>9400</v>
      </c>
      <c r="AF12" s="59">
        <f t="shared" si="3"/>
        <v>39949</v>
      </c>
      <c r="AG12" s="52">
        <f t="shared" si="3"/>
        <v>5079</v>
      </c>
      <c r="AH12" s="58">
        <f t="shared" si="3"/>
        <v>70871</v>
      </c>
      <c r="AI12" s="57">
        <f t="shared" si="3"/>
        <v>54309</v>
      </c>
      <c r="AJ12" s="53">
        <f aca="true" t="shared" si="4" ref="AJ12:BE12">SUM(AJ9:AJ11)</f>
        <v>22030</v>
      </c>
      <c r="AK12" s="52">
        <f t="shared" si="4"/>
        <v>17049</v>
      </c>
      <c r="AL12" s="53">
        <f t="shared" si="4"/>
        <v>12814</v>
      </c>
      <c r="AM12" s="52">
        <f t="shared" si="4"/>
        <v>21481</v>
      </c>
      <c r="AN12" s="53">
        <f t="shared" si="4"/>
        <v>32207</v>
      </c>
      <c r="AO12" s="52">
        <f t="shared" si="4"/>
        <v>14591</v>
      </c>
      <c r="AP12" s="57">
        <f t="shared" si="4"/>
        <v>82901</v>
      </c>
      <c r="AQ12" s="52">
        <f t="shared" si="4"/>
        <v>11804</v>
      </c>
      <c r="AR12" s="52">
        <f t="shared" si="4"/>
        <v>5130</v>
      </c>
      <c r="AS12" s="52">
        <f t="shared" si="4"/>
        <v>12856</v>
      </c>
      <c r="AT12" s="52">
        <f t="shared" si="4"/>
        <v>20328</v>
      </c>
      <c r="AU12" s="52"/>
      <c r="AV12" s="52">
        <f t="shared" si="4"/>
        <v>17413</v>
      </c>
      <c r="AW12" s="52">
        <f t="shared" si="4"/>
        <v>22429</v>
      </c>
      <c r="AX12" s="52">
        <f t="shared" si="4"/>
        <v>18551</v>
      </c>
      <c r="AY12" s="52">
        <f t="shared" si="4"/>
        <v>39064</v>
      </c>
      <c r="AZ12" s="52">
        <f t="shared" si="4"/>
        <v>1484</v>
      </c>
      <c r="BA12" s="52">
        <f t="shared" si="4"/>
        <v>5563</v>
      </c>
      <c r="BB12" s="52">
        <f t="shared" si="4"/>
        <v>16796</v>
      </c>
      <c r="BC12" s="54">
        <f t="shared" si="4"/>
        <v>1694</v>
      </c>
      <c r="BD12" s="54">
        <f t="shared" si="4"/>
        <v>1726</v>
      </c>
      <c r="BE12" s="106">
        <f t="shared" si="4"/>
        <v>1449125</v>
      </c>
      <c r="BF12" s="221"/>
      <c r="BG12" s="126" t="s">
        <v>109</v>
      </c>
    </row>
    <row r="13" spans="1:59" ht="13.5" thickBot="1">
      <c r="A13" s="221"/>
      <c r="B13" s="77" t="s">
        <v>112</v>
      </c>
      <c r="C13" s="78">
        <f aca="true" t="shared" si="5" ref="C13:AI13">C8+C12</f>
        <v>343156</v>
      </c>
      <c r="D13" s="156">
        <f t="shared" si="0"/>
        <v>1928545</v>
      </c>
      <c r="E13" s="141">
        <f t="shared" si="5"/>
        <v>29164</v>
      </c>
      <c r="F13" s="142">
        <f t="shared" si="5"/>
        <v>8289</v>
      </c>
      <c r="G13" s="142">
        <f t="shared" si="5"/>
        <v>31489</v>
      </c>
      <c r="H13" s="142">
        <f t="shared" si="5"/>
        <v>2851</v>
      </c>
      <c r="I13" s="142">
        <f t="shared" si="5"/>
        <v>17097</v>
      </c>
      <c r="J13" s="138">
        <f t="shared" si="5"/>
        <v>114091</v>
      </c>
      <c r="K13" s="142">
        <f t="shared" si="5"/>
        <v>15573</v>
      </c>
      <c r="L13" s="142">
        <f t="shared" si="5"/>
        <v>7979</v>
      </c>
      <c r="M13" s="142">
        <f t="shared" si="5"/>
        <v>1186</v>
      </c>
      <c r="N13" s="138">
        <f t="shared" si="5"/>
        <v>133034</v>
      </c>
      <c r="O13" s="142">
        <f t="shared" si="5"/>
        <v>9809</v>
      </c>
      <c r="P13" s="142">
        <f t="shared" si="5"/>
        <v>2069</v>
      </c>
      <c r="Q13" s="142">
        <f t="shared" si="5"/>
        <v>6069</v>
      </c>
      <c r="R13" s="142">
        <f t="shared" si="5"/>
        <v>2203</v>
      </c>
      <c r="S13" s="142">
        <f t="shared" si="5"/>
        <v>1865</v>
      </c>
      <c r="T13" s="142">
        <f t="shared" si="5"/>
        <v>263</v>
      </c>
      <c r="U13" s="142">
        <f t="shared" si="5"/>
        <v>36294</v>
      </c>
      <c r="V13" s="142">
        <f t="shared" si="5"/>
        <v>536</v>
      </c>
      <c r="W13" s="138">
        <f t="shared" si="5"/>
        <v>272957</v>
      </c>
      <c r="X13" s="142">
        <f t="shared" si="5"/>
        <v>46253</v>
      </c>
      <c r="Y13" s="142">
        <f t="shared" si="5"/>
        <v>27450</v>
      </c>
      <c r="Z13" s="142">
        <f t="shared" si="5"/>
        <v>69066</v>
      </c>
      <c r="AA13" s="142">
        <f t="shared" si="5"/>
        <v>9003</v>
      </c>
      <c r="AB13" s="138">
        <f t="shared" si="5"/>
        <v>41792</v>
      </c>
      <c r="AC13" s="142">
        <f t="shared" si="5"/>
        <v>18722</v>
      </c>
      <c r="AD13" s="142">
        <f t="shared" si="5"/>
        <v>178705</v>
      </c>
      <c r="AE13" s="142">
        <f t="shared" si="5"/>
        <v>19536</v>
      </c>
      <c r="AF13" s="142">
        <f t="shared" si="5"/>
        <v>68079</v>
      </c>
      <c r="AG13" s="142">
        <f t="shared" si="5"/>
        <v>7291</v>
      </c>
      <c r="AH13" s="138">
        <f t="shared" si="5"/>
        <v>126892</v>
      </c>
      <c r="AI13" s="138">
        <f t="shared" si="5"/>
        <v>79728</v>
      </c>
      <c r="AJ13" s="142">
        <f aca="true" t="shared" si="6" ref="AJ13:BE13">AJ8+AJ12</f>
        <v>29015</v>
      </c>
      <c r="AK13" s="142">
        <f t="shared" si="6"/>
        <v>24608</v>
      </c>
      <c r="AL13" s="142">
        <f t="shared" si="6"/>
        <v>18717</v>
      </c>
      <c r="AM13" s="142">
        <f t="shared" si="6"/>
        <v>35267</v>
      </c>
      <c r="AN13" s="142">
        <f t="shared" si="6"/>
        <v>48956</v>
      </c>
      <c r="AO13" s="142">
        <f t="shared" si="6"/>
        <v>19003</v>
      </c>
      <c r="AP13" s="138">
        <f t="shared" si="6"/>
        <v>112155</v>
      </c>
      <c r="AQ13" s="142">
        <f t="shared" si="6"/>
        <v>16863</v>
      </c>
      <c r="AR13" s="142">
        <f t="shared" si="6"/>
        <v>7031</v>
      </c>
      <c r="AS13" s="142">
        <f t="shared" si="6"/>
        <v>17790</v>
      </c>
      <c r="AT13" s="142">
        <f t="shared" si="6"/>
        <v>28715</v>
      </c>
      <c r="AU13" s="142"/>
      <c r="AV13" s="142">
        <f t="shared" si="6"/>
        <v>25228</v>
      </c>
      <c r="AW13" s="142">
        <f t="shared" si="6"/>
        <v>37804</v>
      </c>
      <c r="AX13" s="142">
        <f t="shared" si="6"/>
        <v>27001</v>
      </c>
      <c r="AY13" s="142">
        <f t="shared" si="6"/>
        <v>57484</v>
      </c>
      <c r="AZ13" s="142">
        <f t="shared" si="6"/>
        <v>2134</v>
      </c>
      <c r="BA13" s="142">
        <f t="shared" si="6"/>
        <v>8932</v>
      </c>
      <c r="BB13" s="142">
        <f t="shared" si="6"/>
        <v>21904</v>
      </c>
      <c r="BC13" s="142">
        <f t="shared" si="6"/>
        <v>2242</v>
      </c>
      <c r="BD13" s="143">
        <f t="shared" si="6"/>
        <v>2361</v>
      </c>
      <c r="BE13" s="107">
        <f t="shared" si="6"/>
        <v>2271701</v>
      </c>
      <c r="BF13" s="221"/>
      <c r="BG13" s="127" t="s">
        <v>112</v>
      </c>
    </row>
    <row r="14" spans="1:59" ht="12.75">
      <c r="A14" s="221"/>
      <c r="B14" s="17">
        <v>7</v>
      </c>
      <c r="C14" s="173">
        <v>46560</v>
      </c>
      <c r="D14" s="112">
        <f t="shared" si="0"/>
        <v>454391</v>
      </c>
      <c r="E14" s="174">
        <v>6988</v>
      </c>
      <c r="F14" s="46">
        <v>1502</v>
      </c>
      <c r="G14" s="46">
        <v>11465</v>
      </c>
      <c r="H14" s="46">
        <v>975</v>
      </c>
      <c r="I14" s="46">
        <v>5046</v>
      </c>
      <c r="J14" s="176">
        <v>20172</v>
      </c>
      <c r="K14" s="46">
        <v>1409</v>
      </c>
      <c r="L14" s="46">
        <v>1480</v>
      </c>
      <c r="M14" s="46">
        <v>243</v>
      </c>
      <c r="N14" s="176">
        <v>17098</v>
      </c>
      <c r="O14" s="46">
        <v>820</v>
      </c>
      <c r="P14" s="46">
        <v>1067</v>
      </c>
      <c r="Q14" s="46">
        <v>2040</v>
      </c>
      <c r="R14" s="46">
        <v>700</v>
      </c>
      <c r="S14" s="46">
        <v>362</v>
      </c>
      <c r="T14" s="46">
        <v>30</v>
      </c>
      <c r="U14" s="46">
        <v>5918</v>
      </c>
      <c r="V14" s="46">
        <v>233</v>
      </c>
      <c r="W14" s="176">
        <v>69311</v>
      </c>
      <c r="X14" s="46">
        <v>12828</v>
      </c>
      <c r="Y14" s="46">
        <v>7534</v>
      </c>
      <c r="Z14" s="46">
        <v>16389</v>
      </c>
      <c r="AA14" s="46">
        <v>2434</v>
      </c>
      <c r="AB14" s="176">
        <v>7620</v>
      </c>
      <c r="AC14" s="46">
        <v>4938</v>
      </c>
      <c r="AD14" s="46">
        <v>30969</v>
      </c>
      <c r="AE14" s="46">
        <v>3402</v>
      </c>
      <c r="AF14" s="46">
        <v>12355</v>
      </c>
      <c r="AG14" s="46">
        <v>1006</v>
      </c>
      <c r="AH14" s="181">
        <v>24668</v>
      </c>
      <c r="AI14" s="176">
        <v>26659</v>
      </c>
      <c r="AJ14" s="46">
        <v>8449</v>
      </c>
      <c r="AK14" s="46">
        <v>5431</v>
      </c>
      <c r="AL14" s="46">
        <v>6374</v>
      </c>
      <c r="AM14" s="46">
        <v>4800</v>
      </c>
      <c r="AN14" s="46">
        <v>10052</v>
      </c>
      <c r="AO14" s="46">
        <v>5500</v>
      </c>
      <c r="AP14" s="176">
        <v>35360</v>
      </c>
      <c r="AQ14" s="46">
        <v>5223</v>
      </c>
      <c r="AR14" s="46">
        <v>4098</v>
      </c>
      <c r="AS14" s="46">
        <v>5379</v>
      </c>
      <c r="AT14" s="46">
        <v>9020</v>
      </c>
      <c r="AU14" s="11" t="s">
        <v>123</v>
      </c>
      <c r="AV14" s="46">
        <v>9492</v>
      </c>
      <c r="AW14" s="46">
        <v>7951</v>
      </c>
      <c r="AX14" s="46">
        <v>9322</v>
      </c>
      <c r="AY14" s="46">
        <v>16904</v>
      </c>
      <c r="AZ14" s="46">
        <v>644</v>
      </c>
      <c r="BA14" s="46">
        <v>2268</v>
      </c>
      <c r="BB14" s="46">
        <v>8820</v>
      </c>
      <c r="BC14" s="46">
        <v>1154</v>
      </c>
      <c r="BD14" s="47">
        <v>489</v>
      </c>
      <c r="BE14" s="171">
        <v>500951</v>
      </c>
      <c r="BF14" s="221"/>
      <c r="BG14" s="124">
        <v>7</v>
      </c>
    </row>
    <row r="15" spans="1:59" ht="12.75">
      <c r="A15" s="221"/>
      <c r="B15" s="17">
        <v>8</v>
      </c>
      <c r="C15" s="173">
        <v>57129</v>
      </c>
      <c r="D15" s="113">
        <f t="shared" si="0"/>
        <v>480368</v>
      </c>
      <c r="E15" s="174">
        <v>6035</v>
      </c>
      <c r="F15" s="46">
        <v>1499</v>
      </c>
      <c r="G15" s="46">
        <v>7637</v>
      </c>
      <c r="H15" s="46">
        <v>1002</v>
      </c>
      <c r="I15" s="46">
        <v>3129</v>
      </c>
      <c r="J15" s="176">
        <v>23895</v>
      </c>
      <c r="K15" s="46">
        <v>5834</v>
      </c>
      <c r="L15" s="46">
        <v>1302</v>
      </c>
      <c r="M15" s="46">
        <v>356</v>
      </c>
      <c r="N15" s="176">
        <v>41762</v>
      </c>
      <c r="O15" s="46">
        <v>1055</v>
      </c>
      <c r="P15" s="46">
        <v>1717</v>
      </c>
      <c r="Q15" s="46">
        <v>2049</v>
      </c>
      <c r="R15" s="46">
        <v>559</v>
      </c>
      <c r="S15" s="46">
        <v>520</v>
      </c>
      <c r="T15" s="46">
        <v>71</v>
      </c>
      <c r="U15" s="46">
        <v>6955</v>
      </c>
      <c r="V15" s="46">
        <v>336</v>
      </c>
      <c r="W15" s="176">
        <v>65537</v>
      </c>
      <c r="X15" s="46">
        <v>12812</v>
      </c>
      <c r="Y15" s="46">
        <v>5681</v>
      </c>
      <c r="Z15" s="46">
        <v>21991</v>
      </c>
      <c r="AA15" s="46">
        <v>2668</v>
      </c>
      <c r="AB15" s="176">
        <v>8200</v>
      </c>
      <c r="AC15" s="46">
        <v>6847</v>
      </c>
      <c r="AD15" s="46">
        <v>35018</v>
      </c>
      <c r="AE15" s="46">
        <v>4981</v>
      </c>
      <c r="AF15" s="46">
        <v>14245</v>
      </c>
      <c r="AG15" s="46">
        <v>1156</v>
      </c>
      <c r="AH15" s="181">
        <v>23677</v>
      </c>
      <c r="AI15" s="176">
        <v>33446</v>
      </c>
      <c r="AJ15" s="46">
        <v>5107</v>
      </c>
      <c r="AK15" s="46">
        <v>5335</v>
      </c>
      <c r="AL15" s="46">
        <v>5591</v>
      </c>
      <c r="AM15" s="46">
        <v>4627</v>
      </c>
      <c r="AN15" s="46">
        <v>9019</v>
      </c>
      <c r="AO15" s="46">
        <v>5632</v>
      </c>
      <c r="AP15" s="176">
        <v>28198</v>
      </c>
      <c r="AQ15" s="46">
        <v>3926</v>
      </c>
      <c r="AR15" s="46">
        <v>2438</v>
      </c>
      <c r="AS15" s="46">
        <v>4006</v>
      </c>
      <c r="AT15" s="46">
        <v>10612</v>
      </c>
      <c r="AU15" s="11" t="s">
        <v>123</v>
      </c>
      <c r="AV15" s="46">
        <v>8897</v>
      </c>
      <c r="AW15" s="46">
        <v>11125</v>
      </c>
      <c r="AX15" s="46">
        <v>9422</v>
      </c>
      <c r="AY15" s="46">
        <v>13582</v>
      </c>
      <c r="AZ15" s="46">
        <v>506</v>
      </c>
      <c r="BA15" s="46">
        <v>1765</v>
      </c>
      <c r="BB15" s="46">
        <v>7241</v>
      </c>
      <c r="BC15" s="46">
        <v>924</v>
      </c>
      <c r="BD15" s="47">
        <v>443</v>
      </c>
      <c r="BE15" s="171">
        <v>537497</v>
      </c>
      <c r="BF15" s="221"/>
      <c r="BG15" s="124">
        <v>8</v>
      </c>
    </row>
    <row r="16" spans="1:59" ht="12.75">
      <c r="A16" s="221"/>
      <c r="B16" s="17">
        <v>9</v>
      </c>
      <c r="C16" s="172">
        <v>56541</v>
      </c>
      <c r="D16" s="113">
        <f t="shared" si="0"/>
        <v>441320</v>
      </c>
      <c r="E16" s="74">
        <v>5113</v>
      </c>
      <c r="F16" s="13">
        <v>1824</v>
      </c>
      <c r="G16" s="13">
        <v>7440</v>
      </c>
      <c r="H16" s="13">
        <v>528</v>
      </c>
      <c r="I16" s="13">
        <v>2894</v>
      </c>
      <c r="J16" s="177">
        <v>19500</v>
      </c>
      <c r="K16" s="13">
        <v>6479</v>
      </c>
      <c r="L16" s="13">
        <v>1535</v>
      </c>
      <c r="M16" s="13">
        <v>303</v>
      </c>
      <c r="N16" s="177">
        <v>18977</v>
      </c>
      <c r="O16" s="13">
        <v>2382</v>
      </c>
      <c r="P16" s="13">
        <v>430</v>
      </c>
      <c r="Q16" s="13">
        <v>990</v>
      </c>
      <c r="R16" s="13">
        <v>496</v>
      </c>
      <c r="S16" s="13">
        <v>533</v>
      </c>
      <c r="T16" s="13">
        <v>82</v>
      </c>
      <c r="U16" s="13">
        <v>6159</v>
      </c>
      <c r="V16" s="13">
        <v>205</v>
      </c>
      <c r="W16" s="177">
        <v>68598</v>
      </c>
      <c r="X16" s="13">
        <v>9469</v>
      </c>
      <c r="Y16" s="13">
        <v>7644</v>
      </c>
      <c r="Z16" s="13">
        <v>17638</v>
      </c>
      <c r="AA16" s="13">
        <v>2061</v>
      </c>
      <c r="AB16" s="177">
        <v>9169</v>
      </c>
      <c r="AC16" s="13">
        <v>4167</v>
      </c>
      <c r="AD16" s="13">
        <v>31947</v>
      </c>
      <c r="AE16" s="13">
        <v>2038</v>
      </c>
      <c r="AF16" s="13">
        <v>13846</v>
      </c>
      <c r="AG16" s="13">
        <v>1110</v>
      </c>
      <c r="AH16" s="182">
        <v>25154</v>
      </c>
      <c r="AI16" s="177">
        <v>22245</v>
      </c>
      <c r="AJ16" s="13">
        <v>6253</v>
      </c>
      <c r="AK16" s="13">
        <v>5212</v>
      </c>
      <c r="AL16" s="13">
        <v>3540</v>
      </c>
      <c r="AM16" s="13">
        <v>5033</v>
      </c>
      <c r="AN16" s="13">
        <v>10864</v>
      </c>
      <c r="AO16" s="13">
        <v>6661</v>
      </c>
      <c r="AP16" s="177">
        <v>35469</v>
      </c>
      <c r="AQ16" s="13">
        <v>6577</v>
      </c>
      <c r="AR16" s="13">
        <v>2390</v>
      </c>
      <c r="AS16" s="13">
        <v>5220</v>
      </c>
      <c r="AT16" s="13">
        <v>8953</v>
      </c>
      <c r="AU16" s="175" t="s">
        <v>123</v>
      </c>
      <c r="AV16" s="13">
        <v>8160</v>
      </c>
      <c r="AW16" s="13">
        <v>11215</v>
      </c>
      <c r="AX16" s="13">
        <v>6357</v>
      </c>
      <c r="AY16" s="13">
        <v>15246</v>
      </c>
      <c r="AZ16" s="13">
        <v>448</v>
      </c>
      <c r="BA16" s="13">
        <v>2361</v>
      </c>
      <c r="BB16" s="13">
        <v>9082</v>
      </c>
      <c r="BC16" s="13">
        <v>868</v>
      </c>
      <c r="BD16" s="14">
        <v>455</v>
      </c>
      <c r="BE16" s="171">
        <v>497861</v>
      </c>
      <c r="BF16" s="221"/>
      <c r="BG16" s="124">
        <v>9</v>
      </c>
    </row>
    <row r="17" spans="1:59" ht="13.5" thickBot="1">
      <c r="A17" s="221"/>
      <c r="B17" s="22" t="s">
        <v>110</v>
      </c>
      <c r="C17" s="25">
        <f aca="true" t="shared" si="7" ref="C17:AI17">SUM(C14:C16)</f>
        <v>160230</v>
      </c>
      <c r="D17" s="157">
        <f t="shared" si="0"/>
        <v>1376079</v>
      </c>
      <c r="E17" s="27">
        <f t="shared" si="7"/>
        <v>18136</v>
      </c>
      <c r="F17" s="18">
        <f t="shared" si="7"/>
        <v>4825</v>
      </c>
      <c r="G17" s="18">
        <f t="shared" si="7"/>
        <v>26542</v>
      </c>
      <c r="H17" s="27">
        <f t="shared" si="7"/>
        <v>2505</v>
      </c>
      <c r="I17" s="20">
        <f t="shared" si="7"/>
        <v>11069</v>
      </c>
      <c r="J17" s="28">
        <f t="shared" si="7"/>
        <v>63567</v>
      </c>
      <c r="K17" s="20">
        <f t="shared" si="7"/>
        <v>13722</v>
      </c>
      <c r="L17" s="20">
        <f t="shared" si="7"/>
        <v>4317</v>
      </c>
      <c r="M17" s="20">
        <f t="shared" si="7"/>
        <v>902</v>
      </c>
      <c r="N17" s="28">
        <f t="shared" si="7"/>
        <v>77837</v>
      </c>
      <c r="O17" s="20">
        <f t="shared" si="7"/>
        <v>4257</v>
      </c>
      <c r="P17" s="18">
        <f t="shared" si="7"/>
        <v>3214</v>
      </c>
      <c r="Q17" s="20">
        <f t="shared" si="7"/>
        <v>5079</v>
      </c>
      <c r="R17" s="20">
        <f t="shared" si="7"/>
        <v>1755</v>
      </c>
      <c r="S17" s="20">
        <f t="shared" si="7"/>
        <v>1415</v>
      </c>
      <c r="T17" s="20">
        <f t="shared" si="7"/>
        <v>183</v>
      </c>
      <c r="U17" s="20">
        <f t="shared" si="7"/>
        <v>19032</v>
      </c>
      <c r="V17" s="20">
        <f t="shared" si="7"/>
        <v>774</v>
      </c>
      <c r="W17" s="28">
        <f t="shared" si="7"/>
        <v>203446</v>
      </c>
      <c r="X17" s="28">
        <f t="shared" si="7"/>
        <v>35109</v>
      </c>
      <c r="Y17" s="81">
        <f t="shared" si="7"/>
        <v>20859</v>
      </c>
      <c r="Z17" s="28">
        <f t="shared" si="7"/>
        <v>56018</v>
      </c>
      <c r="AA17" s="20">
        <f t="shared" si="7"/>
        <v>7163</v>
      </c>
      <c r="AB17" s="28">
        <f t="shared" si="7"/>
        <v>24989</v>
      </c>
      <c r="AC17" s="20">
        <f t="shared" si="7"/>
        <v>15952</v>
      </c>
      <c r="AD17" s="20">
        <f t="shared" si="7"/>
        <v>97934</v>
      </c>
      <c r="AE17" s="20">
        <f t="shared" si="7"/>
        <v>10421</v>
      </c>
      <c r="AF17" s="20">
        <f t="shared" si="7"/>
        <v>40446</v>
      </c>
      <c r="AG17" s="20">
        <f t="shared" si="7"/>
        <v>3272</v>
      </c>
      <c r="AH17" s="28">
        <f t="shared" si="7"/>
        <v>73499</v>
      </c>
      <c r="AI17" s="28">
        <f t="shared" si="7"/>
        <v>82350</v>
      </c>
      <c r="AJ17" s="20">
        <f aca="true" t="shared" si="8" ref="AJ17:BE17">SUM(AJ14:AJ16)</f>
        <v>19809</v>
      </c>
      <c r="AK17" s="20">
        <f t="shared" si="8"/>
        <v>15978</v>
      </c>
      <c r="AL17" s="20">
        <f t="shared" si="8"/>
        <v>15505</v>
      </c>
      <c r="AM17" s="20">
        <f t="shared" si="8"/>
        <v>14460</v>
      </c>
      <c r="AN17" s="20">
        <f t="shared" si="8"/>
        <v>29935</v>
      </c>
      <c r="AO17" s="20">
        <f t="shared" si="8"/>
        <v>17793</v>
      </c>
      <c r="AP17" s="28">
        <f t="shared" si="8"/>
        <v>99027</v>
      </c>
      <c r="AQ17" s="20">
        <f t="shared" si="8"/>
        <v>15726</v>
      </c>
      <c r="AR17" s="20">
        <f t="shared" si="8"/>
        <v>8926</v>
      </c>
      <c r="AS17" s="20">
        <f t="shared" si="8"/>
        <v>14605</v>
      </c>
      <c r="AT17" s="20">
        <f t="shared" si="8"/>
        <v>28585</v>
      </c>
      <c r="AU17" s="20"/>
      <c r="AV17" s="20">
        <f t="shared" si="8"/>
        <v>26549</v>
      </c>
      <c r="AW17" s="20">
        <f t="shared" si="8"/>
        <v>30291</v>
      </c>
      <c r="AX17" s="20">
        <f t="shared" si="8"/>
        <v>25101</v>
      </c>
      <c r="AY17" s="20">
        <f t="shared" si="8"/>
        <v>45732</v>
      </c>
      <c r="AZ17" s="20">
        <f t="shared" si="8"/>
        <v>1598</v>
      </c>
      <c r="BA17" s="20">
        <f t="shared" si="8"/>
        <v>6394</v>
      </c>
      <c r="BB17" s="20">
        <f t="shared" si="8"/>
        <v>25143</v>
      </c>
      <c r="BC17" s="20">
        <f t="shared" si="8"/>
        <v>2946</v>
      </c>
      <c r="BD17" s="82">
        <f t="shared" si="8"/>
        <v>1387</v>
      </c>
      <c r="BE17" s="106">
        <f t="shared" si="8"/>
        <v>1536309</v>
      </c>
      <c r="BF17" s="221"/>
      <c r="BG17" s="128" t="s">
        <v>110</v>
      </c>
    </row>
    <row r="18" spans="1:59" ht="13.5" thickBot="1">
      <c r="A18" s="221"/>
      <c r="B18" s="79" t="s">
        <v>111</v>
      </c>
      <c r="C18" s="26">
        <f>C13+C17</f>
        <v>503386</v>
      </c>
      <c r="D18" s="156">
        <f t="shared" si="0"/>
        <v>3304624</v>
      </c>
      <c r="E18" s="144">
        <f aca="true" t="shared" si="9" ref="E18:BE18">E13+E17</f>
        <v>47300</v>
      </c>
      <c r="F18" s="145">
        <f t="shared" si="9"/>
        <v>13114</v>
      </c>
      <c r="G18" s="145">
        <f t="shared" si="9"/>
        <v>58031</v>
      </c>
      <c r="H18" s="145">
        <f t="shared" si="9"/>
        <v>5356</v>
      </c>
      <c r="I18" s="146">
        <f t="shared" si="9"/>
        <v>28166</v>
      </c>
      <c r="J18" s="147">
        <f t="shared" si="9"/>
        <v>177658</v>
      </c>
      <c r="K18" s="145">
        <f t="shared" si="9"/>
        <v>29295</v>
      </c>
      <c r="L18" s="145">
        <f t="shared" si="9"/>
        <v>12296</v>
      </c>
      <c r="M18" s="145">
        <f t="shared" si="9"/>
        <v>2088</v>
      </c>
      <c r="N18" s="147">
        <f t="shared" si="9"/>
        <v>210871</v>
      </c>
      <c r="O18" s="146">
        <f t="shared" si="9"/>
        <v>14066</v>
      </c>
      <c r="P18" s="145">
        <f t="shared" si="9"/>
        <v>5283</v>
      </c>
      <c r="Q18" s="145">
        <f t="shared" si="9"/>
        <v>11148</v>
      </c>
      <c r="R18" s="145">
        <f t="shared" si="9"/>
        <v>3958</v>
      </c>
      <c r="S18" s="145">
        <f t="shared" si="9"/>
        <v>3280</v>
      </c>
      <c r="T18" s="145">
        <f t="shared" si="9"/>
        <v>446</v>
      </c>
      <c r="U18" s="145">
        <f t="shared" si="9"/>
        <v>55326</v>
      </c>
      <c r="V18" s="145">
        <f t="shared" si="9"/>
        <v>1310</v>
      </c>
      <c r="W18" s="147">
        <f t="shared" si="9"/>
        <v>476403</v>
      </c>
      <c r="X18" s="147">
        <f t="shared" si="9"/>
        <v>81362</v>
      </c>
      <c r="Y18" s="145">
        <f t="shared" si="9"/>
        <v>48309</v>
      </c>
      <c r="Z18" s="147">
        <f t="shared" si="9"/>
        <v>125084</v>
      </c>
      <c r="AA18" s="145">
        <f t="shared" si="9"/>
        <v>16166</v>
      </c>
      <c r="AB18" s="147">
        <f t="shared" si="9"/>
        <v>66781</v>
      </c>
      <c r="AC18" s="145">
        <f t="shared" si="9"/>
        <v>34674</v>
      </c>
      <c r="AD18" s="145">
        <f t="shared" si="9"/>
        <v>276639</v>
      </c>
      <c r="AE18" s="145">
        <f t="shared" si="9"/>
        <v>29957</v>
      </c>
      <c r="AF18" s="145">
        <f t="shared" si="9"/>
        <v>108525</v>
      </c>
      <c r="AG18" s="145">
        <f t="shared" si="9"/>
        <v>10563</v>
      </c>
      <c r="AH18" s="147">
        <f t="shared" si="9"/>
        <v>200391</v>
      </c>
      <c r="AI18" s="147">
        <f t="shared" si="9"/>
        <v>162078</v>
      </c>
      <c r="AJ18" s="145">
        <f t="shared" si="9"/>
        <v>48824</v>
      </c>
      <c r="AK18" s="145">
        <f t="shared" si="9"/>
        <v>40586</v>
      </c>
      <c r="AL18" s="145">
        <f t="shared" si="9"/>
        <v>34222</v>
      </c>
      <c r="AM18" s="145">
        <f t="shared" si="9"/>
        <v>49727</v>
      </c>
      <c r="AN18" s="145">
        <f t="shared" si="9"/>
        <v>78891</v>
      </c>
      <c r="AO18" s="145">
        <f t="shared" si="9"/>
        <v>36796</v>
      </c>
      <c r="AP18" s="147">
        <f t="shared" si="9"/>
        <v>211182</v>
      </c>
      <c r="AQ18" s="145">
        <f t="shared" si="9"/>
        <v>32589</v>
      </c>
      <c r="AR18" s="145">
        <f t="shared" si="9"/>
        <v>15957</v>
      </c>
      <c r="AS18" s="145">
        <f t="shared" si="9"/>
        <v>32395</v>
      </c>
      <c r="AT18" s="145">
        <f t="shared" si="9"/>
        <v>57300</v>
      </c>
      <c r="AU18" s="145"/>
      <c r="AV18" s="145">
        <f t="shared" si="9"/>
        <v>51777</v>
      </c>
      <c r="AW18" s="145">
        <f t="shared" si="9"/>
        <v>68095</v>
      </c>
      <c r="AX18" s="145">
        <f t="shared" si="9"/>
        <v>52102</v>
      </c>
      <c r="AY18" s="145">
        <f t="shared" si="9"/>
        <v>103216</v>
      </c>
      <c r="AZ18" s="145">
        <f t="shared" si="9"/>
        <v>3732</v>
      </c>
      <c r="BA18" s="145">
        <f t="shared" si="9"/>
        <v>15326</v>
      </c>
      <c r="BB18" s="145">
        <f t="shared" si="9"/>
        <v>47047</v>
      </c>
      <c r="BC18" s="145">
        <f t="shared" si="9"/>
        <v>5188</v>
      </c>
      <c r="BD18" s="148">
        <f t="shared" si="9"/>
        <v>3748</v>
      </c>
      <c r="BE18" s="108">
        <f t="shared" si="9"/>
        <v>3808010</v>
      </c>
      <c r="BF18" s="221"/>
      <c r="BG18" s="129" t="s">
        <v>111</v>
      </c>
    </row>
    <row r="19" spans="1:59" ht="12.75">
      <c r="A19" s="221"/>
      <c r="B19" s="17">
        <v>10</v>
      </c>
      <c r="C19" s="172">
        <v>62483</v>
      </c>
      <c r="D19" s="112">
        <f t="shared" si="0"/>
        <v>425131</v>
      </c>
      <c r="E19" s="74">
        <v>4823</v>
      </c>
      <c r="F19" s="13">
        <v>1117</v>
      </c>
      <c r="G19" s="13">
        <v>6511</v>
      </c>
      <c r="H19" s="13">
        <v>524</v>
      </c>
      <c r="I19" s="13">
        <v>2717</v>
      </c>
      <c r="J19" s="177">
        <v>20417</v>
      </c>
      <c r="K19" s="13">
        <v>4168</v>
      </c>
      <c r="L19" s="13">
        <v>1497</v>
      </c>
      <c r="M19" s="13">
        <v>366</v>
      </c>
      <c r="N19" s="177">
        <v>20198</v>
      </c>
      <c r="O19" s="13">
        <v>3676</v>
      </c>
      <c r="P19" s="13">
        <v>473</v>
      </c>
      <c r="Q19" s="13">
        <v>959</v>
      </c>
      <c r="R19" s="13">
        <v>480</v>
      </c>
      <c r="S19" s="13">
        <v>290</v>
      </c>
      <c r="T19" s="13">
        <v>28</v>
      </c>
      <c r="U19" s="13">
        <v>8685</v>
      </c>
      <c r="V19" s="13">
        <v>127</v>
      </c>
      <c r="W19" s="177">
        <v>77611</v>
      </c>
      <c r="X19" s="13">
        <v>9917</v>
      </c>
      <c r="Y19" s="13">
        <v>6718</v>
      </c>
      <c r="Z19" s="13">
        <v>13947</v>
      </c>
      <c r="AA19" s="13">
        <v>1696</v>
      </c>
      <c r="AB19" s="177">
        <v>9569</v>
      </c>
      <c r="AC19" s="13">
        <v>3139</v>
      </c>
      <c r="AD19" s="13">
        <v>33904</v>
      </c>
      <c r="AE19" s="13">
        <v>2571</v>
      </c>
      <c r="AF19" s="13">
        <v>12801</v>
      </c>
      <c r="AG19" s="13">
        <v>1635</v>
      </c>
      <c r="AH19" s="182">
        <v>26177</v>
      </c>
      <c r="AI19" s="177">
        <v>20190</v>
      </c>
      <c r="AJ19" s="13">
        <v>5064</v>
      </c>
      <c r="AK19" s="13">
        <v>5090</v>
      </c>
      <c r="AL19" s="13">
        <v>3115</v>
      </c>
      <c r="AM19" s="13">
        <v>6063</v>
      </c>
      <c r="AN19" s="13">
        <v>12861</v>
      </c>
      <c r="AO19" s="13">
        <v>4238</v>
      </c>
      <c r="AP19" s="177">
        <v>28001</v>
      </c>
      <c r="AQ19" s="13">
        <v>4382</v>
      </c>
      <c r="AR19" s="13">
        <v>1842</v>
      </c>
      <c r="AS19" s="13">
        <v>4424</v>
      </c>
      <c r="AT19" s="13">
        <v>8233</v>
      </c>
      <c r="AU19" s="175" t="s">
        <v>123</v>
      </c>
      <c r="AV19" s="13">
        <v>6736</v>
      </c>
      <c r="AW19" s="13">
        <v>10399</v>
      </c>
      <c r="AX19" s="13">
        <v>5899</v>
      </c>
      <c r="AY19" s="13">
        <v>14574</v>
      </c>
      <c r="AZ19" s="13">
        <v>404</v>
      </c>
      <c r="BA19" s="13">
        <v>1621</v>
      </c>
      <c r="BB19" s="13">
        <v>4464</v>
      </c>
      <c r="BC19" s="13">
        <v>434</v>
      </c>
      <c r="BD19" s="14">
        <v>356</v>
      </c>
      <c r="BE19" s="171">
        <v>487614</v>
      </c>
      <c r="BF19" s="221"/>
      <c r="BG19" s="124">
        <v>10</v>
      </c>
    </row>
    <row r="20" spans="1:59" ht="12.75">
      <c r="A20" s="221"/>
      <c r="B20" s="17">
        <v>11</v>
      </c>
      <c r="C20" s="172">
        <v>61076</v>
      </c>
      <c r="D20" s="113">
        <f t="shared" si="0"/>
        <v>298752</v>
      </c>
      <c r="E20" s="74">
        <v>4037</v>
      </c>
      <c r="F20" s="13">
        <v>1328</v>
      </c>
      <c r="G20" s="13">
        <v>3433</v>
      </c>
      <c r="H20" s="13">
        <v>412</v>
      </c>
      <c r="I20" s="13">
        <v>2191</v>
      </c>
      <c r="J20" s="177">
        <v>15145</v>
      </c>
      <c r="K20" s="13">
        <v>2716</v>
      </c>
      <c r="L20" s="13">
        <v>1875</v>
      </c>
      <c r="M20" s="13">
        <v>124</v>
      </c>
      <c r="N20" s="177">
        <v>16255</v>
      </c>
      <c r="O20" s="13">
        <v>4688</v>
      </c>
      <c r="P20" s="13">
        <v>122</v>
      </c>
      <c r="Q20" s="13">
        <v>771</v>
      </c>
      <c r="R20" s="13">
        <v>292</v>
      </c>
      <c r="S20" s="13">
        <v>230</v>
      </c>
      <c r="T20" s="13">
        <v>34</v>
      </c>
      <c r="U20" s="13">
        <v>5680</v>
      </c>
      <c r="V20" s="13">
        <v>75</v>
      </c>
      <c r="W20" s="177">
        <v>42812</v>
      </c>
      <c r="X20" s="13">
        <v>7356</v>
      </c>
      <c r="Y20" s="13">
        <v>3381</v>
      </c>
      <c r="Z20" s="13">
        <v>11061</v>
      </c>
      <c r="AA20" s="13">
        <v>1165</v>
      </c>
      <c r="AB20" s="177">
        <v>6699</v>
      </c>
      <c r="AC20" s="13">
        <v>2827</v>
      </c>
      <c r="AD20" s="13">
        <v>29950</v>
      </c>
      <c r="AE20" s="13">
        <v>2298</v>
      </c>
      <c r="AF20" s="13">
        <v>14254</v>
      </c>
      <c r="AG20" s="13">
        <v>1175</v>
      </c>
      <c r="AH20" s="182">
        <v>24069</v>
      </c>
      <c r="AI20" s="177">
        <v>10413</v>
      </c>
      <c r="AJ20" s="13">
        <v>4072</v>
      </c>
      <c r="AK20" s="13">
        <v>3307</v>
      </c>
      <c r="AL20" s="13">
        <v>4438</v>
      </c>
      <c r="AM20" s="13">
        <v>4353</v>
      </c>
      <c r="AN20" s="13">
        <v>8006</v>
      </c>
      <c r="AO20" s="13">
        <v>2284</v>
      </c>
      <c r="AP20" s="177">
        <v>15667</v>
      </c>
      <c r="AQ20" s="13">
        <v>1702</v>
      </c>
      <c r="AR20" s="13">
        <v>850</v>
      </c>
      <c r="AS20" s="13">
        <v>1708</v>
      </c>
      <c r="AT20" s="13">
        <v>4828</v>
      </c>
      <c r="AU20" s="175" t="s">
        <v>123</v>
      </c>
      <c r="AV20" s="13">
        <v>4279</v>
      </c>
      <c r="AW20" s="13">
        <v>8400</v>
      </c>
      <c r="AX20" s="13">
        <v>3490</v>
      </c>
      <c r="AY20" s="13">
        <v>9977</v>
      </c>
      <c r="AZ20" s="13">
        <v>303</v>
      </c>
      <c r="BA20" s="13">
        <v>1368</v>
      </c>
      <c r="BB20" s="13">
        <v>2194</v>
      </c>
      <c r="BC20" s="13">
        <v>312</v>
      </c>
      <c r="BD20" s="14">
        <v>346</v>
      </c>
      <c r="BE20" s="171">
        <v>359828</v>
      </c>
      <c r="BF20" s="221"/>
      <c r="BG20" s="124">
        <v>11</v>
      </c>
    </row>
    <row r="21" spans="1:59" ht="13.5" thickBot="1">
      <c r="A21" s="221"/>
      <c r="B21" s="17">
        <v>12</v>
      </c>
      <c r="C21" s="172">
        <v>63588</v>
      </c>
      <c r="D21" s="114">
        <f t="shared" si="0"/>
        <v>331883</v>
      </c>
      <c r="E21" s="74">
        <v>3640</v>
      </c>
      <c r="F21" s="13">
        <v>1181</v>
      </c>
      <c r="G21" s="13">
        <v>2481</v>
      </c>
      <c r="H21" s="13">
        <v>612</v>
      </c>
      <c r="I21" s="13">
        <v>2671</v>
      </c>
      <c r="J21" s="177">
        <v>19307</v>
      </c>
      <c r="K21" s="13">
        <v>2860</v>
      </c>
      <c r="L21" s="13">
        <v>1689</v>
      </c>
      <c r="M21" s="13">
        <v>188</v>
      </c>
      <c r="N21" s="177">
        <v>29985</v>
      </c>
      <c r="O21" s="13">
        <v>1886</v>
      </c>
      <c r="P21" s="13">
        <v>429</v>
      </c>
      <c r="Q21" s="13">
        <v>1078</v>
      </c>
      <c r="R21" s="13">
        <v>505</v>
      </c>
      <c r="S21" s="13">
        <v>251</v>
      </c>
      <c r="T21" s="13">
        <v>28</v>
      </c>
      <c r="U21" s="13">
        <v>4240</v>
      </c>
      <c r="V21" s="13">
        <v>163</v>
      </c>
      <c r="W21" s="177">
        <v>46583</v>
      </c>
      <c r="X21" s="13">
        <v>7479</v>
      </c>
      <c r="Y21" s="13">
        <v>2906</v>
      </c>
      <c r="Z21" s="13">
        <v>6164</v>
      </c>
      <c r="AA21" s="13">
        <v>1148</v>
      </c>
      <c r="AB21" s="177">
        <v>9739</v>
      </c>
      <c r="AC21" s="13">
        <v>5395</v>
      </c>
      <c r="AD21" s="13">
        <v>36260</v>
      </c>
      <c r="AE21" s="13">
        <v>4282</v>
      </c>
      <c r="AF21" s="13">
        <v>15466</v>
      </c>
      <c r="AG21" s="13">
        <v>1557</v>
      </c>
      <c r="AH21" s="182">
        <v>26197</v>
      </c>
      <c r="AI21" s="177">
        <v>12996</v>
      </c>
      <c r="AJ21" s="13">
        <v>2993</v>
      </c>
      <c r="AK21" s="13">
        <v>3776</v>
      </c>
      <c r="AL21" s="13">
        <v>2051</v>
      </c>
      <c r="AM21" s="13">
        <v>5207</v>
      </c>
      <c r="AN21" s="13">
        <v>7997</v>
      </c>
      <c r="AO21" s="13">
        <v>2699</v>
      </c>
      <c r="AP21" s="177">
        <v>15082</v>
      </c>
      <c r="AQ21" s="13">
        <v>1890</v>
      </c>
      <c r="AR21" s="13">
        <v>969</v>
      </c>
      <c r="AS21" s="13">
        <v>1672</v>
      </c>
      <c r="AT21" s="13">
        <v>5105</v>
      </c>
      <c r="AU21" s="175" t="s">
        <v>123</v>
      </c>
      <c r="AV21" s="13">
        <v>5043</v>
      </c>
      <c r="AW21" s="13">
        <v>7178</v>
      </c>
      <c r="AX21" s="13">
        <v>2954</v>
      </c>
      <c r="AY21" s="13">
        <v>11475</v>
      </c>
      <c r="AZ21" s="13">
        <v>655</v>
      </c>
      <c r="BA21" s="13">
        <v>1321</v>
      </c>
      <c r="BB21" s="13">
        <v>3833</v>
      </c>
      <c r="BC21" s="13">
        <v>424</v>
      </c>
      <c r="BD21" s="14">
        <v>193</v>
      </c>
      <c r="BE21" s="171">
        <v>395471</v>
      </c>
      <c r="BF21" s="221"/>
      <c r="BG21" s="124">
        <v>12</v>
      </c>
    </row>
    <row r="22" spans="1:59" ht="13.5" thickBot="1">
      <c r="A22" s="21"/>
      <c r="B22" s="22" t="s">
        <v>108</v>
      </c>
      <c r="C22" s="25">
        <f aca="true" t="shared" si="10" ref="C22:AI22">SUM(C19:C21)</f>
        <v>187147</v>
      </c>
      <c r="D22" s="158">
        <f t="shared" si="0"/>
        <v>1055766</v>
      </c>
      <c r="E22" s="152">
        <f t="shared" si="10"/>
        <v>12500</v>
      </c>
      <c r="F22" s="93">
        <f t="shared" si="10"/>
        <v>3626</v>
      </c>
      <c r="G22" s="93">
        <f t="shared" si="10"/>
        <v>12425</v>
      </c>
      <c r="H22" s="95">
        <f t="shared" si="10"/>
        <v>1548</v>
      </c>
      <c r="I22" s="94">
        <f t="shared" si="10"/>
        <v>7579</v>
      </c>
      <c r="J22" s="28">
        <f t="shared" si="10"/>
        <v>54869</v>
      </c>
      <c r="K22" s="94">
        <f t="shared" si="10"/>
        <v>9744</v>
      </c>
      <c r="L22" s="94">
        <f t="shared" si="10"/>
        <v>5061</v>
      </c>
      <c r="M22" s="94">
        <f t="shared" si="10"/>
        <v>678</v>
      </c>
      <c r="N22" s="28">
        <f t="shared" si="10"/>
        <v>66438</v>
      </c>
      <c r="O22" s="93">
        <f t="shared" si="10"/>
        <v>10250</v>
      </c>
      <c r="P22" s="95">
        <f t="shared" si="10"/>
        <v>1024</v>
      </c>
      <c r="Q22" s="93">
        <f t="shared" si="10"/>
        <v>2808</v>
      </c>
      <c r="R22" s="95">
        <f t="shared" si="10"/>
        <v>1277</v>
      </c>
      <c r="S22" s="93">
        <f t="shared" si="10"/>
        <v>771</v>
      </c>
      <c r="T22" s="95">
        <f t="shared" si="10"/>
        <v>90</v>
      </c>
      <c r="U22" s="93">
        <f t="shared" si="10"/>
        <v>18605</v>
      </c>
      <c r="V22" s="95">
        <f t="shared" si="10"/>
        <v>365</v>
      </c>
      <c r="W22" s="19">
        <f t="shared" si="10"/>
        <v>167006</v>
      </c>
      <c r="X22" s="29">
        <f t="shared" si="10"/>
        <v>24752</v>
      </c>
      <c r="Y22" s="93">
        <f t="shared" si="10"/>
        <v>13005</v>
      </c>
      <c r="Z22" s="29">
        <f t="shared" si="10"/>
        <v>31172</v>
      </c>
      <c r="AA22" s="93">
        <f t="shared" si="10"/>
        <v>4009</v>
      </c>
      <c r="AB22" s="29">
        <f t="shared" si="10"/>
        <v>26007</v>
      </c>
      <c r="AC22" s="93">
        <f t="shared" si="10"/>
        <v>11361</v>
      </c>
      <c r="AD22" s="27">
        <f t="shared" si="10"/>
        <v>100114</v>
      </c>
      <c r="AE22" s="93">
        <f t="shared" si="10"/>
        <v>9151</v>
      </c>
      <c r="AF22" s="27">
        <f t="shared" si="10"/>
        <v>42521</v>
      </c>
      <c r="AG22" s="93">
        <f t="shared" si="10"/>
        <v>4367</v>
      </c>
      <c r="AH22" s="29">
        <f t="shared" si="10"/>
        <v>76443</v>
      </c>
      <c r="AI22" s="19">
        <f t="shared" si="10"/>
        <v>43599</v>
      </c>
      <c r="AJ22" s="95">
        <f aca="true" t="shared" si="11" ref="AJ22:BE22">SUM(AJ19:AJ21)</f>
        <v>12129</v>
      </c>
      <c r="AK22" s="93">
        <f t="shared" si="11"/>
        <v>12173</v>
      </c>
      <c r="AL22" s="95">
        <f t="shared" si="11"/>
        <v>9604</v>
      </c>
      <c r="AM22" s="93">
        <f t="shared" si="11"/>
        <v>15623</v>
      </c>
      <c r="AN22" s="95">
        <f t="shared" si="11"/>
        <v>28864</v>
      </c>
      <c r="AO22" s="93">
        <f t="shared" si="11"/>
        <v>9221</v>
      </c>
      <c r="AP22" s="19">
        <f t="shared" si="11"/>
        <v>58750</v>
      </c>
      <c r="AQ22" s="93">
        <f t="shared" si="11"/>
        <v>7974</v>
      </c>
      <c r="AR22" s="93">
        <f t="shared" si="11"/>
        <v>3661</v>
      </c>
      <c r="AS22" s="93">
        <f t="shared" si="11"/>
        <v>7804</v>
      </c>
      <c r="AT22" s="93">
        <f t="shared" si="11"/>
        <v>18166</v>
      </c>
      <c r="AU22" s="93"/>
      <c r="AV22" s="93">
        <f t="shared" si="11"/>
        <v>16058</v>
      </c>
      <c r="AW22" s="93">
        <f t="shared" si="11"/>
        <v>25977</v>
      </c>
      <c r="AX22" s="93">
        <f t="shared" si="11"/>
        <v>12343</v>
      </c>
      <c r="AY22" s="93">
        <f t="shared" si="11"/>
        <v>36026</v>
      </c>
      <c r="AZ22" s="93">
        <f t="shared" si="11"/>
        <v>1362</v>
      </c>
      <c r="BA22" s="93">
        <f t="shared" si="11"/>
        <v>4310</v>
      </c>
      <c r="BB22" s="93">
        <f t="shared" si="11"/>
        <v>10491</v>
      </c>
      <c r="BC22" s="93">
        <f t="shared" si="11"/>
        <v>1170</v>
      </c>
      <c r="BD22" s="94">
        <f t="shared" si="11"/>
        <v>895</v>
      </c>
      <c r="BE22" s="106">
        <f t="shared" si="11"/>
        <v>1242913</v>
      </c>
      <c r="BF22" s="21"/>
      <c r="BG22" s="128" t="s">
        <v>108</v>
      </c>
    </row>
    <row r="23" spans="1:59" ht="19.5" customHeight="1" thickBot="1">
      <c r="A23" s="30"/>
      <c r="B23" s="70" t="s">
        <v>114</v>
      </c>
      <c r="C23" s="26">
        <f>C18+C22</f>
        <v>690533</v>
      </c>
      <c r="D23" s="156">
        <f t="shared" si="0"/>
        <v>4360390</v>
      </c>
      <c r="E23" s="151">
        <f aca="true" t="shared" si="12" ref="E23:BE23">E18+E22</f>
        <v>59800</v>
      </c>
      <c r="F23" s="149">
        <f t="shared" si="12"/>
        <v>16740</v>
      </c>
      <c r="G23" s="149">
        <f t="shared" si="12"/>
        <v>70456</v>
      </c>
      <c r="H23" s="150">
        <f t="shared" si="12"/>
        <v>6904</v>
      </c>
      <c r="I23" s="147">
        <f t="shared" si="12"/>
        <v>35745</v>
      </c>
      <c r="J23" s="147">
        <f t="shared" si="12"/>
        <v>232527</v>
      </c>
      <c r="K23" s="147">
        <f t="shared" si="12"/>
        <v>39039</v>
      </c>
      <c r="L23" s="147">
        <f t="shared" si="12"/>
        <v>17357</v>
      </c>
      <c r="M23" s="147">
        <f t="shared" si="12"/>
        <v>2766</v>
      </c>
      <c r="N23" s="147">
        <f t="shared" si="12"/>
        <v>277309</v>
      </c>
      <c r="O23" s="149">
        <f t="shared" si="12"/>
        <v>24316</v>
      </c>
      <c r="P23" s="150">
        <f t="shared" si="12"/>
        <v>6307</v>
      </c>
      <c r="Q23" s="149">
        <f t="shared" si="12"/>
        <v>13956</v>
      </c>
      <c r="R23" s="150">
        <f t="shared" si="12"/>
        <v>5235</v>
      </c>
      <c r="S23" s="149">
        <f t="shared" si="12"/>
        <v>4051</v>
      </c>
      <c r="T23" s="150">
        <f t="shared" si="12"/>
        <v>536</v>
      </c>
      <c r="U23" s="149">
        <f t="shared" si="12"/>
        <v>73931</v>
      </c>
      <c r="V23" s="150">
        <f t="shared" si="12"/>
        <v>1675</v>
      </c>
      <c r="W23" s="149">
        <f t="shared" si="12"/>
        <v>643409</v>
      </c>
      <c r="X23" s="150">
        <f t="shared" si="12"/>
        <v>106114</v>
      </c>
      <c r="Y23" s="149">
        <f t="shared" si="12"/>
        <v>61314</v>
      </c>
      <c r="Z23" s="150">
        <f t="shared" si="12"/>
        <v>156256</v>
      </c>
      <c r="AA23" s="149">
        <f t="shared" si="12"/>
        <v>20175</v>
      </c>
      <c r="AB23" s="150">
        <f t="shared" si="12"/>
        <v>92788</v>
      </c>
      <c r="AC23" s="149">
        <f t="shared" si="12"/>
        <v>46035</v>
      </c>
      <c r="AD23" s="144">
        <f t="shared" si="12"/>
        <v>376753</v>
      </c>
      <c r="AE23" s="149">
        <f t="shared" si="12"/>
        <v>39108</v>
      </c>
      <c r="AF23" s="144">
        <f t="shared" si="12"/>
        <v>151046</v>
      </c>
      <c r="AG23" s="149">
        <f t="shared" si="12"/>
        <v>14930</v>
      </c>
      <c r="AH23" s="150">
        <f t="shared" si="12"/>
        <v>276834</v>
      </c>
      <c r="AI23" s="149">
        <f t="shared" si="12"/>
        <v>205677</v>
      </c>
      <c r="AJ23" s="150">
        <f t="shared" si="12"/>
        <v>60953</v>
      </c>
      <c r="AK23" s="149">
        <f t="shared" si="12"/>
        <v>52759</v>
      </c>
      <c r="AL23" s="150">
        <f t="shared" si="12"/>
        <v>43826</v>
      </c>
      <c r="AM23" s="149">
        <f t="shared" si="12"/>
        <v>65350</v>
      </c>
      <c r="AN23" s="150">
        <f t="shared" si="12"/>
        <v>107755</v>
      </c>
      <c r="AO23" s="147">
        <f t="shared" si="12"/>
        <v>46017</v>
      </c>
      <c r="AP23" s="147">
        <f aca="true" t="shared" si="13" ref="AP23:AZ23">AP18+AP22</f>
        <v>269932</v>
      </c>
      <c r="AQ23" s="147">
        <f t="shared" si="13"/>
        <v>40563</v>
      </c>
      <c r="AR23" s="149">
        <f t="shared" si="13"/>
        <v>19618</v>
      </c>
      <c r="AS23" s="149">
        <f t="shared" si="13"/>
        <v>40199</v>
      </c>
      <c r="AT23" s="149">
        <f t="shared" si="13"/>
        <v>75466</v>
      </c>
      <c r="AU23" s="151"/>
      <c r="AV23" s="149">
        <f t="shared" si="13"/>
        <v>67835</v>
      </c>
      <c r="AW23" s="150">
        <f t="shared" si="13"/>
        <v>94072</v>
      </c>
      <c r="AX23" s="149">
        <f t="shared" si="13"/>
        <v>64445</v>
      </c>
      <c r="AY23" s="150">
        <f t="shared" si="13"/>
        <v>139242</v>
      </c>
      <c r="AZ23" s="147">
        <f t="shared" si="13"/>
        <v>5094</v>
      </c>
      <c r="BA23" s="149">
        <f t="shared" si="12"/>
        <v>19636</v>
      </c>
      <c r="BB23" s="150">
        <f t="shared" si="12"/>
        <v>57538</v>
      </c>
      <c r="BC23" s="149">
        <f t="shared" si="12"/>
        <v>6358</v>
      </c>
      <c r="BD23" s="150">
        <f t="shared" si="12"/>
        <v>4643</v>
      </c>
      <c r="BE23" s="108">
        <f t="shared" si="12"/>
        <v>5050923</v>
      </c>
      <c r="BF23" s="30"/>
      <c r="BG23" s="70" t="s">
        <v>114</v>
      </c>
    </row>
    <row r="24" spans="1:59" ht="9.75" customHeight="1">
      <c r="A24" s="68"/>
      <c r="B24" s="69"/>
      <c r="C24" s="66"/>
      <c r="D24" s="102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  <c r="AE24" s="66"/>
      <c r="AF24" s="67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8"/>
      <c r="BG24" s="69"/>
    </row>
    <row r="25" spans="1:59" ht="18" customHeight="1" thickBot="1">
      <c r="A25" s="71"/>
      <c r="B25" s="72" t="s">
        <v>116</v>
      </c>
      <c r="C25" s="60"/>
      <c r="D25" s="110"/>
      <c r="E25" s="65"/>
      <c r="F25" s="61"/>
      <c r="G25" s="61"/>
      <c r="H25" s="62"/>
      <c r="I25" s="63"/>
      <c r="J25" s="63"/>
      <c r="K25" s="63"/>
      <c r="L25" s="63"/>
      <c r="M25" s="63"/>
      <c r="N25" s="63"/>
      <c r="O25" s="61"/>
      <c r="P25" s="62"/>
      <c r="Q25" s="61"/>
      <c r="R25" s="62"/>
      <c r="S25" s="61"/>
      <c r="T25" s="62"/>
      <c r="U25" s="61"/>
      <c r="V25" s="62"/>
      <c r="W25" s="61"/>
      <c r="X25" s="62"/>
      <c r="Y25" s="61"/>
      <c r="Z25" s="62"/>
      <c r="AA25" s="61"/>
      <c r="AB25" s="62"/>
      <c r="AC25" s="61"/>
      <c r="AD25" s="64"/>
      <c r="AE25" s="61"/>
      <c r="AF25" s="64"/>
      <c r="AG25" s="61"/>
      <c r="AH25" s="62"/>
      <c r="AI25" s="61"/>
      <c r="AJ25" s="62"/>
      <c r="AK25" s="61"/>
      <c r="AL25" s="62"/>
      <c r="AM25" s="61"/>
      <c r="AN25" s="62"/>
      <c r="AO25" s="61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2"/>
      <c r="BB25" s="62"/>
      <c r="BC25" s="62"/>
      <c r="BD25" s="62"/>
      <c r="BE25" s="109"/>
      <c r="BF25" s="71"/>
      <c r="BG25" s="72" t="s">
        <v>116</v>
      </c>
    </row>
    <row r="26" spans="1:59" ht="12.75">
      <c r="A26" s="222">
        <v>2012</v>
      </c>
      <c r="B26" s="195">
        <v>1</v>
      </c>
      <c r="C26" s="99">
        <v>46644</v>
      </c>
      <c r="D26" s="112">
        <f>BE26-C26</f>
        <v>225550</v>
      </c>
      <c r="E26" s="96">
        <v>3270</v>
      </c>
      <c r="F26" s="97">
        <v>633</v>
      </c>
      <c r="G26" s="97">
        <v>1816</v>
      </c>
      <c r="H26" s="97">
        <v>328</v>
      </c>
      <c r="I26" s="97">
        <v>1020</v>
      </c>
      <c r="J26" s="101">
        <v>10098</v>
      </c>
      <c r="K26" s="97">
        <v>2101</v>
      </c>
      <c r="L26" s="97">
        <v>1149</v>
      </c>
      <c r="M26" s="97">
        <v>77</v>
      </c>
      <c r="N26" s="101">
        <v>15938</v>
      </c>
      <c r="O26" s="97">
        <v>871</v>
      </c>
      <c r="P26" s="97">
        <v>172</v>
      </c>
      <c r="Q26" s="97">
        <v>639</v>
      </c>
      <c r="R26" s="97">
        <v>266</v>
      </c>
      <c r="S26" s="97">
        <v>112</v>
      </c>
      <c r="T26" s="97">
        <v>20</v>
      </c>
      <c r="U26" s="97">
        <v>2398</v>
      </c>
      <c r="V26" s="97">
        <v>63</v>
      </c>
      <c r="W26" s="101">
        <v>24382</v>
      </c>
      <c r="X26" s="101">
        <v>4167</v>
      </c>
      <c r="Y26" s="97">
        <v>1730</v>
      </c>
      <c r="Z26" s="97">
        <v>5436</v>
      </c>
      <c r="AA26" s="97">
        <v>679</v>
      </c>
      <c r="AB26" s="101">
        <v>4328</v>
      </c>
      <c r="AC26" s="97">
        <v>1665</v>
      </c>
      <c r="AD26" s="101">
        <v>51654</v>
      </c>
      <c r="AE26" s="97">
        <v>1968</v>
      </c>
      <c r="AF26" s="97">
        <v>9442</v>
      </c>
      <c r="AG26" s="97">
        <v>676</v>
      </c>
      <c r="AH26" s="179">
        <v>14256</v>
      </c>
      <c r="AI26" s="101">
        <v>5608</v>
      </c>
      <c r="AJ26" s="97">
        <v>1872</v>
      </c>
      <c r="AK26" s="97">
        <v>2023</v>
      </c>
      <c r="AL26" s="97">
        <v>2156</v>
      </c>
      <c r="AM26" s="97">
        <v>5335</v>
      </c>
      <c r="AN26" s="97">
        <v>5109</v>
      </c>
      <c r="AO26" s="97">
        <v>1141</v>
      </c>
      <c r="AP26" s="101">
        <v>7937</v>
      </c>
      <c r="AQ26" s="97">
        <v>2110</v>
      </c>
      <c r="AR26" s="97">
        <v>639</v>
      </c>
      <c r="AS26" s="97">
        <v>1866</v>
      </c>
      <c r="AT26" s="97">
        <v>3515</v>
      </c>
      <c r="AU26" s="97">
        <v>593</v>
      </c>
      <c r="AV26" s="97">
        <v>3477</v>
      </c>
      <c r="AW26" s="97">
        <v>4652</v>
      </c>
      <c r="AX26" s="97">
        <v>3988</v>
      </c>
      <c r="AY26" s="97">
        <v>7558</v>
      </c>
      <c r="AZ26" s="97">
        <v>319</v>
      </c>
      <c r="BA26" s="97">
        <v>1058</v>
      </c>
      <c r="BB26" s="97">
        <v>2874</v>
      </c>
      <c r="BC26" s="97">
        <v>234</v>
      </c>
      <c r="BD26" s="98">
        <v>132</v>
      </c>
      <c r="BE26" s="103">
        <v>272194</v>
      </c>
      <c r="BF26" s="222">
        <v>2012</v>
      </c>
      <c r="BG26" s="195">
        <v>1</v>
      </c>
    </row>
    <row r="27" spans="1:59" ht="12.75">
      <c r="A27" s="223"/>
      <c r="B27" s="124">
        <v>2</v>
      </c>
      <c r="C27" s="100">
        <v>52174</v>
      </c>
      <c r="D27" s="113">
        <f>BE27-C27</f>
        <v>209888</v>
      </c>
      <c r="E27" s="10">
        <v>3467</v>
      </c>
      <c r="F27" s="11">
        <v>782</v>
      </c>
      <c r="G27" s="11">
        <v>3301</v>
      </c>
      <c r="H27" s="11">
        <v>227</v>
      </c>
      <c r="I27" s="11">
        <v>1500</v>
      </c>
      <c r="J27" s="15">
        <v>13442</v>
      </c>
      <c r="K27" s="11">
        <v>1128</v>
      </c>
      <c r="L27" s="11">
        <v>1512</v>
      </c>
      <c r="M27" s="11">
        <v>96</v>
      </c>
      <c r="N27" s="15">
        <v>14954</v>
      </c>
      <c r="O27" s="11">
        <v>1260</v>
      </c>
      <c r="P27" s="11">
        <v>170</v>
      </c>
      <c r="Q27" s="11">
        <v>522</v>
      </c>
      <c r="R27" s="11">
        <v>344</v>
      </c>
      <c r="S27" s="11">
        <v>217</v>
      </c>
      <c r="T27" s="11">
        <v>64</v>
      </c>
      <c r="U27" s="11">
        <v>2880</v>
      </c>
      <c r="V27" s="11">
        <v>69</v>
      </c>
      <c r="W27" s="15">
        <v>28495</v>
      </c>
      <c r="X27" s="15">
        <v>5319</v>
      </c>
      <c r="Y27" s="11">
        <v>2108</v>
      </c>
      <c r="Z27" s="11">
        <v>6649</v>
      </c>
      <c r="AA27" s="11">
        <v>1202</v>
      </c>
      <c r="AB27" s="15">
        <v>4995</v>
      </c>
      <c r="AC27" s="11">
        <v>1647</v>
      </c>
      <c r="AD27" s="15">
        <v>16871</v>
      </c>
      <c r="AE27" s="11">
        <v>1724</v>
      </c>
      <c r="AF27" s="11">
        <v>12548</v>
      </c>
      <c r="AG27" s="11">
        <v>955</v>
      </c>
      <c r="AH27" s="180">
        <v>21300</v>
      </c>
      <c r="AI27" s="15">
        <v>6894</v>
      </c>
      <c r="AJ27" s="11">
        <v>2161</v>
      </c>
      <c r="AK27" s="11">
        <v>2322</v>
      </c>
      <c r="AL27" s="11">
        <v>1997</v>
      </c>
      <c r="AM27" s="11">
        <v>2676</v>
      </c>
      <c r="AN27" s="11">
        <v>3920</v>
      </c>
      <c r="AO27" s="11">
        <v>1107</v>
      </c>
      <c r="AP27" s="15">
        <v>8580</v>
      </c>
      <c r="AQ27" s="11">
        <v>2033</v>
      </c>
      <c r="AR27" s="11">
        <v>542</v>
      </c>
      <c r="AS27" s="11">
        <v>1898</v>
      </c>
      <c r="AT27" s="11">
        <v>3351</v>
      </c>
      <c r="AU27" s="11">
        <v>605</v>
      </c>
      <c r="AV27" s="11">
        <v>2597</v>
      </c>
      <c r="AW27" s="11">
        <v>6642</v>
      </c>
      <c r="AX27" s="11">
        <v>4075</v>
      </c>
      <c r="AY27" s="11">
        <v>5784</v>
      </c>
      <c r="AZ27" s="11">
        <v>323</v>
      </c>
      <c r="BA27" s="11">
        <v>1011</v>
      </c>
      <c r="BB27" s="11">
        <v>1364</v>
      </c>
      <c r="BC27" s="11">
        <v>173</v>
      </c>
      <c r="BD27" s="12">
        <v>85</v>
      </c>
      <c r="BE27" s="104">
        <v>262062</v>
      </c>
      <c r="BF27" s="223"/>
      <c r="BG27" s="124">
        <v>2</v>
      </c>
    </row>
    <row r="28" spans="1:59" ht="13.5" thickBot="1">
      <c r="A28" s="223"/>
      <c r="B28" s="196">
        <v>3</v>
      </c>
      <c r="C28" s="100">
        <v>61243</v>
      </c>
      <c r="D28" s="114">
        <f>BE28-C28</f>
        <v>358971</v>
      </c>
      <c r="E28" s="10">
        <v>5621</v>
      </c>
      <c r="F28" s="11">
        <v>1108</v>
      </c>
      <c r="G28" s="11">
        <v>4963</v>
      </c>
      <c r="H28" s="11">
        <v>462</v>
      </c>
      <c r="I28" s="11">
        <v>2951</v>
      </c>
      <c r="J28" s="15">
        <v>17465</v>
      </c>
      <c r="K28" s="11">
        <v>3404</v>
      </c>
      <c r="L28" s="11">
        <v>2008</v>
      </c>
      <c r="M28" s="11">
        <v>117</v>
      </c>
      <c r="N28" s="15">
        <v>41583</v>
      </c>
      <c r="O28" s="11">
        <v>2942</v>
      </c>
      <c r="P28" s="11">
        <v>184</v>
      </c>
      <c r="Q28" s="11">
        <v>1042</v>
      </c>
      <c r="R28" s="11">
        <v>359</v>
      </c>
      <c r="S28" s="11">
        <v>209</v>
      </c>
      <c r="T28" s="11">
        <v>34</v>
      </c>
      <c r="U28" s="11">
        <v>8642</v>
      </c>
      <c r="V28" s="11">
        <v>103</v>
      </c>
      <c r="W28" s="15">
        <v>50197</v>
      </c>
      <c r="X28" s="15">
        <v>7205</v>
      </c>
      <c r="Y28" s="11">
        <v>3359</v>
      </c>
      <c r="Z28" s="11">
        <v>8642</v>
      </c>
      <c r="AA28" s="11">
        <v>1510</v>
      </c>
      <c r="AB28" s="15">
        <v>8220</v>
      </c>
      <c r="AC28" s="11">
        <v>2920</v>
      </c>
      <c r="AD28" s="15">
        <v>35266</v>
      </c>
      <c r="AE28" s="11">
        <v>3906</v>
      </c>
      <c r="AF28" s="11">
        <v>15285</v>
      </c>
      <c r="AG28" s="11">
        <v>1671</v>
      </c>
      <c r="AH28" s="180">
        <v>25311</v>
      </c>
      <c r="AI28" s="15">
        <v>12426</v>
      </c>
      <c r="AJ28" s="11">
        <v>3893</v>
      </c>
      <c r="AK28" s="11">
        <v>3544</v>
      </c>
      <c r="AL28" s="11">
        <v>2578</v>
      </c>
      <c r="AM28" s="11">
        <v>6955</v>
      </c>
      <c r="AN28" s="11">
        <v>8815</v>
      </c>
      <c r="AO28" s="11">
        <v>2405</v>
      </c>
      <c r="AP28" s="15">
        <v>17428</v>
      </c>
      <c r="AQ28" s="11">
        <v>2172</v>
      </c>
      <c r="AR28" s="11">
        <v>1031</v>
      </c>
      <c r="AS28" s="11">
        <v>2677</v>
      </c>
      <c r="AT28" s="11">
        <v>4355</v>
      </c>
      <c r="AU28" s="11">
        <v>940</v>
      </c>
      <c r="AV28" s="11">
        <v>5147</v>
      </c>
      <c r="AW28" s="11">
        <v>9133</v>
      </c>
      <c r="AX28" s="11">
        <v>4124</v>
      </c>
      <c r="AY28" s="11">
        <v>9674</v>
      </c>
      <c r="AZ28" s="11">
        <v>296</v>
      </c>
      <c r="BA28" s="11">
        <v>1650</v>
      </c>
      <c r="BB28" s="11">
        <v>2541</v>
      </c>
      <c r="BC28" s="11">
        <v>239</v>
      </c>
      <c r="BD28" s="12">
        <v>259</v>
      </c>
      <c r="BE28" s="104">
        <v>420214</v>
      </c>
      <c r="BF28" s="223"/>
      <c r="BG28" s="196">
        <v>3</v>
      </c>
    </row>
    <row r="29" spans="1:59" ht="12.75">
      <c r="A29" s="223"/>
      <c r="B29" s="197" t="s">
        <v>107</v>
      </c>
      <c r="C29" s="83">
        <f aca="true" t="shared" si="14" ref="C29:AI29">SUM(C26:C28)</f>
        <v>160061</v>
      </c>
      <c r="D29" s="120">
        <f>BE29-C29</f>
        <v>794409</v>
      </c>
      <c r="E29" s="153">
        <f t="shared" si="14"/>
        <v>12358</v>
      </c>
      <c r="F29" s="37">
        <f t="shared" si="14"/>
        <v>2523</v>
      </c>
      <c r="G29" s="37">
        <f t="shared" si="14"/>
        <v>10080</v>
      </c>
      <c r="H29" s="38">
        <f t="shared" si="14"/>
        <v>1017</v>
      </c>
      <c r="I29" s="39">
        <f t="shared" si="14"/>
        <v>5471</v>
      </c>
      <c r="J29" s="40">
        <f t="shared" si="14"/>
        <v>41005</v>
      </c>
      <c r="K29" s="39">
        <f t="shared" si="14"/>
        <v>6633</v>
      </c>
      <c r="L29" s="39">
        <f t="shared" si="14"/>
        <v>4669</v>
      </c>
      <c r="M29" s="39">
        <f t="shared" si="14"/>
        <v>290</v>
      </c>
      <c r="N29" s="40">
        <f t="shared" si="14"/>
        <v>72475</v>
      </c>
      <c r="O29" s="37">
        <f t="shared" si="14"/>
        <v>5073</v>
      </c>
      <c r="P29" s="38">
        <f t="shared" si="14"/>
        <v>526</v>
      </c>
      <c r="Q29" s="37">
        <f t="shared" si="14"/>
        <v>2203</v>
      </c>
      <c r="R29" s="38">
        <f t="shared" si="14"/>
        <v>969</v>
      </c>
      <c r="S29" s="37">
        <f t="shared" si="14"/>
        <v>538</v>
      </c>
      <c r="T29" s="38">
        <f t="shared" si="14"/>
        <v>118</v>
      </c>
      <c r="U29" s="37">
        <f t="shared" si="14"/>
        <v>13920</v>
      </c>
      <c r="V29" s="38">
        <f t="shared" si="14"/>
        <v>235</v>
      </c>
      <c r="W29" s="41">
        <f t="shared" si="14"/>
        <v>103074</v>
      </c>
      <c r="X29" s="42">
        <f t="shared" si="14"/>
        <v>16691</v>
      </c>
      <c r="Y29" s="37">
        <f t="shared" si="14"/>
        <v>7197</v>
      </c>
      <c r="Z29" s="42">
        <f t="shared" si="14"/>
        <v>20727</v>
      </c>
      <c r="AA29" s="37">
        <f t="shared" si="14"/>
        <v>3391</v>
      </c>
      <c r="AB29" s="42">
        <f t="shared" si="14"/>
        <v>17543</v>
      </c>
      <c r="AC29" s="37">
        <f t="shared" si="14"/>
        <v>6232</v>
      </c>
      <c r="AD29" s="42">
        <f t="shared" si="14"/>
        <v>103791</v>
      </c>
      <c r="AE29" s="37">
        <f t="shared" si="14"/>
        <v>7598</v>
      </c>
      <c r="AF29" s="43">
        <f t="shared" si="14"/>
        <v>37275</v>
      </c>
      <c r="AG29" s="37">
        <f t="shared" si="14"/>
        <v>3302</v>
      </c>
      <c r="AH29" s="42">
        <f t="shared" si="14"/>
        <v>60867</v>
      </c>
      <c r="AI29" s="41">
        <f t="shared" si="14"/>
        <v>24928</v>
      </c>
      <c r="AJ29" s="38">
        <f aca="true" t="shared" si="15" ref="AJ29:BE29">SUM(AJ26:AJ28)</f>
        <v>7926</v>
      </c>
      <c r="AK29" s="37">
        <f t="shared" si="15"/>
        <v>7889</v>
      </c>
      <c r="AL29" s="38">
        <f t="shared" si="15"/>
        <v>6731</v>
      </c>
      <c r="AM29" s="37">
        <f t="shared" si="15"/>
        <v>14966</v>
      </c>
      <c r="AN29" s="38">
        <f t="shared" si="15"/>
        <v>17844</v>
      </c>
      <c r="AO29" s="37">
        <f t="shared" si="15"/>
        <v>4653</v>
      </c>
      <c r="AP29" s="41">
        <f t="shared" si="15"/>
        <v>33945</v>
      </c>
      <c r="AQ29" s="37">
        <f t="shared" si="15"/>
        <v>6315</v>
      </c>
      <c r="AR29" s="37">
        <f t="shared" si="15"/>
        <v>2212</v>
      </c>
      <c r="AS29" s="37">
        <f t="shared" si="15"/>
        <v>6441</v>
      </c>
      <c r="AT29" s="37">
        <f t="shared" si="15"/>
        <v>11221</v>
      </c>
      <c r="AU29" s="37">
        <f t="shared" si="15"/>
        <v>2138</v>
      </c>
      <c r="AV29" s="37">
        <f t="shared" si="15"/>
        <v>11221</v>
      </c>
      <c r="AW29" s="37">
        <f t="shared" si="15"/>
        <v>20427</v>
      </c>
      <c r="AX29" s="37">
        <f t="shared" si="15"/>
        <v>12187</v>
      </c>
      <c r="AY29" s="37">
        <f t="shared" si="15"/>
        <v>23016</v>
      </c>
      <c r="AZ29" s="37">
        <f t="shared" si="15"/>
        <v>938</v>
      </c>
      <c r="BA29" s="37">
        <f t="shared" si="15"/>
        <v>3719</v>
      </c>
      <c r="BB29" s="37">
        <f t="shared" si="15"/>
        <v>6779</v>
      </c>
      <c r="BC29" s="39">
        <f t="shared" si="15"/>
        <v>646</v>
      </c>
      <c r="BD29" s="39">
        <f t="shared" si="15"/>
        <v>476</v>
      </c>
      <c r="BE29" s="204">
        <f t="shared" si="15"/>
        <v>954470</v>
      </c>
      <c r="BF29" s="223"/>
      <c r="BG29" s="197" t="s">
        <v>107</v>
      </c>
    </row>
    <row r="30" spans="1:59" s="16" customFormat="1" ht="12.75">
      <c r="A30" s="223"/>
      <c r="B30" s="198" t="s">
        <v>119</v>
      </c>
      <c r="C30" s="84">
        <f>C29/C8*100</f>
        <v>105.90037249492204</v>
      </c>
      <c r="D30" s="121">
        <f>D29/D8*100</f>
        <v>118.31545366402902</v>
      </c>
      <c r="E30" s="115">
        <f aca="true" t="shared" si="16" ref="E30:P30">E29/E8*100</f>
        <v>113.33455612619223</v>
      </c>
      <c r="F30" s="118">
        <f t="shared" si="16"/>
        <v>91.91256830601094</v>
      </c>
      <c r="G30" s="119">
        <f t="shared" si="16"/>
        <v>123.10698583292623</v>
      </c>
      <c r="H30" s="118">
        <f t="shared" si="16"/>
        <v>87.07191780821918</v>
      </c>
      <c r="I30" s="118">
        <f t="shared" si="16"/>
        <v>114.33646812957157</v>
      </c>
      <c r="J30" s="118">
        <f t="shared" si="16"/>
        <v>104.89090118435524</v>
      </c>
      <c r="K30" s="118">
        <f t="shared" si="16"/>
        <v>128.24825986078886</v>
      </c>
      <c r="L30" s="118">
        <f t="shared" si="16"/>
        <v>113.43537414965988</v>
      </c>
      <c r="M30" s="118">
        <f t="shared" si="16"/>
        <v>73.23232323232324</v>
      </c>
      <c r="N30" s="119">
        <f t="shared" si="16"/>
        <v>127.69575022905066</v>
      </c>
      <c r="O30" s="118">
        <f t="shared" si="16"/>
        <v>161.35496183206106</v>
      </c>
      <c r="P30" s="118">
        <f t="shared" si="16"/>
        <v>50.72324011571842</v>
      </c>
      <c r="Q30" s="118">
        <f aca="true" t="shared" si="17" ref="Q30:AT30">Q29/Q8*100</f>
        <v>113.96792550439731</v>
      </c>
      <c r="R30" s="118">
        <f t="shared" si="17"/>
        <v>135.14644351464435</v>
      </c>
      <c r="S30" s="118">
        <f t="shared" si="17"/>
        <v>72.80108254397834</v>
      </c>
      <c r="T30" s="118">
        <f t="shared" si="17"/>
        <v>86.76470588235294</v>
      </c>
      <c r="U30" s="118">
        <f t="shared" si="17"/>
        <v>100.1943424746275</v>
      </c>
      <c r="V30" s="118">
        <f t="shared" si="17"/>
        <v>125</v>
      </c>
      <c r="W30" s="118">
        <f t="shared" si="17"/>
        <v>119.99860296172116</v>
      </c>
      <c r="X30" s="118">
        <f t="shared" si="17"/>
        <v>109.96837528001053</v>
      </c>
      <c r="Y30" s="118">
        <f t="shared" si="17"/>
        <v>77.82223183391004</v>
      </c>
      <c r="Z30" s="118">
        <f t="shared" si="17"/>
        <v>123.18435754189944</v>
      </c>
      <c r="AA30" s="118">
        <f t="shared" si="17"/>
        <v>107.14060031595577</v>
      </c>
      <c r="AB30" s="118">
        <f t="shared" si="17"/>
        <v>118.29399865138232</v>
      </c>
      <c r="AC30" s="118">
        <f t="shared" si="17"/>
        <v>77.28174603174604</v>
      </c>
      <c r="AD30" s="118">
        <f t="shared" si="17"/>
        <v>136.74883727058327</v>
      </c>
      <c r="AE30" s="118">
        <f t="shared" si="17"/>
        <v>74.9605367008682</v>
      </c>
      <c r="AF30" s="118">
        <f t="shared" si="17"/>
        <v>132.50977603981516</v>
      </c>
      <c r="AG30" s="118">
        <f t="shared" si="17"/>
        <v>149.27667269439422</v>
      </c>
      <c r="AH30" s="118">
        <f t="shared" si="17"/>
        <v>108.65032755573803</v>
      </c>
      <c r="AI30" s="118">
        <f t="shared" si="17"/>
        <v>98.0683740509068</v>
      </c>
      <c r="AJ30" s="118">
        <f t="shared" si="17"/>
        <v>113.47172512526843</v>
      </c>
      <c r="AK30" s="118">
        <f t="shared" si="17"/>
        <v>104.36565683291441</v>
      </c>
      <c r="AL30" s="118">
        <f t="shared" si="17"/>
        <v>114.02676605116042</v>
      </c>
      <c r="AM30" s="118">
        <f t="shared" si="17"/>
        <v>108.55940809516902</v>
      </c>
      <c r="AN30" s="118">
        <f t="shared" si="17"/>
        <v>106.53770374350708</v>
      </c>
      <c r="AO30" s="118">
        <f t="shared" si="17"/>
        <v>105.46237533998186</v>
      </c>
      <c r="AP30" s="118">
        <f t="shared" si="17"/>
        <v>116.03541396048405</v>
      </c>
      <c r="AQ30" s="118">
        <f t="shared" si="17"/>
        <v>124.82704091717731</v>
      </c>
      <c r="AR30" s="118">
        <f t="shared" si="17"/>
        <v>116.35981062598633</v>
      </c>
      <c r="AS30" s="118">
        <f t="shared" si="17"/>
        <v>130.54316984191325</v>
      </c>
      <c r="AT30" s="118">
        <f t="shared" si="17"/>
        <v>133.79038988911412</v>
      </c>
      <c r="AU30" s="118"/>
      <c r="AV30" s="118">
        <f aca="true" t="shared" si="18" ref="AV30:BE30">AV29/AV8*100</f>
        <v>143.5828534868842</v>
      </c>
      <c r="AW30" s="118">
        <f t="shared" si="18"/>
        <v>132.85853658536587</v>
      </c>
      <c r="AX30" s="118">
        <f t="shared" si="18"/>
        <v>144.22485207100593</v>
      </c>
      <c r="AY30" s="118">
        <f t="shared" si="18"/>
        <v>124.95114006514657</v>
      </c>
      <c r="AZ30" s="116">
        <f t="shared" si="18"/>
        <v>144.30769230769232</v>
      </c>
      <c r="BA30" s="115">
        <f t="shared" si="18"/>
        <v>110.38883941822499</v>
      </c>
      <c r="BB30" s="118">
        <f t="shared" si="18"/>
        <v>132.71339075959278</v>
      </c>
      <c r="BC30" s="118">
        <f t="shared" si="18"/>
        <v>117.88321167883211</v>
      </c>
      <c r="BD30" s="118">
        <f t="shared" si="18"/>
        <v>74.96062992125985</v>
      </c>
      <c r="BE30" s="205">
        <f t="shared" si="18"/>
        <v>116.0342630954465</v>
      </c>
      <c r="BF30" s="223"/>
      <c r="BG30" s="198" t="s">
        <v>119</v>
      </c>
    </row>
    <row r="31" spans="1:59" s="16" customFormat="1" ht="13.5" thickBot="1">
      <c r="A31" s="223"/>
      <c r="B31" s="199" t="s">
        <v>120</v>
      </c>
      <c r="C31" s="85">
        <f>C29-C8</f>
        <v>8918</v>
      </c>
      <c r="D31" s="122">
        <f>D29-D8</f>
        <v>122976</v>
      </c>
      <c r="E31" s="50">
        <f aca="true" t="shared" si="19" ref="E31:BE31">E29-E8</f>
        <v>1454</v>
      </c>
      <c r="F31" s="49">
        <f t="shared" si="19"/>
        <v>-222</v>
      </c>
      <c r="G31" s="49">
        <f t="shared" si="19"/>
        <v>1892</v>
      </c>
      <c r="H31" s="49">
        <f t="shared" si="19"/>
        <v>-151</v>
      </c>
      <c r="I31" s="49">
        <f t="shared" si="19"/>
        <v>686</v>
      </c>
      <c r="J31" s="49">
        <f t="shared" si="19"/>
        <v>1912</v>
      </c>
      <c r="K31" s="49">
        <f t="shared" si="19"/>
        <v>1461</v>
      </c>
      <c r="L31" s="49">
        <f t="shared" si="19"/>
        <v>553</v>
      </c>
      <c r="M31" s="49">
        <f t="shared" si="19"/>
        <v>-106</v>
      </c>
      <c r="N31" s="49">
        <f t="shared" si="19"/>
        <v>15719</v>
      </c>
      <c r="O31" s="49">
        <f>O29-O8</f>
        <v>1929</v>
      </c>
      <c r="P31" s="49">
        <f t="shared" si="19"/>
        <v>-511</v>
      </c>
      <c r="Q31" s="49">
        <f t="shared" si="19"/>
        <v>270</v>
      </c>
      <c r="R31" s="49">
        <f t="shared" si="19"/>
        <v>252</v>
      </c>
      <c r="S31" s="49">
        <f t="shared" si="19"/>
        <v>-201</v>
      </c>
      <c r="T31" s="49">
        <f t="shared" si="19"/>
        <v>-18</v>
      </c>
      <c r="U31" s="49">
        <f t="shared" si="19"/>
        <v>27</v>
      </c>
      <c r="V31" s="49">
        <f t="shared" si="19"/>
        <v>47</v>
      </c>
      <c r="W31" s="49">
        <f t="shared" si="19"/>
        <v>17178</v>
      </c>
      <c r="X31" s="49">
        <f t="shared" si="19"/>
        <v>1513</v>
      </c>
      <c r="Y31" s="49">
        <f t="shared" si="19"/>
        <v>-2051</v>
      </c>
      <c r="Z31" s="49">
        <f>Z29-Z8</f>
        <v>3901</v>
      </c>
      <c r="AA31" s="49">
        <f t="shared" si="19"/>
        <v>226</v>
      </c>
      <c r="AB31" s="49">
        <f t="shared" si="19"/>
        <v>2713</v>
      </c>
      <c r="AC31" s="49">
        <f t="shared" si="19"/>
        <v>-1832</v>
      </c>
      <c r="AD31" s="49">
        <f t="shared" si="19"/>
        <v>27892</v>
      </c>
      <c r="AE31" s="49">
        <f t="shared" si="19"/>
        <v>-2538</v>
      </c>
      <c r="AF31" s="49">
        <f t="shared" si="19"/>
        <v>9145</v>
      </c>
      <c r="AG31" s="49">
        <f t="shared" si="19"/>
        <v>1090</v>
      </c>
      <c r="AH31" s="49">
        <f t="shared" si="19"/>
        <v>4846</v>
      </c>
      <c r="AI31" s="49">
        <f t="shared" si="19"/>
        <v>-491</v>
      </c>
      <c r="AJ31" s="49">
        <f t="shared" si="19"/>
        <v>941</v>
      </c>
      <c r="AK31" s="49">
        <f>AK29-AK8</f>
        <v>330</v>
      </c>
      <c r="AL31" s="49">
        <f t="shared" si="19"/>
        <v>828</v>
      </c>
      <c r="AM31" s="49">
        <f t="shared" si="19"/>
        <v>1180</v>
      </c>
      <c r="AN31" s="49">
        <f t="shared" si="19"/>
        <v>1095</v>
      </c>
      <c r="AO31" s="49">
        <f t="shared" si="19"/>
        <v>241</v>
      </c>
      <c r="AP31" s="49">
        <f t="shared" si="19"/>
        <v>4691</v>
      </c>
      <c r="AQ31" s="49">
        <f t="shared" si="19"/>
        <v>1256</v>
      </c>
      <c r="AR31" s="49">
        <f t="shared" si="19"/>
        <v>311</v>
      </c>
      <c r="AS31" s="49">
        <f>AS29-AS8</f>
        <v>1507</v>
      </c>
      <c r="AT31" s="49">
        <f t="shared" si="19"/>
        <v>2834</v>
      </c>
      <c r="AU31" s="49">
        <f t="shared" si="19"/>
        <v>2138</v>
      </c>
      <c r="AV31" s="49">
        <f t="shared" si="19"/>
        <v>3406</v>
      </c>
      <c r="AW31" s="49">
        <f t="shared" si="19"/>
        <v>5052</v>
      </c>
      <c r="AX31" s="49">
        <f t="shared" si="19"/>
        <v>3737</v>
      </c>
      <c r="AY31" s="49">
        <f t="shared" si="19"/>
        <v>4596</v>
      </c>
      <c r="AZ31" s="117">
        <f t="shared" si="19"/>
        <v>288</v>
      </c>
      <c r="BA31" s="50">
        <f t="shared" si="19"/>
        <v>350</v>
      </c>
      <c r="BB31" s="49">
        <f t="shared" si="19"/>
        <v>1671</v>
      </c>
      <c r="BC31" s="49">
        <f t="shared" si="19"/>
        <v>98</v>
      </c>
      <c r="BD31" s="49">
        <f>BD29-BD8</f>
        <v>-159</v>
      </c>
      <c r="BE31" s="206">
        <f t="shared" si="19"/>
        <v>131894</v>
      </c>
      <c r="BF31" s="223"/>
      <c r="BG31" s="199" t="s">
        <v>120</v>
      </c>
    </row>
    <row r="32" spans="1:59" ht="12.75">
      <c r="A32" s="223"/>
      <c r="B32" s="195">
        <v>4</v>
      </c>
      <c r="C32" s="100">
        <v>60250</v>
      </c>
      <c r="D32" s="104">
        <f>SUM(E32:BD32)</f>
        <v>423472</v>
      </c>
      <c r="E32" s="10">
        <v>6421</v>
      </c>
      <c r="F32" s="11">
        <v>1858</v>
      </c>
      <c r="G32" s="11">
        <v>8593</v>
      </c>
      <c r="H32" s="11">
        <v>351</v>
      </c>
      <c r="I32" s="11">
        <v>4739</v>
      </c>
      <c r="J32" s="15">
        <v>22439</v>
      </c>
      <c r="K32" s="11">
        <v>4919</v>
      </c>
      <c r="L32" s="11">
        <v>1559</v>
      </c>
      <c r="M32" s="11">
        <v>413</v>
      </c>
      <c r="N32" s="15">
        <v>40451</v>
      </c>
      <c r="O32" s="11">
        <v>5098</v>
      </c>
      <c r="P32" s="11">
        <v>165</v>
      </c>
      <c r="Q32" s="11">
        <v>1401</v>
      </c>
      <c r="R32" s="11">
        <v>504</v>
      </c>
      <c r="S32" s="11">
        <v>229</v>
      </c>
      <c r="T32" s="11">
        <v>55</v>
      </c>
      <c r="U32" s="11">
        <v>6878</v>
      </c>
      <c r="V32" s="11">
        <v>118</v>
      </c>
      <c r="W32" s="15">
        <v>63381</v>
      </c>
      <c r="X32" s="11">
        <v>8638</v>
      </c>
      <c r="Y32" s="11">
        <v>5574</v>
      </c>
      <c r="Z32" s="11">
        <v>12758</v>
      </c>
      <c r="AA32" s="11">
        <v>1802</v>
      </c>
      <c r="AB32" s="15">
        <v>8931</v>
      </c>
      <c r="AC32" s="11">
        <v>3537</v>
      </c>
      <c r="AD32" s="15">
        <v>44402</v>
      </c>
      <c r="AE32" s="11">
        <v>1890</v>
      </c>
      <c r="AF32" s="11">
        <v>11414</v>
      </c>
      <c r="AG32" s="11">
        <v>1923</v>
      </c>
      <c r="AH32" s="180">
        <v>22958</v>
      </c>
      <c r="AI32" s="15">
        <v>15076</v>
      </c>
      <c r="AJ32" s="11">
        <v>8147</v>
      </c>
      <c r="AK32" s="11">
        <v>5892</v>
      </c>
      <c r="AL32" s="11">
        <v>3949</v>
      </c>
      <c r="AM32" s="11">
        <v>6853</v>
      </c>
      <c r="AN32" s="11">
        <v>8844</v>
      </c>
      <c r="AO32" s="11">
        <v>3738</v>
      </c>
      <c r="AP32" s="15">
        <v>25751</v>
      </c>
      <c r="AQ32" s="11">
        <v>3747</v>
      </c>
      <c r="AR32" s="11">
        <v>1815</v>
      </c>
      <c r="AS32" s="11">
        <v>3714</v>
      </c>
      <c r="AT32" s="11">
        <v>6288</v>
      </c>
      <c r="AU32" s="11">
        <v>2212</v>
      </c>
      <c r="AV32" s="11">
        <v>4661</v>
      </c>
      <c r="AW32" s="11">
        <v>6815</v>
      </c>
      <c r="AX32" s="11">
        <v>5912</v>
      </c>
      <c r="AY32" s="11">
        <v>10357</v>
      </c>
      <c r="AZ32" s="11">
        <v>529</v>
      </c>
      <c r="BA32" s="11">
        <v>1465</v>
      </c>
      <c r="BB32" s="11">
        <v>3592</v>
      </c>
      <c r="BC32" s="12">
        <v>387</v>
      </c>
      <c r="BD32" s="170">
        <v>329</v>
      </c>
      <c r="BE32" s="104">
        <v>483722</v>
      </c>
      <c r="BF32" s="223"/>
      <c r="BG32" s="195">
        <v>4</v>
      </c>
    </row>
    <row r="33" spans="1:59" ht="12.75">
      <c r="A33" s="223"/>
      <c r="B33" s="124">
        <v>5</v>
      </c>
      <c r="C33" s="100">
        <v>64609</v>
      </c>
      <c r="D33" s="104">
        <f>SUM(E33:BD33)</f>
        <v>447880</v>
      </c>
      <c r="E33" s="10">
        <v>4939</v>
      </c>
      <c r="F33" s="11">
        <v>2277</v>
      </c>
      <c r="G33" s="11">
        <v>7996</v>
      </c>
      <c r="H33" s="11">
        <v>734</v>
      </c>
      <c r="I33" s="11">
        <v>3936</v>
      </c>
      <c r="J33" s="15">
        <v>26423</v>
      </c>
      <c r="K33" s="11">
        <v>1901</v>
      </c>
      <c r="L33" s="11">
        <v>1568</v>
      </c>
      <c r="M33" s="11">
        <v>290</v>
      </c>
      <c r="N33" s="15">
        <v>20640</v>
      </c>
      <c r="O33" s="11">
        <v>1142</v>
      </c>
      <c r="P33" s="11">
        <v>141</v>
      </c>
      <c r="Q33" s="11">
        <v>1233</v>
      </c>
      <c r="R33" s="11">
        <v>636</v>
      </c>
      <c r="S33" s="11">
        <v>211</v>
      </c>
      <c r="T33" s="11">
        <v>44</v>
      </c>
      <c r="U33" s="11">
        <v>6937</v>
      </c>
      <c r="V33" s="11">
        <v>125</v>
      </c>
      <c r="W33" s="15">
        <v>61530</v>
      </c>
      <c r="X33" s="11">
        <v>9116</v>
      </c>
      <c r="Y33" s="11">
        <v>5096</v>
      </c>
      <c r="Z33" s="11">
        <v>20857</v>
      </c>
      <c r="AA33" s="11">
        <v>1423</v>
      </c>
      <c r="AB33" s="15">
        <v>11415</v>
      </c>
      <c r="AC33" s="11">
        <v>3270</v>
      </c>
      <c r="AD33" s="15">
        <v>44533</v>
      </c>
      <c r="AE33" s="11">
        <v>1325</v>
      </c>
      <c r="AF33" s="11">
        <v>15495</v>
      </c>
      <c r="AG33" s="11">
        <v>1268</v>
      </c>
      <c r="AH33" s="180">
        <v>24076</v>
      </c>
      <c r="AI33" s="15">
        <v>13146</v>
      </c>
      <c r="AJ33" s="11">
        <v>8558</v>
      </c>
      <c r="AK33" s="11">
        <v>7079</v>
      </c>
      <c r="AL33" s="11">
        <v>3855</v>
      </c>
      <c r="AM33" s="11">
        <v>7779</v>
      </c>
      <c r="AN33" s="11">
        <v>8911</v>
      </c>
      <c r="AO33" s="11">
        <v>7244</v>
      </c>
      <c r="AP33" s="15">
        <v>36541</v>
      </c>
      <c r="AQ33" s="11">
        <v>6079</v>
      </c>
      <c r="AR33" s="11">
        <v>1843</v>
      </c>
      <c r="AS33" s="11">
        <v>6051</v>
      </c>
      <c r="AT33" s="11">
        <v>8452</v>
      </c>
      <c r="AU33" s="11">
        <v>3587</v>
      </c>
      <c r="AV33" s="11">
        <v>5140</v>
      </c>
      <c r="AW33" s="11">
        <v>10985</v>
      </c>
      <c r="AX33" s="11">
        <v>9059</v>
      </c>
      <c r="AY33" s="11">
        <v>12538</v>
      </c>
      <c r="AZ33" s="11">
        <v>483</v>
      </c>
      <c r="BA33" s="11">
        <v>1930</v>
      </c>
      <c r="BB33" s="11">
        <v>6704</v>
      </c>
      <c r="BC33" s="12">
        <v>847</v>
      </c>
      <c r="BD33" s="170">
        <v>492</v>
      </c>
      <c r="BE33" s="104">
        <v>512489</v>
      </c>
      <c r="BF33" s="223"/>
      <c r="BG33" s="124">
        <v>5</v>
      </c>
    </row>
    <row r="34" spans="1:59" ht="12.75">
      <c r="A34" s="223"/>
      <c r="B34" s="200">
        <v>6</v>
      </c>
      <c r="C34" s="100">
        <v>58576</v>
      </c>
      <c r="D34" s="104">
        <f>SUM(E34:BD34)</f>
        <v>422555</v>
      </c>
      <c r="E34" s="10">
        <v>4312</v>
      </c>
      <c r="F34" s="11">
        <v>1708</v>
      </c>
      <c r="G34" s="11">
        <v>5934</v>
      </c>
      <c r="H34" s="11">
        <v>936</v>
      </c>
      <c r="I34" s="11">
        <v>3798</v>
      </c>
      <c r="J34" s="15">
        <v>20468</v>
      </c>
      <c r="K34" s="11">
        <v>4733</v>
      </c>
      <c r="L34" s="11">
        <v>1517</v>
      </c>
      <c r="M34" s="11">
        <v>221</v>
      </c>
      <c r="N34" s="15">
        <v>16895</v>
      </c>
      <c r="O34" s="11">
        <v>1046</v>
      </c>
      <c r="P34" s="11">
        <v>204</v>
      </c>
      <c r="Q34" s="11">
        <v>1593</v>
      </c>
      <c r="R34" s="11">
        <v>706</v>
      </c>
      <c r="S34" s="11">
        <v>285</v>
      </c>
      <c r="T34" s="11">
        <v>42</v>
      </c>
      <c r="U34" s="11">
        <v>5857</v>
      </c>
      <c r="V34" s="11">
        <v>134</v>
      </c>
      <c r="W34" s="15">
        <v>59563</v>
      </c>
      <c r="X34" s="11">
        <v>8021</v>
      </c>
      <c r="Y34" s="11">
        <v>3949</v>
      </c>
      <c r="Z34" s="11">
        <v>15870</v>
      </c>
      <c r="AA34" s="11">
        <v>2053</v>
      </c>
      <c r="AB34" s="15">
        <v>9629</v>
      </c>
      <c r="AC34" s="11">
        <v>3402</v>
      </c>
      <c r="AD34" s="15">
        <v>36188</v>
      </c>
      <c r="AE34" s="11">
        <v>1877</v>
      </c>
      <c r="AF34" s="11">
        <v>15320</v>
      </c>
      <c r="AG34" s="11">
        <v>1445</v>
      </c>
      <c r="AH34" s="180">
        <v>26941</v>
      </c>
      <c r="AI34" s="15">
        <v>16370</v>
      </c>
      <c r="AJ34" s="11">
        <v>5604</v>
      </c>
      <c r="AK34" s="11">
        <v>6238</v>
      </c>
      <c r="AL34" s="11">
        <v>4955</v>
      </c>
      <c r="AM34" s="11">
        <v>6690</v>
      </c>
      <c r="AN34" s="11">
        <v>7241</v>
      </c>
      <c r="AO34" s="11">
        <v>5890</v>
      </c>
      <c r="AP34" s="15">
        <v>38363</v>
      </c>
      <c r="AQ34" s="11">
        <v>4820</v>
      </c>
      <c r="AR34" s="11">
        <v>2997</v>
      </c>
      <c r="AS34" s="11">
        <v>6405</v>
      </c>
      <c r="AT34" s="11">
        <v>8821</v>
      </c>
      <c r="AU34" s="11">
        <v>2553</v>
      </c>
      <c r="AV34" s="11">
        <v>6221</v>
      </c>
      <c r="AW34" s="11">
        <v>9341</v>
      </c>
      <c r="AX34" s="11">
        <v>9214</v>
      </c>
      <c r="AY34" s="11">
        <v>13282</v>
      </c>
      <c r="AZ34" s="11">
        <v>659</v>
      </c>
      <c r="BA34" s="11">
        <v>2537</v>
      </c>
      <c r="BB34" s="11">
        <v>8078</v>
      </c>
      <c r="BC34" s="12">
        <v>1051</v>
      </c>
      <c r="BD34" s="170">
        <v>578</v>
      </c>
      <c r="BE34" s="104">
        <v>481131</v>
      </c>
      <c r="BF34" s="223"/>
      <c r="BG34" s="200">
        <v>6</v>
      </c>
    </row>
    <row r="35" spans="1:59" ht="12.75">
      <c r="A35" s="223"/>
      <c r="B35" s="126" t="s">
        <v>109</v>
      </c>
      <c r="C35" s="164">
        <f>SUM(C32:C34)</f>
        <v>183435</v>
      </c>
      <c r="D35" s="167">
        <f>BE35-C35</f>
        <v>1293907</v>
      </c>
      <c r="E35" s="44">
        <f aca="true" t="shared" si="20" ref="E35:BD35">SUM(E32:E34)</f>
        <v>15672</v>
      </c>
      <c r="F35" s="44">
        <f t="shared" si="20"/>
        <v>5843</v>
      </c>
      <c r="G35" s="44">
        <f t="shared" si="20"/>
        <v>22523</v>
      </c>
      <c r="H35" s="44">
        <f t="shared" si="20"/>
        <v>2021</v>
      </c>
      <c r="I35" s="44">
        <f t="shared" si="20"/>
        <v>12473</v>
      </c>
      <c r="J35" s="44">
        <f t="shared" si="20"/>
        <v>69330</v>
      </c>
      <c r="K35" s="44">
        <f t="shared" si="20"/>
        <v>11553</v>
      </c>
      <c r="L35" s="44">
        <f t="shared" si="20"/>
        <v>4644</v>
      </c>
      <c r="M35" s="44">
        <f t="shared" si="20"/>
        <v>924</v>
      </c>
      <c r="N35" s="44">
        <f t="shared" si="20"/>
        <v>77986</v>
      </c>
      <c r="O35" s="44">
        <f t="shared" si="20"/>
        <v>7286</v>
      </c>
      <c r="P35" s="44">
        <f t="shared" si="20"/>
        <v>510</v>
      </c>
      <c r="Q35" s="44">
        <f t="shared" si="20"/>
        <v>4227</v>
      </c>
      <c r="R35" s="44">
        <f t="shared" si="20"/>
        <v>1846</v>
      </c>
      <c r="S35" s="44">
        <f t="shared" si="20"/>
        <v>725</v>
      </c>
      <c r="T35" s="44">
        <f t="shared" si="20"/>
        <v>141</v>
      </c>
      <c r="U35" s="44">
        <f t="shared" si="20"/>
        <v>19672</v>
      </c>
      <c r="V35" s="44">
        <f t="shared" si="20"/>
        <v>377</v>
      </c>
      <c r="W35" s="44">
        <f t="shared" si="20"/>
        <v>184474</v>
      </c>
      <c r="X35" s="44">
        <f t="shared" si="20"/>
        <v>25775</v>
      </c>
      <c r="Y35" s="44">
        <f t="shared" si="20"/>
        <v>14619</v>
      </c>
      <c r="Z35" s="44">
        <f t="shared" si="20"/>
        <v>49485</v>
      </c>
      <c r="AA35" s="44">
        <f t="shared" si="20"/>
        <v>5278</v>
      </c>
      <c r="AB35" s="44">
        <f t="shared" si="20"/>
        <v>29975</v>
      </c>
      <c r="AC35" s="44">
        <f t="shared" si="20"/>
        <v>10209</v>
      </c>
      <c r="AD35" s="44">
        <f t="shared" si="20"/>
        <v>125123</v>
      </c>
      <c r="AE35" s="44">
        <f t="shared" si="20"/>
        <v>5092</v>
      </c>
      <c r="AF35" s="44">
        <f t="shared" si="20"/>
        <v>42229</v>
      </c>
      <c r="AG35" s="44">
        <f t="shared" si="20"/>
        <v>4636</v>
      </c>
      <c r="AH35" s="44">
        <f t="shared" si="20"/>
        <v>73975</v>
      </c>
      <c r="AI35" s="44">
        <f t="shared" si="20"/>
        <v>44592</v>
      </c>
      <c r="AJ35" s="44">
        <f t="shared" si="20"/>
        <v>22309</v>
      </c>
      <c r="AK35" s="44">
        <f t="shared" si="20"/>
        <v>19209</v>
      </c>
      <c r="AL35" s="44">
        <f t="shared" si="20"/>
        <v>12759</v>
      </c>
      <c r="AM35" s="44">
        <f t="shared" si="20"/>
        <v>21322</v>
      </c>
      <c r="AN35" s="44">
        <f t="shared" si="20"/>
        <v>24996</v>
      </c>
      <c r="AO35" s="44">
        <f t="shared" si="20"/>
        <v>16872</v>
      </c>
      <c r="AP35" s="44">
        <f t="shared" si="20"/>
        <v>100655</v>
      </c>
      <c r="AQ35" s="44">
        <f t="shared" si="20"/>
        <v>14646</v>
      </c>
      <c r="AR35" s="44">
        <f t="shared" si="20"/>
        <v>6655</v>
      </c>
      <c r="AS35" s="44">
        <f t="shared" si="20"/>
        <v>16170</v>
      </c>
      <c r="AT35" s="44">
        <f t="shared" si="20"/>
        <v>23561</v>
      </c>
      <c r="AU35" s="44">
        <f t="shared" si="20"/>
        <v>8352</v>
      </c>
      <c r="AV35" s="44">
        <f t="shared" si="20"/>
        <v>16022</v>
      </c>
      <c r="AW35" s="44">
        <f t="shared" si="20"/>
        <v>27141</v>
      </c>
      <c r="AX35" s="44">
        <f t="shared" si="20"/>
        <v>24185</v>
      </c>
      <c r="AY35" s="44">
        <f t="shared" si="20"/>
        <v>36177</v>
      </c>
      <c r="AZ35" s="44">
        <f t="shared" si="20"/>
        <v>1671</v>
      </c>
      <c r="BA35" s="44">
        <f t="shared" si="20"/>
        <v>5932</v>
      </c>
      <c r="BB35" s="44">
        <f t="shared" si="20"/>
        <v>18374</v>
      </c>
      <c r="BC35" s="44">
        <f t="shared" si="20"/>
        <v>2285</v>
      </c>
      <c r="BD35" s="44">
        <f t="shared" si="20"/>
        <v>1399</v>
      </c>
      <c r="BE35" s="207">
        <f>SUM(BE32:BE34)</f>
        <v>1477342</v>
      </c>
      <c r="BF35" s="223"/>
      <c r="BG35" s="126" t="s">
        <v>109</v>
      </c>
    </row>
    <row r="36" spans="1:59" ht="12.75">
      <c r="A36" s="223"/>
      <c r="B36" s="201" t="s">
        <v>119</v>
      </c>
      <c r="C36" s="165">
        <f>C35/C12*100</f>
        <v>95.53259414727128</v>
      </c>
      <c r="D36" s="168">
        <f>D35/D12*100</f>
        <v>102.92694684324071</v>
      </c>
      <c r="E36" s="45">
        <f aca="true" t="shared" si="21" ref="E36:BE36">E35/E12*100</f>
        <v>85.82694414019714</v>
      </c>
      <c r="F36" s="45">
        <f t="shared" si="21"/>
        <v>105.3932178932179</v>
      </c>
      <c r="G36" s="45">
        <f t="shared" si="21"/>
        <v>96.66108750697396</v>
      </c>
      <c r="H36" s="45">
        <f t="shared" si="21"/>
        <v>120.08318478906715</v>
      </c>
      <c r="I36" s="45">
        <f t="shared" si="21"/>
        <v>101.30766731643925</v>
      </c>
      <c r="J36" s="45">
        <f t="shared" si="21"/>
        <v>92.44246513240353</v>
      </c>
      <c r="K36" s="45">
        <f t="shared" si="21"/>
        <v>111.07585809056822</v>
      </c>
      <c r="L36" s="45">
        <f t="shared" si="21"/>
        <v>120.21744757960136</v>
      </c>
      <c r="M36" s="45">
        <f t="shared" si="21"/>
        <v>116.9620253164557</v>
      </c>
      <c r="N36" s="45">
        <f t="shared" si="21"/>
        <v>102.23917774456592</v>
      </c>
      <c r="O36" s="45">
        <f t="shared" si="21"/>
        <v>109.31732933233309</v>
      </c>
      <c r="P36" s="45">
        <f t="shared" si="21"/>
        <v>49.41860465116279</v>
      </c>
      <c r="Q36" s="45">
        <f t="shared" si="21"/>
        <v>102.20019342359767</v>
      </c>
      <c r="R36" s="45">
        <f t="shared" si="21"/>
        <v>124.22611036339165</v>
      </c>
      <c r="S36" s="45">
        <f t="shared" si="21"/>
        <v>64.38721136767317</v>
      </c>
      <c r="T36" s="45">
        <f t="shared" si="21"/>
        <v>111.0236220472441</v>
      </c>
      <c r="U36" s="45">
        <f t="shared" si="21"/>
        <v>87.81750814695772</v>
      </c>
      <c r="V36" s="45">
        <f t="shared" si="21"/>
        <v>108.33333333333333</v>
      </c>
      <c r="W36" s="45">
        <f t="shared" si="21"/>
        <v>98.6170286697922</v>
      </c>
      <c r="X36" s="45">
        <f t="shared" si="21"/>
        <v>82.9444891391794</v>
      </c>
      <c r="Y36" s="45">
        <f t="shared" si="21"/>
        <v>80.3153499615427</v>
      </c>
      <c r="Z36" s="45">
        <f t="shared" si="21"/>
        <v>94.72626339969372</v>
      </c>
      <c r="AA36" s="45">
        <f t="shared" si="21"/>
        <v>90.40767386091127</v>
      </c>
      <c r="AB36" s="45">
        <f t="shared" si="21"/>
        <v>111.17498701876715</v>
      </c>
      <c r="AC36" s="45">
        <f t="shared" si="21"/>
        <v>95.78720210170763</v>
      </c>
      <c r="AD36" s="45">
        <f t="shared" si="21"/>
        <v>121.70787697216116</v>
      </c>
      <c r="AE36" s="45">
        <f t="shared" si="21"/>
        <v>54.17021276595745</v>
      </c>
      <c r="AF36" s="45">
        <f t="shared" si="21"/>
        <v>105.7072767778918</v>
      </c>
      <c r="AG36" s="45">
        <f t="shared" si="21"/>
        <v>91.27781059263634</v>
      </c>
      <c r="AH36" s="45">
        <f t="shared" si="21"/>
        <v>104.37978863004614</v>
      </c>
      <c r="AI36" s="45">
        <f t="shared" si="21"/>
        <v>82.1079379108435</v>
      </c>
      <c r="AJ36" s="45">
        <f t="shared" si="21"/>
        <v>101.26645483431685</v>
      </c>
      <c r="AK36" s="45">
        <f t="shared" si="21"/>
        <v>112.6693647721274</v>
      </c>
      <c r="AL36" s="45">
        <f t="shared" si="21"/>
        <v>99.57078195723427</v>
      </c>
      <c r="AM36" s="45">
        <f t="shared" si="21"/>
        <v>99.2598109957637</v>
      </c>
      <c r="AN36" s="45">
        <f t="shared" si="21"/>
        <v>77.61045735399136</v>
      </c>
      <c r="AO36" s="45">
        <f t="shared" si="21"/>
        <v>115.63292440545543</v>
      </c>
      <c r="AP36" s="45">
        <f t="shared" si="21"/>
        <v>121.41590571886948</v>
      </c>
      <c r="AQ36" s="45">
        <f t="shared" si="21"/>
        <v>124.07658420874279</v>
      </c>
      <c r="AR36" s="45">
        <f t="shared" si="21"/>
        <v>129.7270955165692</v>
      </c>
      <c r="AS36" s="45">
        <f t="shared" si="21"/>
        <v>125.7778469197262</v>
      </c>
      <c r="AT36" s="45">
        <f t="shared" si="21"/>
        <v>115.90417158598976</v>
      </c>
      <c r="AU36" s="45"/>
      <c r="AV36" s="45">
        <f t="shared" si="21"/>
        <v>92.01171538505714</v>
      </c>
      <c r="AW36" s="45">
        <f t="shared" si="21"/>
        <v>121.00851576084533</v>
      </c>
      <c r="AX36" s="45">
        <f t="shared" si="21"/>
        <v>130.37033044040754</v>
      </c>
      <c r="AY36" s="45">
        <f t="shared" si="21"/>
        <v>92.60956379275036</v>
      </c>
      <c r="AZ36" s="45">
        <f t="shared" si="21"/>
        <v>112.60107816711592</v>
      </c>
      <c r="BA36" s="45">
        <f t="shared" si="21"/>
        <v>106.63311163041524</v>
      </c>
      <c r="BB36" s="45">
        <f t="shared" si="21"/>
        <v>109.39509407001667</v>
      </c>
      <c r="BC36" s="45">
        <f t="shared" si="21"/>
        <v>134.88783943329398</v>
      </c>
      <c r="BD36" s="45">
        <f t="shared" si="21"/>
        <v>81.05446118192351</v>
      </c>
      <c r="BE36" s="208">
        <f t="shared" si="21"/>
        <v>101.94717501940826</v>
      </c>
      <c r="BF36" s="223"/>
      <c r="BG36" s="201" t="s">
        <v>119</v>
      </c>
    </row>
    <row r="37" spans="1:59" ht="13.5" thickBot="1">
      <c r="A37" s="223"/>
      <c r="B37" s="202" t="s">
        <v>120</v>
      </c>
      <c r="C37" s="166">
        <f>C35-C12</f>
        <v>-8578</v>
      </c>
      <c r="D37" s="169">
        <f>D35-D12</f>
        <v>36795</v>
      </c>
      <c r="E37" s="48">
        <f aca="true" t="shared" si="22" ref="E37:BE37">E35-E12</f>
        <v>-2588</v>
      </c>
      <c r="F37" s="48">
        <f t="shared" si="22"/>
        <v>299</v>
      </c>
      <c r="G37" s="48">
        <f t="shared" si="22"/>
        <v>-778</v>
      </c>
      <c r="H37" s="48">
        <f t="shared" si="22"/>
        <v>338</v>
      </c>
      <c r="I37" s="48">
        <f t="shared" si="22"/>
        <v>161</v>
      </c>
      <c r="J37" s="48">
        <f t="shared" si="22"/>
        <v>-5668</v>
      </c>
      <c r="K37" s="48">
        <f t="shared" si="22"/>
        <v>1152</v>
      </c>
      <c r="L37" s="48">
        <f t="shared" si="22"/>
        <v>781</v>
      </c>
      <c r="M37" s="48">
        <f t="shared" si="22"/>
        <v>134</v>
      </c>
      <c r="N37" s="48">
        <f t="shared" si="22"/>
        <v>1708</v>
      </c>
      <c r="O37" s="48">
        <f t="shared" si="22"/>
        <v>621</v>
      </c>
      <c r="P37" s="48">
        <f t="shared" si="22"/>
        <v>-522</v>
      </c>
      <c r="Q37" s="48">
        <f t="shared" si="22"/>
        <v>91</v>
      </c>
      <c r="R37" s="48">
        <f t="shared" si="22"/>
        <v>360</v>
      </c>
      <c r="S37" s="48">
        <f t="shared" si="22"/>
        <v>-401</v>
      </c>
      <c r="T37" s="48">
        <f t="shared" si="22"/>
        <v>14</v>
      </c>
      <c r="U37" s="48">
        <f t="shared" si="22"/>
        <v>-2729</v>
      </c>
      <c r="V37" s="48">
        <f t="shared" si="22"/>
        <v>29</v>
      </c>
      <c r="W37" s="48">
        <f t="shared" si="22"/>
        <v>-2587</v>
      </c>
      <c r="X37" s="48">
        <f t="shared" si="22"/>
        <v>-5300</v>
      </c>
      <c r="Y37" s="48">
        <f t="shared" si="22"/>
        <v>-3583</v>
      </c>
      <c r="Z37" s="48">
        <f t="shared" si="22"/>
        <v>-2755</v>
      </c>
      <c r="AA37" s="48">
        <f t="shared" si="22"/>
        <v>-560</v>
      </c>
      <c r="AB37" s="48">
        <f t="shared" si="22"/>
        <v>3013</v>
      </c>
      <c r="AC37" s="48">
        <f t="shared" si="22"/>
        <v>-449</v>
      </c>
      <c r="AD37" s="48">
        <f t="shared" si="22"/>
        <v>22317</v>
      </c>
      <c r="AE37" s="48">
        <f t="shared" si="22"/>
        <v>-4308</v>
      </c>
      <c r="AF37" s="48">
        <f t="shared" si="22"/>
        <v>2280</v>
      </c>
      <c r="AG37" s="48">
        <f t="shared" si="22"/>
        <v>-443</v>
      </c>
      <c r="AH37" s="48">
        <f t="shared" si="22"/>
        <v>3104</v>
      </c>
      <c r="AI37" s="48">
        <f t="shared" si="22"/>
        <v>-9717</v>
      </c>
      <c r="AJ37" s="48">
        <f t="shared" si="22"/>
        <v>279</v>
      </c>
      <c r="AK37" s="48">
        <f t="shared" si="22"/>
        <v>2160</v>
      </c>
      <c r="AL37" s="48">
        <f t="shared" si="22"/>
        <v>-55</v>
      </c>
      <c r="AM37" s="48">
        <f t="shared" si="22"/>
        <v>-159</v>
      </c>
      <c r="AN37" s="48">
        <f t="shared" si="22"/>
        <v>-7211</v>
      </c>
      <c r="AO37" s="48">
        <f t="shared" si="22"/>
        <v>2281</v>
      </c>
      <c r="AP37" s="48">
        <f t="shared" si="22"/>
        <v>17754</v>
      </c>
      <c r="AQ37" s="48">
        <f t="shared" si="22"/>
        <v>2842</v>
      </c>
      <c r="AR37" s="48">
        <f t="shared" si="22"/>
        <v>1525</v>
      </c>
      <c r="AS37" s="48">
        <f t="shared" si="22"/>
        <v>3314</v>
      </c>
      <c r="AT37" s="48">
        <f t="shared" si="22"/>
        <v>3233</v>
      </c>
      <c r="AU37" s="48">
        <f t="shared" si="22"/>
        <v>8352</v>
      </c>
      <c r="AV37" s="48">
        <f t="shared" si="22"/>
        <v>-1391</v>
      </c>
      <c r="AW37" s="48">
        <f t="shared" si="22"/>
        <v>4712</v>
      </c>
      <c r="AX37" s="48">
        <f t="shared" si="22"/>
        <v>5634</v>
      </c>
      <c r="AY37" s="48">
        <f t="shared" si="22"/>
        <v>-2887</v>
      </c>
      <c r="AZ37" s="48">
        <f t="shared" si="22"/>
        <v>187</v>
      </c>
      <c r="BA37" s="48">
        <f t="shared" si="22"/>
        <v>369</v>
      </c>
      <c r="BB37" s="48">
        <f t="shared" si="22"/>
        <v>1578</v>
      </c>
      <c r="BC37" s="48">
        <f t="shared" si="22"/>
        <v>591</v>
      </c>
      <c r="BD37" s="48">
        <f t="shared" si="22"/>
        <v>-327</v>
      </c>
      <c r="BE37" s="209">
        <f t="shared" si="22"/>
        <v>28217</v>
      </c>
      <c r="BF37" s="223"/>
      <c r="BG37" s="202" t="s">
        <v>120</v>
      </c>
    </row>
    <row r="38" spans="1:59" ht="15.75" customHeight="1">
      <c r="A38" s="223"/>
      <c r="B38" s="203" t="s">
        <v>113</v>
      </c>
      <c r="C38" s="86">
        <f>SUM(C29,C35)</f>
        <v>343496</v>
      </c>
      <c r="D38" s="159">
        <f>BE38-C38</f>
        <v>2088316</v>
      </c>
      <c r="E38" s="86">
        <f aca="true" t="shared" si="23" ref="E38:BE38">SUM(E29,E35)</f>
        <v>28030</v>
      </c>
      <c r="F38" s="86">
        <f t="shared" si="23"/>
        <v>8366</v>
      </c>
      <c r="G38" s="86">
        <f t="shared" si="23"/>
        <v>32603</v>
      </c>
      <c r="H38" s="86">
        <f t="shared" si="23"/>
        <v>3038</v>
      </c>
      <c r="I38" s="86">
        <f t="shared" si="23"/>
        <v>17944</v>
      </c>
      <c r="J38" s="86">
        <f t="shared" si="23"/>
        <v>110335</v>
      </c>
      <c r="K38" s="86">
        <f t="shared" si="23"/>
        <v>18186</v>
      </c>
      <c r="L38" s="86">
        <f t="shared" si="23"/>
        <v>9313</v>
      </c>
      <c r="M38" s="86">
        <f t="shared" si="23"/>
        <v>1214</v>
      </c>
      <c r="N38" s="86">
        <f t="shared" si="23"/>
        <v>150461</v>
      </c>
      <c r="O38" s="86">
        <f t="shared" si="23"/>
        <v>12359</v>
      </c>
      <c r="P38" s="86">
        <f t="shared" si="23"/>
        <v>1036</v>
      </c>
      <c r="Q38" s="86">
        <f t="shared" si="23"/>
        <v>6430</v>
      </c>
      <c r="R38" s="86">
        <f t="shared" si="23"/>
        <v>2815</v>
      </c>
      <c r="S38" s="86">
        <f t="shared" si="23"/>
        <v>1263</v>
      </c>
      <c r="T38" s="86">
        <f t="shared" si="23"/>
        <v>259</v>
      </c>
      <c r="U38" s="86">
        <f t="shared" si="23"/>
        <v>33592</v>
      </c>
      <c r="V38" s="86">
        <f t="shared" si="23"/>
        <v>612</v>
      </c>
      <c r="W38" s="86">
        <f t="shared" si="23"/>
        <v>287548</v>
      </c>
      <c r="X38" s="86">
        <f t="shared" si="23"/>
        <v>42466</v>
      </c>
      <c r="Y38" s="86">
        <f t="shared" si="23"/>
        <v>21816</v>
      </c>
      <c r="Z38" s="86">
        <f t="shared" si="23"/>
        <v>70212</v>
      </c>
      <c r="AA38" s="86">
        <f t="shared" si="23"/>
        <v>8669</v>
      </c>
      <c r="AB38" s="86">
        <f t="shared" si="23"/>
        <v>47518</v>
      </c>
      <c r="AC38" s="86">
        <f t="shared" si="23"/>
        <v>16441</v>
      </c>
      <c r="AD38" s="86">
        <f t="shared" si="23"/>
        <v>228914</v>
      </c>
      <c r="AE38" s="86">
        <f t="shared" si="23"/>
        <v>12690</v>
      </c>
      <c r="AF38" s="86">
        <f t="shared" si="23"/>
        <v>79504</v>
      </c>
      <c r="AG38" s="86">
        <f t="shared" si="23"/>
        <v>7938</v>
      </c>
      <c r="AH38" s="86">
        <f t="shared" si="23"/>
        <v>134842</v>
      </c>
      <c r="AI38" s="86">
        <f t="shared" si="23"/>
        <v>69520</v>
      </c>
      <c r="AJ38" s="86">
        <f t="shared" si="23"/>
        <v>30235</v>
      </c>
      <c r="AK38" s="86">
        <f t="shared" si="23"/>
        <v>27098</v>
      </c>
      <c r="AL38" s="86">
        <f t="shared" si="23"/>
        <v>19490</v>
      </c>
      <c r="AM38" s="86">
        <f t="shared" si="23"/>
        <v>36288</v>
      </c>
      <c r="AN38" s="86">
        <f t="shared" si="23"/>
        <v>42840</v>
      </c>
      <c r="AO38" s="86">
        <f t="shared" si="23"/>
        <v>21525</v>
      </c>
      <c r="AP38" s="86">
        <f t="shared" si="23"/>
        <v>134600</v>
      </c>
      <c r="AQ38" s="86">
        <f t="shared" si="23"/>
        <v>20961</v>
      </c>
      <c r="AR38" s="86">
        <f t="shared" si="23"/>
        <v>8867</v>
      </c>
      <c r="AS38" s="86">
        <f t="shared" si="23"/>
        <v>22611</v>
      </c>
      <c r="AT38" s="86">
        <f t="shared" si="23"/>
        <v>34782</v>
      </c>
      <c r="AU38" s="86">
        <f t="shared" si="23"/>
        <v>10490</v>
      </c>
      <c r="AV38" s="86">
        <f t="shared" si="23"/>
        <v>27243</v>
      </c>
      <c r="AW38" s="86">
        <f t="shared" si="23"/>
        <v>47568</v>
      </c>
      <c r="AX38" s="86">
        <f t="shared" si="23"/>
        <v>36372</v>
      </c>
      <c r="AY38" s="86">
        <f t="shared" si="23"/>
        <v>59193</v>
      </c>
      <c r="AZ38" s="86">
        <f t="shared" si="23"/>
        <v>2609</v>
      </c>
      <c r="BA38" s="86">
        <f t="shared" si="23"/>
        <v>9651</v>
      </c>
      <c r="BB38" s="86">
        <f t="shared" si="23"/>
        <v>25153</v>
      </c>
      <c r="BC38" s="86">
        <f t="shared" si="23"/>
        <v>2931</v>
      </c>
      <c r="BD38" s="86">
        <f t="shared" si="23"/>
        <v>1875</v>
      </c>
      <c r="BE38" s="210">
        <f t="shared" si="23"/>
        <v>2431812</v>
      </c>
      <c r="BF38" s="223"/>
      <c r="BG38" s="203" t="s">
        <v>113</v>
      </c>
    </row>
    <row r="39" spans="1:59" ht="12.75">
      <c r="A39" s="223"/>
      <c r="B39" s="198" t="s">
        <v>119</v>
      </c>
      <c r="C39" s="87">
        <f>C38/C13*100</f>
        <v>100.09908030167038</v>
      </c>
      <c r="D39" s="160">
        <f>D38/D13*100</f>
        <v>108.28453575104548</v>
      </c>
      <c r="E39" s="87">
        <f aca="true" t="shared" si="24" ref="E39:BE39">E38/E13*100</f>
        <v>96.11164449321082</v>
      </c>
      <c r="F39" s="87">
        <f t="shared" si="24"/>
        <v>100.92894197128726</v>
      </c>
      <c r="G39" s="87">
        <f t="shared" si="24"/>
        <v>103.53774333894377</v>
      </c>
      <c r="H39" s="87">
        <f t="shared" si="24"/>
        <v>106.55910206944932</v>
      </c>
      <c r="I39" s="87">
        <f t="shared" si="24"/>
        <v>104.95408551207814</v>
      </c>
      <c r="J39" s="87">
        <f t="shared" si="24"/>
        <v>96.7078910694095</v>
      </c>
      <c r="K39" s="87">
        <f t="shared" si="24"/>
        <v>116.77904064727413</v>
      </c>
      <c r="L39" s="87">
        <f t="shared" si="24"/>
        <v>116.71888707858128</v>
      </c>
      <c r="M39" s="87">
        <f t="shared" si="24"/>
        <v>102.36087689713322</v>
      </c>
      <c r="N39" s="87">
        <f t="shared" si="24"/>
        <v>113.0996587338575</v>
      </c>
      <c r="O39" s="87">
        <f t="shared" si="24"/>
        <v>125.99653379549393</v>
      </c>
      <c r="P39" s="87">
        <f t="shared" si="24"/>
        <v>50.072498791686805</v>
      </c>
      <c r="Q39" s="87">
        <f t="shared" si="24"/>
        <v>105.94826165760422</v>
      </c>
      <c r="R39" s="87">
        <f t="shared" si="24"/>
        <v>127.78029959146618</v>
      </c>
      <c r="S39" s="87">
        <f t="shared" si="24"/>
        <v>67.72117962466488</v>
      </c>
      <c r="T39" s="87">
        <f t="shared" si="24"/>
        <v>98.47908745247148</v>
      </c>
      <c r="U39" s="87">
        <f t="shared" si="24"/>
        <v>92.55524329090208</v>
      </c>
      <c r="V39" s="87">
        <f t="shared" si="24"/>
        <v>114.17910447761194</v>
      </c>
      <c r="W39" s="87">
        <f t="shared" si="24"/>
        <v>105.34553061471222</v>
      </c>
      <c r="X39" s="87">
        <f t="shared" si="24"/>
        <v>91.81242297796899</v>
      </c>
      <c r="Y39" s="87">
        <f t="shared" si="24"/>
        <v>79.47540983606557</v>
      </c>
      <c r="Z39" s="87">
        <f t="shared" si="24"/>
        <v>101.65928242550603</v>
      </c>
      <c r="AA39" s="87">
        <f t="shared" si="24"/>
        <v>96.29012551371765</v>
      </c>
      <c r="AB39" s="87">
        <f t="shared" si="24"/>
        <v>113.70118683001532</v>
      </c>
      <c r="AC39" s="87">
        <f t="shared" si="24"/>
        <v>87.8164725990813</v>
      </c>
      <c r="AD39" s="87">
        <f t="shared" si="24"/>
        <v>128.0960241739179</v>
      </c>
      <c r="AE39" s="87">
        <f t="shared" si="24"/>
        <v>64.95700245700246</v>
      </c>
      <c r="AF39" s="87">
        <f t="shared" si="24"/>
        <v>116.78197388328266</v>
      </c>
      <c r="AG39" s="87">
        <f t="shared" si="24"/>
        <v>108.87395419009738</v>
      </c>
      <c r="AH39" s="87">
        <f t="shared" si="24"/>
        <v>106.26517038111149</v>
      </c>
      <c r="AI39" s="87">
        <f t="shared" si="24"/>
        <v>87.19646799116998</v>
      </c>
      <c r="AJ39" s="87">
        <f t="shared" si="24"/>
        <v>104.20472169567465</v>
      </c>
      <c r="AK39" s="87">
        <f t="shared" si="24"/>
        <v>110.11866059817945</v>
      </c>
      <c r="AL39" s="87">
        <f t="shared" si="24"/>
        <v>104.12993535288774</v>
      </c>
      <c r="AM39" s="87">
        <f t="shared" si="24"/>
        <v>102.89505770266823</v>
      </c>
      <c r="AN39" s="87">
        <f t="shared" si="24"/>
        <v>87.50714927690171</v>
      </c>
      <c r="AO39" s="87">
        <f t="shared" si="24"/>
        <v>113.2715886965216</v>
      </c>
      <c r="AP39" s="87">
        <f t="shared" si="24"/>
        <v>120.01248272480049</v>
      </c>
      <c r="AQ39" s="87">
        <f t="shared" si="24"/>
        <v>124.30172567158868</v>
      </c>
      <c r="AR39" s="87">
        <f t="shared" si="24"/>
        <v>126.11292845967856</v>
      </c>
      <c r="AS39" s="87">
        <f t="shared" si="24"/>
        <v>127.09949409780776</v>
      </c>
      <c r="AT39" s="87">
        <f t="shared" si="24"/>
        <v>121.12833014104127</v>
      </c>
      <c r="AU39" s="87"/>
      <c r="AV39" s="87">
        <f t="shared" si="24"/>
        <v>107.98715712700175</v>
      </c>
      <c r="AW39" s="87">
        <f t="shared" si="24"/>
        <v>125.8279547137869</v>
      </c>
      <c r="AX39" s="87">
        <f t="shared" si="24"/>
        <v>134.70612199548165</v>
      </c>
      <c r="AY39" s="87">
        <f t="shared" si="24"/>
        <v>102.97300118293786</v>
      </c>
      <c r="AZ39" s="87">
        <f t="shared" si="24"/>
        <v>122.25866916588566</v>
      </c>
      <c r="BA39" s="87">
        <f t="shared" si="24"/>
        <v>108.04970891177787</v>
      </c>
      <c r="BB39" s="87">
        <f t="shared" si="24"/>
        <v>114.83290723155588</v>
      </c>
      <c r="BC39" s="87">
        <f t="shared" si="24"/>
        <v>130.7314897413024</v>
      </c>
      <c r="BD39" s="87">
        <f t="shared" si="24"/>
        <v>79.41550190597204</v>
      </c>
      <c r="BE39" s="211">
        <f t="shared" si="24"/>
        <v>107.04806662496517</v>
      </c>
      <c r="BF39" s="223"/>
      <c r="BG39" s="198" t="s">
        <v>119</v>
      </c>
    </row>
    <row r="40" spans="1:59" ht="13.5" thickBot="1">
      <c r="A40" s="223"/>
      <c r="B40" s="199" t="s">
        <v>120</v>
      </c>
      <c r="C40" s="88">
        <f>C38-C13</f>
        <v>340</v>
      </c>
      <c r="D40" s="161">
        <f>D38-D13</f>
        <v>159771</v>
      </c>
      <c r="E40" s="88">
        <f aca="true" t="shared" si="25" ref="E40:BE40">E38-E13</f>
        <v>-1134</v>
      </c>
      <c r="F40" s="88">
        <f t="shared" si="25"/>
        <v>77</v>
      </c>
      <c r="G40" s="88">
        <f t="shared" si="25"/>
        <v>1114</v>
      </c>
      <c r="H40" s="88">
        <f t="shared" si="25"/>
        <v>187</v>
      </c>
      <c r="I40" s="88">
        <f t="shared" si="25"/>
        <v>847</v>
      </c>
      <c r="J40" s="88">
        <f t="shared" si="25"/>
        <v>-3756</v>
      </c>
      <c r="K40" s="88">
        <f t="shared" si="25"/>
        <v>2613</v>
      </c>
      <c r="L40" s="88">
        <f t="shared" si="25"/>
        <v>1334</v>
      </c>
      <c r="M40" s="88">
        <f t="shared" si="25"/>
        <v>28</v>
      </c>
      <c r="N40" s="88">
        <f t="shared" si="25"/>
        <v>17427</v>
      </c>
      <c r="O40" s="88">
        <f t="shared" si="25"/>
        <v>2550</v>
      </c>
      <c r="P40" s="88">
        <f t="shared" si="25"/>
        <v>-1033</v>
      </c>
      <c r="Q40" s="88">
        <f t="shared" si="25"/>
        <v>361</v>
      </c>
      <c r="R40" s="88">
        <f t="shared" si="25"/>
        <v>612</v>
      </c>
      <c r="S40" s="88">
        <f t="shared" si="25"/>
        <v>-602</v>
      </c>
      <c r="T40" s="88">
        <f t="shared" si="25"/>
        <v>-4</v>
      </c>
      <c r="U40" s="88">
        <f t="shared" si="25"/>
        <v>-2702</v>
      </c>
      <c r="V40" s="88">
        <f t="shared" si="25"/>
        <v>76</v>
      </c>
      <c r="W40" s="88">
        <f t="shared" si="25"/>
        <v>14591</v>
      </c>
      <c r="X40" s="88">
        <f t="shared" si="25"/>
        <v>-3787</v>
      </c>
      <c r="Y40" s="88">
        <f t="shared" si="25"/>
        <v>-5634</v>
      </c>
      <c r="Z40" s="88">
        <f t="shared" si="25"/>
        <v>1146</v>
      </c>
      <c r="AA40" s="88">
        <f t="shared" si="25"/>
        <v>-334</v>
      </c>
      <c r="AB40" s="88">
        <f t="shared" si="25"/>
        <v>5726</v>
      </c>
      <c r="AC40" s="88">
        <f t="shared" si="25"/>
        <v>-2281</v>
      </c>
      <c r="AD40" s="88">
        <f t="shared" si="25"/>
        <v>50209</v>
      </c>
      <c r="AE40" s="88">
        <f t="shared" si="25"/>
        <v>-6846</v>
      </c>
      <c r="AF40" s="88">
        <f t="shared" si="25"/>
        <v>11425</v>
      </c>
      <c r="AG40" s="88">
        <f t="shared" si="25"/>
        <v>647</v>
      </c>
      <c r="AH40" s="88">
        <f t="shared" si="25"/>
        <v>7950</v>
      </c>
      <c r="AI40" s="88">
        <f t="shared" si="25"/>
        <v>-10208</v>
      </c>
      <c r="AJ40" s="88">
        <f t="shared" si="25"/>
        <v>1220</v>
      </c>
      <c r="AK40" s="88">
        <f t="shared" si="25"/>
        <v>2490</v>
      </c>
      <c r="AL40" s="88">
        <f t="shared" si="25"/>
        <v>773</v>
      </c>
      <c r="AM40" s="88">
        <f t="shared" si="25"/>
        <v>1021</v>
      </c>
      <c r="AN40" s="88">
        <f t="shared" si="25"/>
        <v>-6116</v>
      </c>
      <c r="AO40" s="88">
        <f t="shared" si="25"/>
        <v>2522</v>
      </c>
      <c r="AP40" s="88">
        <f t="shared" si="25"/>
        <v>22445</v>
      </c>
      <c r="AQ40" s="88">
        <f t="shared" si="25"/>
        <v>4098</v>
      </c>
      <c r="AR40" s="88">
        <f t="shared" si="25"/>
        <v>1836</v>
      </c>
      <c r="AS40" s="88">
        <f t="shared" si="25"/>
        <v>4821</v>
      </c>
      <c r="AT40" s="88">
        <f t="shared" si="25"/>
        <v>6067</v>
      </c>
      <c r="AU40" s="88">
        <f t="shared" si="25"/>
        <v>10490</v>
      </c>
      <c r="AV40" s="88">
        <f t="shared" si="25"/>
        <v>2015</v>
      </c>
      <c r="AW40" s="88">
        <f t="shared" si="25"/>
        <v>9764</v>
      </c>
      <c r="AX40" s="88">
        <f t="shared" si="25"/>
        <v>9371</v>
      </c>
      <c r="AY40" s="88">
        <f t="shared" si="25"/>
        <v>1709</v>
      </c>
      <c r="AZ40" s="88">
        <f t="shared" si="25"/>
        <v>475</v>
      </c>
      <c r="BA40" s="88">
        <f t="shared" si="25"/>
        <v>719</v>
      </c>
      <c r="BB40" s="88">
        <f t="shared" si="25"/>
        <v>3249</v>
      </c>
      <c r="BC40" s="88">
        <f t="shared" si="25"/>
        <v>689</v>
      </c>
      <c r="BD40" s="88">
        <f t="shared" si="25"/>
        <v>-486</v>
      </c>
      <c r="BE40" s="212">
        <f t="shared" si="25"/>
        <v>160111</v>
      </c>
      <c r="BF40" s="223"/>
      <c r="BG40" s="199" t="s">
        <v>120</v>
      </c>
    </row>
    <row r="41" spans="1:59" ht="12.75">
      <c r="A41" s="224"/>
      <c r="B41" s="195">
        <v>7</v>
      </c>
      <c r="C41" s="183">
        <v>54003</v>
      </c>
      <c r="D41" s="184">
        <v>492570</v>
      </c>
      <c r="E41" s="174">
        <v>6017</v>
      </c>
      <c r="F41" s="46">
        <v>1485</v>
      </c>
      <c r="G41" s="46">
        <v>14939</v>
      </c>
      <c r="H41" s="46">
        <v>710</v>
      </c>
      <c r="I41" s="46">
        <v>5011</v>
      </c>
      <c r="J41" s="176">
        <v>18187</v>
      </c>
      <c r="K41" s="46">
        <v>1459</v>
      </c>
      <c r="L41" s="46">
        <v>1674</v>
      </c>
      <c r="M41" s="46">
        <v>264</v>
      </c>
      <c r="N41" s="176">
        <v>18138</v>
      </c>
      <c r="O41" s="46">
        <v>1037</v>
      </c>
      <c r="P41" s="46">
        <v>412</v>
      </c>
      <c r="Q41" s="46">
        <v>2418</v>
      </c>
      <c r="R41" s="46">
        <v>1214</v>
      </c>
      <c r="S41" s="46">
        <v>288</v>
      </c>
      <c r="T41" s="46">
        <v>92</v>
      </c>
      <c r="U41" s="46">
        <v>5623</v>
      </c>
      <c r="V41" s="46">
        <v>386</v>
      </c>
      <c r="W41" s="176">
        <v>69636</v>
      </c>
      <c r="X41" s="46">
        <v>13769</v>
      </c>
      <c r="Y41" s="46">
        <v>5100</v>
      </c>
      <c r="Z41" s="46">
        <v>19323</v>
      </c>
      <c r="AA41" s="46">
        <v>2276</v>
      </c>
      <c r="AB41" s="176">
        <v>8228</v>
      </c>
      <c r="AC41" s="46">
        <v>5351</v>
      </c>
      <c r="AD41" s="176">
        <v>37579</v>
      </c>
      <c r="AE41" s="46">
        <v>2130</v>
      </c>
      <c r="AF41" s="46">
        <v>15392</v>
      </c>
      <c r="AG41" s="46">
        <v>927</v>
      </c>
      <c r="AH41" s="176">
        <v>26449</v>
      </c>
      <c r="AI41" s="176">
        <v>24368</v>
      </c>
      <c r="AJ41" s="46">
        <v>9798</v>
      </c>
      <c r="AK41" s="46">
        <v>6619</v>
      </c>
      <c r="AL41" s="46">
        <v>6657</v>
      </c>
      <c r="AM41" s="46">
        <v>5927</v>
      </c>
      <c r="AN41" s="46">
        <v>9769</v>
      </c>
      <c r="AO41" s="46">
        <v>5349</v>
      </c>
      <c r="AP41" s="176">
        <v>36855</v>
      </c>
      <c r="AQ41" s="46">
        <v>7195</v>
      </c>
      <c r="AR41" s="46">
        <v>4890</v>
      </c>
      <c r="AS41" s="46">
        <v>7560</v>
      </c>
      <c r="AT41" s="46">
        <v>14276</v>
      </c>
      <c r="AU41" s="46">
        <v>2077</v>
      </c>
      <c r="AV41" s="46">
        <v>9126</v>
      </c>
      <c r="AW41" s="46">
        <v>10068</v>
      </c>
      <c r="AX41" s="46">
        <v>11714</v>
      </c>
      <c r="AY41" s="46">
        <v>16686</v>
      </c>
      <c r="AZ41" s="46">
        <v>1124</v>
      </c>
      <c r="BA41" s="46">
        <v>2898</v>
      </c>
      <c r="BB41" s="46">
        <v>12192</v>
      </c>
      <c r="BC41" s="46">
        <v>1500</v>
      </c>
      <c r="BD41" s="47">
        <v>408</v>
      </c>
      <c r="BE41" s="213">
        <v>546573</v>
      </c>
      <c r="BF41" s="224"/>
      <c r="BG41" s="195">
        <v>7</v>
      </c>
    </row>
    <row r="42" spans="1:59" ht="12.75">
      <c r="A42" s="224"/>
      <c r="B42" s="124">
        <v>8</v>
      </c>
      <c r="C42" s="183">
        <v>55472</v>
      </c>
      <c r="D42" s="184">
        <v>527254</v>
      </c>
      <c r="E42" s="174">
        <v>5800</v>
      </c>
      <c r="F42" s="46">
        <v>1524</v>
      </c>
      <c r="G42" s="46">
        <v>7874</v>
      </c>
      <c r="H42" s="46">
        <v>1175</v>
      </c>
      <c r="I42" s="46">
        <v>3147</v>
      </c>
      <c r="J42" s="176">
        <v>23768</v>
      </c>
      <c r="K42" s="46">
        <v>5214</v>
      </c>
      <c r="L42" s="46">
        <v>1882</v>
      </c>
      <c r="M42" s="46">
        <v>258</v>
      </c>
      <c r="N42" s="176">
        <v>39677</v>
      </c>
      <c r="O42" s="46">
        <v>1173</v>
      </c>
      <c r="P42" s="46">
        <v>676</v>
      </c>
      <c r="Q42" s="46">
        <v>2461</v>
      </c>
      <c r="R42" s="46">
        <v>743</v>
      </c>
      <c r="S42" s="46">
        <v>246</v>
      </c>
      <c r="T42" s="46">
        <v>85</v>
      </c>
      <c r="U42" s="46">
        <v>7024</v>
      </c>
      <c r="V42" s="46">
        <v>670</v>
      </c>
      <c r="W42" s="176">
        <v>71406</v>
      </c>
      <c r="X42" s="46">
        <v>13736</v>
      </c>
      <c r="Y42" s="46">
        <v>4081</v>
      </c>
      <c r="Z42" s="46">
        <v>21944</v>
      </c>
      <c r="AA42" s="46">
        <v>3041</v>
      </c>
      <c r="AB42" s="176">
        <v>9347</v>
      </c>
      <c r="AC42" s="46">
        <v>6595</v>
      </c>
      <c r="AD42" s="176">
        <v>41049</v>
      </c>
      <c r="AE42" s="46">
        <v>3187</v>
      </c>
      <c r="AF42" s="46">
        <v>17228</v>
      </c>
      <c r="AG42" s="46">
        <v>730</v>
      </c>
      <c r="AH42" s="176">
        <v>26440</v>
      </c>
      <c r="AI42" s="176">
        <v>32112</v>
      </c>
      <c r="AJ42" s="46">
        <v>6490</v>
      </c>
      <c r="AK42" s="46">
        <v>5941</v>
      </c>
      <c r="AL42" s="46">
        <v>5827</v>
      </c>
      <c r="AM42" s="46">
        <v>7356</v>
      </c>
      <c r="AN42" s="46">
        <v>8134</v>
      </c>
      <c r="AO42" s="46">
        <v>5629</v>
      </c>
      <c r="AP42" s="176">
        <v>33768</v>
      </c>
      <c r="AQ42" s="46">
        <v>5738</v>
      </c>
      <c r="AR42" s="46">
        <v>2222</v>
      </c>
      <c r="AS42" s="46">
        <v>7584</v>
      </c>
      <c r="AT42" s="46">
        <v>13777</v>
      </c>
      <c r="AU42" s="46">
        <v>2265</v>
      </c>
      <c r="AV42" s="46">
        <v>10088</v>
      </c>
      <c r="AW42" s="46">
        <v>13073</v>
      </c>
      <c r="AX42" s="46">
        <v>11553</v>
      </c>
      <c r="AY42" s="46">
        <v>17209</v>
      </c>
      <c r="AZ42" s="46">
        <v>587</v>
      </c>
      <c r="BA42" s="46">
        <v>3192</v>
      </c>
      <c r="BB42" s="46">
        <v>10661</v>
      </c>
      <c r="BC42" s="46">
        <v>1448</v>
      </c>
      <c r="BD42" s="47">
        <v>419</v>
      </c>
      <c r="BE42" s="213">
        <v>582726</v>
      </c>
      <c r="BF42" s="224"/>
      <c r="BG42" s="124">
        <v>8</v>
      </c>
    </row>
    <row r="43" spans="1:59" ht="12.75">
      <c r="A43" s="224"/>
      <c r="B43" s="200">
        <v>9</v>
      </c>
      <c r="C43" s="185">
        <v>68255</v>
      </c>
      <c r="D43" s="184">
        <v>470913</v>
      </c>
      <c r="E43" s="74">
        <v>5291</v>
      </c>
      <c r="F43" s="13">
        <v>1999</v>
      </c>
      <c r="G43" s="13">
        <v>9161</v>
      </c>
      <c r="H43" s="13">
        <v>579</v>
      </c>
      <c r="I43" s="13">
        <v>3253</v>
      </c>
      <c r="J43" s="177">
        <v>19267</v>
      </c>
      <c r="K43" s="13">
        <v>3087</v>
      </c>
      <c r="L43" s="13">
        <v>1780</v>
      </c>
      <c r="M43" s="13">
        <v>355</v>
      </c>
      <c r="N43" s="177">
        <v>18213</v>
      </c>
      <c r="O43" s="13">
        <v>2507</v>
      </c>
      <c r="P43" s="13">
        <v>320</v>
      </c>
      <c r="Q43" s="13">
        <v>1356</v>
      </c>
      <c r="R43" s="13">
        <v>661</v>
      </c>
      <c r="S43" s="13">
        <v>202</v>
      </c>
      <c r="T43" s="13">
        <v>114</v>
      </c>
      <c r="U43" s="13">
        <v>6325</v>
      </c>
      <c r="V43" s="13">
        <v>270</v>
      </c>
      <c r="W43" s="177">
        <v>66398</v>
      </c>
      <c r="X43" s="13">
        <v>8780</v>
      </c>
      <c r="Y43" s="13">
        <v>5993</v>
      </c>
      <c r="Z43" s="13">
        <v>17986</v>
      </c>
      <c r="AA43" s="13">
        <v>2320</v>
      </c>
      <c r="AB43" s="177">
        <v>10170</v>
      </c>
      <c r="AC43" s="13">
        <v>4939</v>
      </c>
      <c r="AD43" s="177">
        <v>37404</v>
      </c>
      <c r="AE43" s="13">
        <v>2354</v>
      </c>
      <c r="AF43" s="13">
        <v>15504</v>
      </c>
      <c r="AG43" s="13">
        <v>1208</v>
      </c>
      <c r="AH43" s="177">
        <v>28659</v>
      </c>
      <c r="AI43" s="177">
        <v>17376</v>
      </c>
      <c r="AJ43" s="13">
        <v>6972</v>
      </c>
      <c r="AK43" s="13">
        <v>6154</v>
      </c>
      <c r="AL43" s="13">
        <v>4064</v>
      </c>
      <c r="AM43" s="13">
        <v>6652</v>
      </c>
      <c r="AN43" s="13">
        <v>10054</v>
      </c>
      <c r="AO43" s="13">
        <v>8201</v>
      </c>
      <c r="AP43" s="177">
        <v>42007</v>
      </c>
      <c r="AQ43" s="13">
        <v>7446</v>
      </c>
      <c r="AR43" s="13">
        <v>2891</v>
      </c>
      <c r="AS43" s="13">
        <v>8324</v>
      </c>
      <c r="AT43" s="13">
        <v>10628</v>
      </c>
      <c r="AU43" s="13">
        <v>2139</v>
      </c>
      <c r="AV43" s="13">
        <v>8008</v>
      </c>
      <c r="AW43" s="13">
        <v>11295</v>
      </c>
      <c r="AX43" s="13">
        <v>7501</v>
      </c>
      <c r="AY43" s="13">
        <v>16489</v>
      </c>
      <c r="AZ43" s="13">
        <v>911</v>
      </c>
      <c r="BA43" s="13">
        <v>3326</v>
      </c>
      <c r="BB43" s="13">
        <v>11323</v>
      </c>
      <c r="BC43" s="13">
        <v>1719</v>
      </c>
      <c r="BD43" s="14">
        <v>978</v>
      </c>
      <c r="BE43" s="213">
        <v>539168</v>
      </c>
      <c r="BF43" s="224"/>
      <c r="BG43" s="200">
        <v>9</v>
      </c>
    </row>
    <row r="44" spans="1:59" ht="12.75">
      <c r="A44" s="224"/>
      <c r="B44" s="126" t="s">
        <v>110</v>
      </c>
      <c r="C44" s="186">
        <f>SUM(C41:C43)</f>
        <v>177730</v>
      </c>
      <c r="D44" s="187">
        <f>SUM(D41:D43)</f>
        <v>1490737</v>
      </c>
      <c r="E44" s="188">
        <f aca="true" t="shared" si="26" ref="E44:BE44">SUM(E41:E43)</f>
        <v>17108</v>
      </c>
      <c r="F44" s="188">
        <f t="shared" si="26"/>
        <v>5008</v>
      </c>
      <c r="G44" s="188">
        <f t="shared" si="26"/>
        <v>31974</v>
      </c>
      <c r="H44" s="188">
        <f t="shared" si="26"/>
        <v>2464</v>
      </c>
      <c r="I44" s="188">
        <f t="shared" si="26"/>
        <v>11411</v>
      </c>
      <c r="J44" s="188">
        <f t="shared" si="26"/>
        <v>61222</v>
      </c>
      <c r="K44" s="188">
        <f t="shared" si="26"/>
        <v>9760</v>
      </c>
      <c r="L44" s="188">
        <f t="shared" si="26"/>
        <v>5336</v>
      </c>
      <c r="M44" s="188">
        <f t="shared" si="26"/>
        <v>877</v>
      </c>
      <c r="N44" s="188">
        <f t="shared" si="26"/>
        <v>76028</v>
      </c>
      <c r="O44" s="188">
        <f t="shared" si="26"/>
        <v>4717</v>
      </c>
      <c r="P44" s="188">
        <f t="shared" si="26"/>
        <v>1408</v>
      </c>
      <c r="Q44" s="188">
        <f t="shared" si="26"/>
        <v>6235</v>
      </c>
      <c r="R44" s="188">
        <f t="shared" si="26"/>
        <v>2618</v>
      </c>
      <c r="S44" s="188">
        <f t="shared" si="26"/>
        <v>736</v>
      </c>
      <c r="T44" s="188">
        <f t="shared" si="26"/>
        <v>291</v>
      </c>
      <c r="U44" s="188">
        <f t="shared" si="26"/>
        <v>18972</v>
      </c>
      <c r="V44" s="188">
        <f t="shared" si="26"/>
        <v>1326</v>
      </c>
      <c r="W44" s="188">
        <f t="shared" si="26"/>
        <v>207440</v>
      </c>
      <c r="X44" s="188">
        <f t="shared" si="26"/>
        <v>36285</v>
      </c>
      <c r="Y44" s="188">
        <f t="shared" si="26"/>
        <v>15174</v>
      </c>
      <c r="Z44" s="188">
        <f t="shared" si="26"/>
        <v>59253</v>
      </c>
      <c r="AA44" s="188">
        <f t="shared" si="26"/>
        <v>7637</v>
      </c>
      <c r="AB44" s="188">
        <f t="shared" si="26"/>
        <v>27745</v>
      </c>
      <c r="AC44" s="188">
        <f t="shared" si="26"/>
        <v>16885</v>
      </c>
      <c r="AD44" s="188">
        <f t="shared" si="26"/>
        <v>116032</v>
      </c>
      <c r="AE44" s="188">
        <f t="shared" si="26"/>
        <v>7671</v>
      </c>
      <c r="AF44" s="188">
        <f t="shared" si="26"/>
        <v>48124</v>
      </c>
      <c r="AG44" s="188">
        <f t="shared" si="26"/>
        <v>2865</v>
      </c>
      <c r="AH44" s="188">
        <f t="shared" si="26"/>
        <v>81548</v>
      </c>
      <c r="AI44" s="188">
        <f t="shared" si="26"/>
        <v>73856</v>
      </c>
      <c r="AJ44" s="188">
        <f t="shared" si="26"/>
        <v>23260</v>
      </c>
      <c r="AK44" s="188">
        <f t="shared" si="26"/>
        <v>18714</v>
      </c>
      <c r="AL44" s="188">
        <f t="shared" si="26"/>
        <v>16548</v>
      </c>
      <c r="AM44" s="188">
        <f t="shared" si="26"/>
        <v>19935</v>
      </c>
      <c r="AN44" s="188">
        <f t="shared" si="26"/>
        <v>27957</v>
      </c>
      <c r="AO44" s="188">
        <f t="shared" si="26"/>
        <v>19179</v>
      </c>
      <c r="AP44" s="188">
        <f t="shared" si="26"/>
        <v>112630</v>
      </c>
      <c r="AQ44" s="188">
        <f t="shared" si="26"/>
        <v>20379</v>
      </c>
      <c r="AR44" s="188">
        <f t="shared" si="26"/>
        <v>10003</v>
      </c>
      <c r="AS44" s="188">
        <f t="shared" si="26"/>
        <v>23468</v>
      </c>
      <c r="AT44" s="188">
        <f t="shared" si="26"/>
        <v>38681</v>
      </c>
      <c r="AU44" s="188">
        <f t="shared" si="26"/>
        <v>6481</v>
      </c>
      <c r="AV44" s="188">
        <f t="shared" si="26"/>
        <v>27222</v>
      </c>
      <c r="AW44" s="188">
        <f t="shared" si="26"/>
        <v>34436</v>
      </c>
      <c r="AX44" s="188">
        <f t="shared" si="26"/>
        <v>30768</v>
      </c>
      <c r="AY44" s="188">
        <f t="shared" si="26"/>
        <v>50384</v>
      </c>
      <c r="AZ44" s="188">
        <f t="shared" si="26"/>
        <v>2622</v>
      </c>
      <c r="BA44" s="188">
        <f t="shared" si="26"/>
        <v>9416</v>
      </c>
      <c r="BB44" s="188">
        <f t="shared" si="26"/>
        <v>34176</v>
      </c>
      <c r="BC44" s="188">
        <f t="shared" si="26"/>
        <v>4667</v>
      </c>
      <c r="BD44" s="188">
        <f t="shared" si="26"/>
        <v>1805</v>
      </c>
      <c r="BE44" s="214">
        <f t="shared" si="26"/>
        <v>1668467</v>
      </c>
      <c r="BF44" s="224"/>
      <c r="BG44" s="126" t="s">
        <v>110</v>
      </c>
    </row>
    <row r="45" spans="1:59" ht="12.75">
      <c r="A45" s="224"/>
      <c r="B45" s="201" t="s">
        <v>119</v>
      </c>
      <c r="C45" s="189">
        <f>C44/C17*100</f>
        <v>110.9217999126256</v>
      </c>
      <c r="D45" s="190">
        <f>D44/D17*100</f>
        <v>108.33222511207569</v>
      </c>
      <c r="E45" s="191">
        <f aca="true" t="shared" si="27" ref="E45:BE45">E44/E17*100</f>
        <v>94.3317159241288</v>
      </c>
      <c r="F45" s="191">
        <f t="shared" si="27"/>
        <v>103.79274611398964</v>
      </c>
      <c r="G45" s="191">
        <f t="shared" si="27"/>
        <v>120.46567704016276</v>
      </c>
      <c r="H45" s="191">
        <f t="shared" si="27"/>
        <v>98.36327345309381</v>
      </c>
      <c r="I45" s="191">
        <f t="shared" si="27"/>
        <v>103.08971000090344</v>
      </c>
      <c r="J45" s="191">
        <f t="shared" si="27"/>
        <v>96.3109789670741</v>
      </c>
      <c r="K45" s="191">
        <f t="shared" si="27"/>
        <v>71.12665792158577</v>
      </c>
      <c r="L45" s="191">
        <f t="shared" si="27"/>
        <v>123.60435487607135</v>
      </c>
      <c r="M45" s="191">
        <f t="shared" si="27"/>
        <v>97.22838137472284</v>
      </c>
      <c r="N45" s="191">
        <f t="shared" si="27"/>
        <v>97.67591248378021</v>
      </c>
      <c r="O45" s="191">
        <f t="shared" si="27"/>
        <v>110.80573173596429</v>
      </c>
      <c r="P45" s="191">
        <f t="shared" si="27"/>
        <v>43.80833851897947</v>
      </c>
      <c r="Q45" s="191">
        <f t="shared" si="27"/>
        <v>122.76038590273677</v>
      </c>
      <c r="R45" s="191">
        <f t="shared" si="27"/>
        <v>149.17378917378917</v>
      </c>
      <c r="S45" s="191">
        <f t="shared" si="27"/>
        <v>52.014134275618375</v>
      </c>
      <c r="T45" s="191">
        <f t="shared" si="27"/>
        <v>159.01639344262296</v>
      </c>
      <c r="U45" s="191">
        <f t="shared" si="27"/>
        <v>99.68474148802018</v>
      </c>
      <c r="V45" s="191">
        <f t="shared" si="27"/>
        <v>171.31782945736433</v>
      </c>
      <c r="W45" s="191">
        <f t="shared" si="27"/>
        <v>101.96317450330801</v>
      </c>
      <c r="X45" s="191">
        <f t="shared" si="27"/>
        <v>103.34956848671281</v>
      </c>
      <c r="Y45" s="191">
        <f t="shared" si="27"/>
        <v>72.74557744858335</v>
      </c>
      <c r="Z45" s="191">
        <f t="shared" si="27"/>
        <v>105.77492948695063</v>
      </c>
      <c r="AA45" s="191">
        <f t="shared" si="27"/>
        <v>106.61733910372749</v>
      </c>
      <c r="AB45" s="191">
        <f t="shared" si="27"/>
        <v>111.02885269518588</v>
      </c>
      <c r="AC45" s="191">
        <f t="shared" si="27"/>
        <v>105.8487963891675</v>
      </c>
      <c r="AD45" s="191">
        <f t="shared" si="27"/>
        <v>118.4797925133253</v>
      </c>
      <c r="AE45" s="191">
        <f t="shared" si="27"/>
        <v>73.61097783322138</v>
      </c>
      <c r="AF45" s="191">
        <f t="shared" si="27"/>
        <v>118.98333580576572</v>
      </c>
      <c r="AG45" s="191">
        <f t="shared" si="27"/>
        <v>87.56112469437653</v>
      </c>
      <c r="AH45" s="191">
        <f t="shared" si="27"/>
        <v>110.95116940366536</v>
      </c>
      <c r="AI45" s="191">
        <f t="shared" si="27"/>
        <v>89.68548876745598</v>
      </c>
      <c r="AJ45" s="191">
        <f t="shared" si="27"/>
        <v>117.42137412287343</v>
      </c>
      <c r="AK45" s="191">
        <f t="shared" si="27"/>
        <v>117.12354487420203</v>
      </c>
      <c r="AL45" s="191">
        <f t="shared" si="27"/>
        <v>106.72686230248307</v>
      </c>
      <c r="AM45" s="191">
        <f t="shared" si="27"/>
        <v>137.86307053941908</v>
      </c>
      <c r="AN45" s="191">
        <f t="shared" si="27"/>
        <v>93.39235009186571</v>
      </c>
      <c r="AO45" s="191">
        <f t="shared" si="27"/>
        <v>107.78958017197775</v>
      </c>
      <c r="AP45" s="191">
        <f t="shared" si="27"/>
        <v>113.7366576792188</v>
      </c>
      <c r="AQ45" s="191">
        <f t="shared" si="27"/>
        <v>129.58794353300266</v>
      </c>
      <c r="AR45" s="191">
        <f t="shared" si="27"/>
        <v>112.06587497199195</v>
      </c>
      <c r="AS45" s="191">
        <f t="shared" si="27"/>
        <v>160.68469702156796</v>
      </c>
      <c r="AT45" s="191">
        <f t="shared" si="27"/>
        <v>135.31922336889977</v>
      </c>
      <c r="AU45" s="191"/>
      <c r="AV45" s="191">
        <f t="shared" si="27"/>
        <v>102.53493540246336</v>
      </c>
      <c r="AW45" s="191">
        <f t="shared" si="27"/>
        <v>113.68393252121092</v>
      </c>
      <c r="AX45" s="191">
        <f t="shared" si="27"/>
        <v>122.57678976933191</v>
      </c>
      <c r="AY45" s="191">
        <f t="shared" si="27"/>
        <v>110.17230823056066</v>
      </c>
      <c r="AZ45" s="191">
        <f t="shared" si="27"/>
        <v>164.08010012515643</v>
      </c>
      <c r="BA45" s="191">
        <f t="shared" si="27"/>
        <v>147.26305911792306</v>
      </c>
      <c r="BB45" s="191">
        <f t="shared" si="27"/>
        <v>135.92650041761127</v>
      </c>
      <c r="BC45" s="191">
        <f t="shared" si="27"/>
        <v>158.418194161575</v>
      </c>
      <c r="BD45" s="191">
        <f t="shared" si="27"/>
        <v>130.13698630136986</v>
      </c>
      <c r="BE45" s="215">
        <f t="shared" si="27"/>
        <v>108.60230591632283</v>
      </c>
      <c r="BF45" s="224"/>
      <c r="BG45" s="201" t="s">
        <v>119</v>
      </c>
    </row>
    <row r="46" spans="1:59" ht="13.5" thickBot="1">
      <c r="A46" s="224"/>
      <c r="B46" s="202" t="s">
        <v>120</v>
      </c>
      <c r="C46" s="189">
        <f>C44-C17</f>
        <v>17500</v>
      </c>
      <c r="D46" s="190">
        <f>D44-D17</f>
        <v>114658</v>
      </c>
      <c r="E46" s="191">
        <f aca="true" t="shared" si="28" ref="E46:BE46">E44-E17</f>
        <v>-1028</v>
      </c>
      <c r="F46" s="191">
        <f t="shared" si="28"/>
        <v>183</v>
      </c>
      <c r="G46" s="191">
        <f t="shared" si="28"/>
        <v>5432</v>
      </c>
      <c r="H46" s="191">
        <f t="shared" si="28"/>
        <v>-41</v>
      </c>
      <c r="I46" s="191">
        <f t="shared" si="28"/>
        <v>342</v>
      </c>
      <c r="J46" s="191">
        <f t="shared" si="28"/>
        <v>-2345</v>
      </c>
      <c r="K46" s="191">
        <f t="shared" si="28"/>
        <v>-3962</v>
      </c>
      <c r="L46" s="191">
        <f t="shared" si="28"/>
        <v>1019</v>
      </c>
      <c r="M46" s="191">
        <f t="shared" si="28"/>
        <v>-25</v>
      </c>
      <c r="N46" s="191">
        <f t="shared" si="28"/>
        <v>-1809</v>
      </c>
      <c r="O46" s="191">
        <f t="shared" si="28"/>
        <v>460</v>
      </c>
      <c r="P46" s="191">
        <f t="shared" si="28"/>
        <v>-1806</v>
      </c>
      <c r="Q46" s="191">
        <f t="shared" si="28"/>
        <v>1156</v>
      </c>
      <c r="R46" s="191">
        <f t="shared" si="28"/>
        <v>863</v>
      </c>
      <c r="S46" s="191">
        <f t="shared" si="28"/>
        <v>-679</v>
      </c>
      <c r="T46" s="191">
        <f t="shared" si="28"/>
        <v>108</v>
      </c>
      <c r="U46" s="191">
        <f t="shared" si="28"/>
        <v>-60</v>
      </c>
      <c r="V46" s="191">
        <f t="shared" si="28"/>
        <v>552</v>
      </c>
      <c r="W46" s="191">
        <f t="shared" si="28"/>
        <v>3994</v>
      </c>
      <c r="X46" s="191">
        <f t="shared" si="28"/>
        <v>1176</v>
      </c>
      <c r="Y46" s="191">
        <f t="shared" si="28"/>
        <v>-5685</v>
      </c>
      <c r="Z46" s="191">
        <f t="shared" si="28"/>
        <v>3235</v>
      </c>
      <c r="AA46" s="191">
        <f t="shared" si="28"/>
        <v>474</v>
      </c>
      <c r="AB46" s="191">
        <f t="shared" si="28"/>
        <v>2756</v>
      </c>
      <c r="AC46" s="191">
        <f t="shared" si="28"/>
        <v>933</v>
      </c>
      <c r="AD46" s="191">
        <f t="shared" si="28"/>
        <v>18098</v>
      </c>
      <c r="AE46" s="191">
        <f t="shared" si="28"/>
        <v>-2750</v>
      </c>
      <c r="AF46" s="191">
        <f t="shared" si="28"/>
        <v>7678</v>
      </c>
      <c r="AG46" s="191">
        <f t="shared" si="28"/>
        <v>-407</v>
      </c>
      <c r="AH46" s="191">
        <f t="shared" si="28"/>
        <v>8049</v>
      </c>
      <c r="AI46" s="191">
        <f t="shared" si="28"/>
        <v>-8494</v>
      </c>
      <c r="AJ46" s="191">
        <f t="shared" si="28"/>
        <v>3451</v>
      </c>
      <c r="AK46" s="191">
        <f t="shared" si="28"/>
        <v>2736</v>
      </c>
      <c r="AL46" s="191">
        <f t="shared" si="28"/>
        <v>1043</v>
      </c>
      <c r="AM46" s="191">
        <f t="shared" si="28"/>
        <v>5475</v>
      </c>
      <c r="AN46" s="191">
        <f t="shared" si="28"/>
        <v>-1978</v>
      </c>
      <c r="AO46" s="191">
        <f t="shared" si="28"/>
        <v>1386</v>
      </c>
      <c r="AP46" s="191">
        <f t="shared" si="28"/>
        <v>13603</v>
      </c>
      <c r="AQ46" s="191">
        <f t="shared" si="28"/>
        <v>4653</v>
      </c>
      <c r="AR46" s="191">
        <f t="shared" si="28"/>
        <v>1077</v>
      </c>
      <c r="AS46" s="191">
        <f t="shared" si="28"/>
        <v>8863</v>
      </c>
      <c r="AT46" s="191">
        <f t="shared" si="28"/>
        <v>10096</v>
      </c>
      <c r="AU46" s="191">
        <f t="shared" si="28"/>
        <v>6481</v>
      </c>
      <c r="AV46" s="191">
        <f t="shared" si="28"/>
        <v>673</v>
      </c>
      <c r="AW46" s="191">
        <f t="shared" si="28"/>
        <v>4145</v>
      </c>
      <c r="AX46" s="191">
        <f t="shared" si="28"/>
        <v>5667</v>
      </c>
      <c r="AY46" s="191">
        <f t="shared" si="28"/>
        <v>4652</v>
      </c>
      <c r="AZ46" s="191">
        <f t="shared" si="28"/>
        <v>1024</v>
      </c>
      <c r="BA46" s="191">
        <f t="shared" si="28"/>
        <v>3022</v>
      </c>
      <c r="BB46" s="191">
        <f t="shared" si="28"/>
        <v>9033</v>
      </c>
      <c r="BC46" s="191">
        <f t="shared" si="28"/>
        <v>1721</v>
      </c>
      <c r="BD46" s="191">
        <f t="shared" si="28"/>
        <v>418</v>
      </c>
      <c r="BE46" s="215">
        <f t="shared" si="28"/>
        <v>132158</v>
      </c>
      <c r="BF46" s="224"/>
      <c r="BG46" s="202" t="s">
        <v>120</v>
      </c>
    </row>
    <row r="47" spans="1:59" ht="12.75">
      <c r="A47" s="224"/>
      <c r="B47" s="203" t="s">
        <v>111</v>
      </c>
      <c r="C47" s="192">
        <f>C38+C44</f>
        <v>521226</v>
      </c>
      <c r="D47" s="192">
        <f aca="true" t="shared" si="29" ref="D47:BE47">D38+D44</f>
        <v>3579053</v>
      </c>
      <c r="E47" s="192">
        <f t="shared" si="29"/>
        <v>45138</v>
      </c>
      <c r="F47" s="192">
        <f t="shared" si="29"/>
        <v>13374</v>
      </c>
      <c r="G47" s="192">
        <f t="shared" si="29"/>
        <v>64577</v>
      </c>
      <c r="H47" s="192">
        <f t="shared" si="29"/>
        <v>5502</v>
      </c>
      <c r="I47" s="192">
        <f t="shared" si="29"/>
        <v>29355</v>
      </c>
      <c r="J47" s="192">
        <f t="shared" si="29"/>
        <v>171557</v>
      </c>
      <c r="K47" s="192">
        <f t="shared" si="29"/>
        <v>27946</v>
      </c>
      <c r="L47" s="192">
        <f t="shared" si="29"/>
        <v>14649</v>
      </c>
      <c r="M47" s="192">
        <f t="shared" si="29"/>
        <v>2091</v>
      </c>
      <c r="N47" s="192">
        <f t="shared" si="29"/>
        <v>226489</v>
      </c>
      <c r="O47" s="192">
        <f t="shared" si="29"/>
        <v>17076</v>
      </c>
      <c r="P47" s="192">
        <f t="shared" si="29"/>
        <v>2444</v>
      </c>
      <c r="Q47" s="192">
        <f t="shared" si="29"/>
        <v>12665</v>
      </c>
      <c r="R47" s="192">
        <f t="shared" si="29"/>
        <v>5433</v>
      </c>
      <c r="S47" s="192">
        <f t="shared" si="29"/>
        <v>1999</v>
      </c>
      <c r="T47" s="192">
        <f t="shared" si="29"/>
        <v>550</v>
      </c>
      <c r="U47" s="192">
        <f t="shared" si="29"/>
        <v>52564</v>
      </c>
      <c r="V47" s="192">
        <f t="shared" si="29"/>
        <v>1938</v>
      </c>
      <c r="W47" s="192">
        <f t="shared" si="29"/>
        <v>494988</v>
      </c>
      <c r="X47" s="192">
        <f t="shared" si="29"/>
        <v>78751</v>
      </c>
      <c r="Y47" s="192">
        <f t="shared" si="29"/>
        <v>36990</v>
      </c>
      <c r="Z47" s="192">
        <f t="shared" si="29"/>
        <v>129465</v>
      </c>
      <c r="AA47" s="192">
        <f t="shared" si="29"/>
        <v>16306</v>
      </c>
      <c r="AB47" s="192">
        <f t="shared" si="29"/>
        <v>75263</v>
      </c>
      <c r="AC47" s="192">
        <f t="shared" si="29"/>
        <v>33326</v>
      </c>
      <c r="AD47" s="192">
        <f t="shared" si="29"/>
        <v>344946</v>
      </c>
      <c r="AE47" s="192">
        <f t="shared" si="29"/>
        <v>20361</v>
      </c>
      <c r="AF47" s="192">
        <f t="shared" si="29"/>
        <v>127628</v>
      </c>
      <c r="AG47" s="192">
        <f t="shared" si="29"/>
        <v>10803</v>
      </c>
      <c r="AH47" s="192">
        <f t="shared" si="29"/>
        <v>216390</v>
      </c>
      <c r="AI47" s="192">
        <f t="shared" si="29"/>
        <v>143376</v>
      </c>
      <c r="AJ47" s="192">
        <f t="shared" si="29"/>
        <v>53495</v>
      </c>
      <c r="AK47" s="192">
        <f t="shared" si="29"/>
        <v>45812</v>
      </c>
      <c r="AL47" s="192">
        <f t="shared" si="29"/>
        <v>36038</v>
      </c>
      <c r="AM47" s="192">
        <f t="shared" si="29"/>
        <v>56223</v>
      </c>
      <c r="AN47" s="192">
        <f t="shared" si="29"/>
        <v>70797</v>
      </c>
      <c r="AO47" s="192">
        <f t="shared" si="29"/>
        <v>40704</v>
      </c>
      <c r="AP47" s="192">
        <f t="shared" si="29"/>
        <v>247230</v>
      </c>
      <c r="AQ47" s="192">
        <f t="shared" si="29"/>
        <v>41340</v>
      </c>
      <c r="AR47" s="192">
        <f t="shared" si="29"/>
        <v>18870</v>
      </c>
      <c r="AS47" s="192">
        <f t="shared" si="29"/>
        <v>46079</v>
      </c>
      <c r="AT47" s="192">
        <f t="shared" si="29"/>
        <v>73463</v>
      </c>
      <c r="AU47" s="192">
        <f t="shared" si="29"/>
        <v>16971</v>
      </c>
      <c r="AV47" s="192">
        <f t="shared" si="29"/>
        <v>54465</v>
      </c>
      <c r="AW47" s="192">
        <f t="shared" si="29"/>
        <v>82004</v>
      </c>
      <c r="AX47" s="192">
        <f t="shared" si="29"/>
        <v>67140</v>
      </c>
      <c r="AY47" s="192">
        <f t="shared" si="29"/>
        <v>109577</v>
      </c>
      <c r="AZ47" s="192">
        <f t="shared" si="29"/>
        <v>5231</v>
      </c>
      <c r="BA47" s="192">
        <f t="shared" si="29"/>
        <v>19067</v>
      </c>
      <c r="BB47" s="192">
        <f t="shared" si="29"/>
        <v>59329</v>
      </c>
      <c r="BC47" s="192">
        <f t="shared" si="29"/>
        <v>7598</v>
      </c>
      <c r="BD47" s="192">
        <f t="shared" si="29"/>
        <v>3680</v>
      </c>
      <c r="BE47" s="192">
        <f t="shared" si="29"/>
        <v>4100279</v>
      </c>
      <c r="BF47" s="224"/>
      <c r="BG47" s="203" t="s">
        <v>111</v>
      </c>
    </row>
    <row r="48" spans="1:59" ht="12.75">
      <c r="A48" s="224"/>
      <c r="B48" s="198" t="s">
        <v>119</v>
      </c>
      <c r="C48" s="193">
        <f>C47/C18*100</f>
        <v>103.54400003178475</v>
      </c>
      <c r="D48" s="193">
        <f aca="true" t="shared" si="30" ref="D48:BE48">D47/D18*100</f>
        <v>108.30439408537855</v>
      </c>
      <c r="E48" s="193">
        <f t="shared" si="30"/>
        <v>95.4291754756871</v>
      </c>
      <c r="F48" s="193">
        <f t="shared" si="30"/>
        <v>101.98261400030502</v>
      </c>
      <c r="G48" s="193">
        <f t="shared" si="30"/>
        <v>111.2801778359842</v>
      </c>
      <c r="H48" s="193">
        <f t="shared" si="30"/>
        <v>102.7259148618372</v>
      </c>
      <c r="I48" s="193">
        <f t="shared" si="30"/>
        <v>104.22140168998082</v>
      </c>
      <c r="J48" s="193">
        <f t="shared" si="30"/>
        <v>96.56587375744408</v>
      </c>
      <c r="K48" s="193">
        <f t="shared" si="30"/>
        <v>95.39511862092507</v>
      </c>
      <c r="L48" s="193">
        <f t="shared" si="30"/>
        <v>119.1363044892648</v>
      </c>
      <c r="M48" s="193">
        <f t="shared" si="30"/>
        <v>100.14367816091954</v>
      </c>
      <c r="N48" s="193">
        <f t="shared" si="30"/>
        <v>107.4064238325801</v>
      </c>
      <c r="O48" s="193">
        <f t="shared" si="30"/>
        <v>121.39911844163231</v>
      </c>
      <c r="P48" s="193">
        <f t="shared" si="30"/>
        <v>46.2615937914064</v>
      </c>
      <c r="Q48" s="193">
        <f t="shared" si="30"/>
        <v>113.60782203085755</v>
      </c>
      <c r="R48" s="193">
        <f t="shared" si="30"/>
        <v>137.26629610914603</v>
      </c>
      <c r="S48" s="193">
        <f t="shared" si="30"/>
        <v>60.94512195121952</v>
      </c>
      <c r="T48" s="193">
        <f t="shared" si="30"/>
        <v>123.31838565022422</v>
      </c>
      <c r="U48" s="193">
        <f t="shared" si="30"/>
        <v>95.0077721143766</v>
      </c>
      <c r="V48" s="193">
        <f t="shared" si="30"/>
        <v>147.93893129770993</v>
      </c>
      <c r="W48" s="193">
        <f t="shared" si="30"/>
        <v>103.90110893508226</v>
      </c>
      <c r="X48" s="193">
        <f t="shared" si="30"/>
        <v>96.79088517981367</v>
      </c>
      <c r="Y48" s="193">
        <f t="shared" si="30"/>
        <v>76.56958330745823</v>
      </c>
      <c r="Z48" s="193">
        <f t="shared" si="30"/>
        <v>103.50244635604872</v>
      </c>
      <c r="AA48" s="193">
        <f t="shared" si="30"/>
        <v>100.86601509340592</v>
      </c>
      <c r="AB48" s="193">
        <f t="shared" si="30"/>
        <v>112.70121741213819</v>
      </c>
      <c r="AC48" s="193">
        <f t="shared" si="30"/>
        <v>96.11236084674395</v>
      </c>
      <c r="AD48" s="193">
        <f t="shared" si="30"/>
        <v>124.69174628306203</v>
      </c>
      <c r="AE48" s="193">
        <f t="shared" si="30"/>
        <v>67.96741996862168</v>
      </c>
      <c r="AF48" s="193">
        <f t="shared" si="30"/>
        <v>117.6023957613453</v>
      </c>
      <c r="AG48" s="193">
        <f t="shared" si="30"/>
        <v>102.27208179494463</v>
      </c>
      <c r="AH48" s="193">
        <f t="shared" si="30"/>
        <v>107.98389149213288</v>
      </c>
      <c r="AI48" s="193">
        <f t="shared" si="30"/>
        <v>88.46111131677341</v>
      </c>
      <c r="AJ48" s="193">
        <f t="shared" si="30"/>
        <v>109.5670162215304</v>
      </c>
      <c r="AK48" s="193">
        <f t="shared" si="30"/>
        <v>112.87636130685459</v>
      </c>
      <c r="AL48" s="193">
        <f t="shared" si="30"/>
        <v>105.3065279644673</v>
      </c>
      <c r="AM48" s="193">
        <f t="shared" si="30"/>
        <v>113.0633257586422</v>
      </c>
      <c r="AN48" s="193">
        <f t="shared" si="30"/>
        <v>89.740274556033</v>
      </c>
      <c r="AO48" s="193">
        <f t="shared" si="30"/>
        <v>110.62071964343951</v>
      </c>
      <c r="AP48" s="193">
        <f t="shared" si="30"/>
        <v>117.06963661675711</v>
      </c>
      <c r="AQ48" s="193">
        <f t="shared" si="30"/>
        <v>126.85261898186504</v>
      </c>
      <c r="AR48" s="193">
        <f t="shared" si="30"/>
        <v>118.25531114871217</v>
      </c>
      <c r="AS48" s="193">
        <f t="shared" si="30"/>
        <v>142.2410865874363</v>
      </c>
      <c r="AT48" s="193">
        <f t="shared" si="30"/>
        <v>128.20767888307157</v>
      </c>
      <c r="AU48" s="193" t="e">
        <f t="shared" si="30"/>
        <v>#DIV/0!</v>
      </c>
      <c r="AV48" s="193">
        <f t="shared" si="30"/>
        <v>105.19149429283272</v>
      </c>
      <c r="AW48" s="193">
        <f t="shared" si="30"/>
        <v>120.4258756149497</v>
      </c>
      <c r="AX48" s="193">
        <f t="shared" si="30"/>
        <v>128.86261563855516</v>
      </c>
      <c r="AY48" s="193">
        <f t="shared" si="30"/>
        <v>106.16280421640056</v>
      </c>
      <c r="AZ48" s="193">
        <f t="shared" si="30"/>
        <v>140.16613076098608</v>
      </c>
      <c r="BA48" s="193">
        <f t="shared" si="30"/>
        <v>124.40950019574579</v>
      </c>
      <c r="BB48" s="193">
        <f t="shared" si="30"/>
        <v>126.10580908453248</v>
      </c>
      <c r="BC48" s="193">
        <f t="shared" si="30"/>
        <v>146.45335389360062</v>
      </c>
      <c r="BD48" s="193">
        <f t="shared" si="30"/>
        <v>98.18569903948773</v>
      </c>
      <c r="BE48" s="193">
        <f t="shared" si="30"/>
        <v>107.67511114729216</v>
      </c>
      <c r="BF48" s="224"/>
      <c r="BG48" s="198" t="s">
        <v>119</v>
      </c>
    </row>
    <row r="49" spans="1:59" ht="13.5" thickBot="1">
      <c r="A49" s="225"/>
      <c r="B49" s="199" t="s">
        <v>120</v>
      </c>
      <c r="C49" s="194">
        <f>C47-C18</f>
        <v>17840</v>
      </c>
      <c r="D49" s="194">
        <f aca="true" t="shared" si="31" ref="D49:BE49">D47-D18</f>
        <v>274429</v>
      </c>
      <c r="E49" s="194">
        <f t="shared" si="31"/>
        <v>-2162</v>
      </c>
      <c r="F49" s="194">
        <f t="shared" si="31"/>
        <v>260</v>
      </c>
      <c r="G49" s="194">
        <f t="shared" si="31"/>
        <v>6546</v>
      </c>
      <c r="H49" s="194">
        <f t="shared" si="31"/>
        <v>146</v>
      </c>
      <c r="I49" s="194">
        <f t="shared" si="31"/>
        <v>1189</v>
      </c>
      <c r="J49" s="194">
        <f t="shared" si="31"/>
        <v>-6101</v>
      </c>
      <c r="K49" s="194">
        <f t="shared" si="31"/>
        <v>-1349</v>
      </c>
      <c r="L49" s="194">
        <f t="shared" si="31"/>
        <v>2353</v>
      </c>
      <c r="M49" s="194">
        <f t="shared" si="31"/>
        <v>3</v>
      </c>
      <c r="N49" s="194">
        <f t="shared" si="31"/>
        <v>15618</v>
      </c>
      <c r="O49" s="194">
        <f t="shared" si="31"/>
        <v>3010</v>
      </c>
      <c r="P49" s="194">
        <f t="shared" si="31"/>
        <v>-2839</v>
      </c>
      <c r="Q49" s="194">
        <f t="shared" si="31"/>
        <v>1517</v>
      </c>
      <c r="R49" s="194">
        <f t="shared" si="31"/>
        <v>1475</v>
      </c>
      <c r="S49" s="194">
        <f t="shared" si="31"/>
        <v>-1281</v>
      </c>
      <c r="T49" s="194">
        <f t="shared" si="31"/>
        <v>104</v>
      </c>
      <c r="U49" s="194">
        <f t="shared" si="31"/>
        <v>-2762</v>
      </c>
      <c r="V49" s="194">
        <f t="shared" si="31"/>
        <v>628</v>
      </c>
      <c r="W49" s="194">
        <f t="shared" si="31"/>
        <v>18585</v>
      </c>
      <c r="X49" s="194">
        <f t="shared" si="31"/>
        <v>-2611</v>
      </c>
      <c r="Y49" s="194">
        <f t="shared" si="31"/>
        <v>-11319</v>
      </c>
      <c r="Z49" s="194">
        <f t="shared" si="31"/>
        <v>4381</v>
      </c>
      <c r="AA49" s="194">
        <f t="shared" si="31"/>
        <v>140</v>
      </c>
      <c r="AB49" s="194">
        <f t="shared" si="31"/>
        <v>8482</v>
      </c>
      <c r="AC49" s="194">
        <f t="shared" si="31"/>
        <v>-1348</v>
      </c>
      <c r="AD49" s="194">
        <f t="shared" si="31"/>
        <v>68307</v>
      </c>
      <c r="AE49" s="194">
        <f t="shared" si="31"/>
        <v>-9596</v>
      </c>
      <c r="AF49" s="194">
        <f t="shared" si="31"/>
        <v>19103</v>
      </c>
      <c r="AG49" s="194">
        <f t="shared" si="31"/>
        <v>240</v>
      </c>
      <c r="AH49" s="194">
        <f t="shared" si="31"/>
        <v>15999</v>
      </c>
      <c r="AI49" s="194">
        <f t="shared" si="31"/>
        <v>-18702</v>
      </c>
      <c r="AJ49" s="194">
        <f t="shared" si="31"/>
        <v>4671</v>
      </c>
      <c r="AK49" s="194">
        <f t="shared" si="31"/>
        <v>5226</v>
      </c>
      <c r="AL49" s="194">
        <f t="shared" si="31"/>
        <v>1816</v>
      </c>
      <c r="AM49" s="194">
        <f t="shared" si="31"/>
        <v>6496</v>
      </c>
      <c r="AN49" s="194">
        <f t="shared" si="31"/>
        <v>-8094</v>
      </c>
      <c r="AO49" s="194">
        <f t="shared" si="31"/>
        <v>3908</v>
      </c>
      <c r="AP49" s="194">
        <f t="shared" si="31"/>
        <v>36048</v>
      </c>
      <c r="AQ49" s="194">
        <f t="shared" si="31"/>
        <v>8751</v>
      </c>
      <c r="AR49" s="194">
        <f t="shared" si="31"/>
        <v>2913</v>
      </c>
      <c r="AS49" s="194">
        <f t="shared" si="31"/>
        <v>13684</v>
      </c>
      <c r="AT49" s="194">
        <f t="shared" si="31"/>
        <v>16163</v>
      </c>
      <c r="AU49" s="194">
        <f t="shared" si="31"/>
        <v>16971</v>
      </c>
      <c r="AV49" s="194">
        <f t="shared" si="31"/>
        <v>2688</v>
      </c>
      <c r="AW49" s="194">
        <f t="shared" si="31"/>
        <v>13909</v>
      </c>
      <c r="AX49" s="194">
        <f t="shared" si="31"/>
        <v>15038</v>
      </c>
      <c r="AY49" s="194">
        <f t="shared" si="31"/>
        <v>6361</v>
      </c>
      <c r="AZ49" s="194">
        <f t="shared" si="31"/>
        <v>1499</v>
      </c>
      <c r="BA49" s="194">
        <f t="shared" si="31"/>
        <v>3741</v>
      </c>
      <c r="BB49" s="194">
        <f t="shared" si="31"/>
        <v>12282</v>
      </c>
      <c r="BC49" s="194">
        <f t="shared" si="31"/>
        <v>2410</v>
      </c>
      <c r="BD49" s="194">
        <f t="shared" si="31"/>
        <v>-68</v>
      </c>
      <c r="BE49" s="194">
        <f t="shared" si="31"/>
        <v>292269</v>
      </c>
      <c r="BF49" s="225"/>
      <c r="BG49" s="199" t="s">
        <v>120</v>
      </c>
    </row>
    <row r="50" spans="1:57" ht="39.75" customHeight="1" thickBot="1">
      <c r="A50" s="226"/>
      <c r="B50" s="227"/>
      <c r="C50" s="162" t="s">
        <v>0</v>
      </c>
      <c r="D50" s="154" t="s">
        <v>121</v>
      </c>
      <c r="E50" s="89" t="s">
        <v>2</v>
      </c>
      <c r="F50" s="90" t="s">
        <v>4</v>
      </c>
      <c r="G50" s="90" t="s">
        <v>6</v>
      </c>
      <c r="H50" s="90" t="s">
        <v>8</v>
      </c>
      <c r="I50" s="90" t="s">
        <v>10</v>
      </c>
      <c r="J50" s="91" t="s">
        <v>12</v>
      </c>
      <c r="K50" s="91" t="s">
        <v>14</v>
      </c>
      <c r="L50" s="90" t="s">
        <v>16</v>
      </c>
      <c r="M50" s="90" t="s">
        <v>18</v>
      </c>
      <c r="N50" s="90" t="s">
        <v>20</v>
      </c>
      <c r="O50" s="90" t="s">
        <v>22</v>
      </c>
      <c r="P50" s="90" t="s">
        <v>24</v>
      </c>
      <c r="Q50" s="90" t="s">
        <v>26</v>
      </c>
      <c r="R50" s="90" t="s">
        <v>28</v>
      </c>
      <c r="S50" s="92" t="s">
        <v>115</v>
      </c>
      <c r="T50" s="90" t="s">
        <v>101</v>
      </c>
      <c r="U50" s="90" t="s">
        <v>31</v>
      </c>
      <c r="V50" s="90" t="s">
        <v>33</v>
      </c>
      <c r="W50" s="90" t="s">
        <v>34</v>
      </c>
      <c r="X50" s="90" t="s">
        <v>36</v>
      </c>
      <c r="Y50" s="90" t="s">
        <v>38</v>
      </c>
      <c r="Z50" s="90" t="s">
        <v>40</v>
      </c>
      <c r="AA50" s="90" t="s">
        <v>42</v>
      </c>
      <c r="AB50" s="90" t="s">
        <v>44</v>
      </c>
      <c r="AC50" s="90" t="s">
        <v>46</v>
      </c>
      <c r="AD50" s="90" t="s">
        <v>48</v>
      </c>
      <c r="AE50" s="90" t="s">
        <v>50</v>
      </c>
      <c r="AF50" s="90" t="s">
        <v>52</v>
      </c>
      <c r="AG50" s="90" t="s">
        <v>54</v>
      </c>
      <c r="AH50" s="90" t="s">
        <v>56</v>
      </c>
      <c r="AI50" s="90" t="s">
        <v>58</v>
      </c>
      <c r="AJ50" s="90" t="s">
        <v>60</v>
      </c>
      <c r="AK50" s="90" t="s">
        <v>62</v>
      </c>
      <c r="AL50" s="90" t="s">
        <v>64</v>
      </c>
      <c r="AM50" s="90" t="s">
        <v>66</v>
      </c>
      <c r="AN50" s="90" t="s">
        <v>68</v>
      </c>
      <c r="AO50" s="90" t="s">
        <v>70</v>
      </c>
      <c r="AP50" s="90" t="s">
        <v>72</v>
      </c>
      <c r="AQ50" s="90" t="s">
        <v>74</v>
      </c>
      <c r="AR50" s="90" t="s">
        <v>103</v>
      </c>
      <c r="AS50" s="90" t="s">
        <v>76</v>
      </c>
      <c r="AT50" s="90" t="s">
        <v>78</v>
      </c>
      <c r="AU50" s="92" t="s">
        <v>117</v>
      </c>
      <c r="AV50" s="90" t="s">
        <v>80</v>
      </c>
      <c r="AW50" s="90" t="s">
        <v>82</v>
      </c>
      <c r="AX50" s="90" t="s">
        <v>84</v>
      </c>
      <c r="AY50" s="90" t="s">
        <v>86</v>
      </c>
      <c r="AZ50" s="90" t="s">
        <v>88</v>
      </c>
      <c r="BA50" s="90" t="s">
        <v>90</v>
      </c>
      <c r="BB50" s="90" t="s">
        <v>92</v>
      </c>
      <c r="BC50" s="90" t="s">
        <v>94</v>
      </c>
      <c r="BD50" s="91" t="s">
        <v>96</v>
      </c>
      <c r="BE50" s="163" t="s">
        <v>98</v>
      </c>
    </row>
    <row r="51" spans="1:57" ht="39" customHeight="1" thickBot="1">
      <c r="A51" s="228"/>
      <c r="B51" s="229"/>
      <c r="C51" s="163" t="s">
        <v>1</v>
      </c>
      <c r="D51" s="154" t="s">
        <v>122</v>
      </c>
      <c r="E51" s="34" t="s">
        <v>3</v>
      </c>
      <c r="F51" s="35" t="s">
        <v>5</v>
      </c>
      <c r="G51" s="35" t="s">
        <v>7</v>
      </c>
      <c r="H51" s="35" t="s">
        <v>9</v>
      </c>
      <c r="I51" s="35" t="s">
        <v>11</v>
      </c>
      <c r="J51" s="36" t="s">
        <v>13</v>
      </c>
      <c r="K51" s="36" t="s">
        <v>15</v>
      </c>
      <c r="L51" s="35" t="s">
        <v>17</v>
      </c>
      <c r="M51" s="35" t="s">
        <v>19</v>
      </c>
      <c r="N51" s="35" t="s">
        <v>21</v>
      </c>
      <c r="O51" s="35" t="s">
        <v>23</v>
      </c>
      <c r="P51" s="35" t="s">
        <v>25</v>
      </c>
      <c r="Q51" s="35" t="s">
        <v>27</v>
      </c>
      <c r="R51" s="35" t="s">
        <v>29</v>
      </c>
      <c r="S51" s="35" t="s">
        <v>102</v>
      </c>
      <c r="T51" s="35" t="s">
        <v>30</v>
      </c>
      <c r="U51" s="35" t="s">
        <v>32</v>
      </c>
      <c r="V51" s="35" t="s">
        <v>33</v>
      </c>
      <c r="W51" s="35" t="s">
        <v>35</v>
      </c>
      <c r="X51" s="35" t="s">
        <v>37</v>
      </c>
      <c r="Y51" s="35" t="s">
        <v>39</v>
      </c>
      <c r="Z51" s="35" t="s">
        <v>41</v>
      </c>
      <c r="AA51" s="35" t="s">
        <v>43</v>
      </c>
      <c r="AB51" s="35" t="s">
        <v>45</v>
      </c>
      <c r="AC51" s="35" t="s">
        <v>47</v>
      </c>
      <c r="AD51" s="35" t="s">
        <v>49</v>
      </c>
      <c r="AE51" s="35" t="s">
        <v>51</v>
      </c>
      <c r="AF51" s="35" t="s">
        <v>53</v>
      </c>
      <c r="AG51" s="35" t="s">
        <v>55</v>
      </c>
      <c r="AH51" s="35" t="s">
        <v>57</v>
      </c>
      <c r="AI51" s="35" t="s">
        <v>59</v>
      </c>
      <c r="AJ51" s="35" t="s">
        <v>61</v>
      </c>
      <c r="AK51" s="35" t="s">
        <v>63</v>
      </c>
      <c r="AL51" s="35" t="s">
        <v>65</v>
      </c>
      <c r="AM51" s="35" t="s">
        <v>67</v>
      </c>
      <c r="AN51" s="35" t="s">
        <v>69</v>
      </c>
      <c r="AO51" s="35" t="s">
        <v>71</v>
      </c>
      <c r="AP51" s="35" t="s">
        <v>73</v>
      </c>
      <c r="AQ51" s="35" t="s">
        <v>75</v>
      </c>
      <c r="AR51" s="35" t="s">
        <v>104</v>
      </c>
      <c r="AS51" s="35" t="s">
        <v>77</v>
      </c>
      <c r="AT51" s="35" t="s">
        <v>79</v>
      </c>
      <c r="AU51" s="76" t="s">
        <v>118</v>
      </c>
      <c r="AV51" s="35" t="s">
        <v>81</v>
      </c>
      <c r="AW51" s="35" t="s">
        <v>83</v>
      </c>
      <c r="AX51" s="35" t="s">
        <v>85</v>
      </c>
      <c r="AY51" s="35" t="s">
        <v>87</v>
      </c>
      <c r="AZ51" s="35" t="s">
        <v>89</v>
      </c>
      <c r="BA51" s="35" t="s">
        <v>91</v>
      </c>
      <c r="BB51" s="35" t="s">
        <v>93</v>
      </c>
      <c r="BC51" s="35" t="s">
        <v>95</v>
      </c>
      <c r="BD51" s="36" t="s">
        <v>97</v>
      </c>
      <c r="BE51" s="163" t="s">
        <v>99</v>
      </c>
    </row>
  </sheetData>
  <sheetProtection/>
  <mergeCells count="10">
    <mergeCell ref="A50:B50"/>
    <mergeCell ref="A51:B51"/>
    <mergeCell ref="A3:B3"/>
    <mergeCell ref="A4:B4"/>
    <mergeCell ref="A5:A21"/>
    <mergeCell ref="A26:A49"/>
    <mergeCell ref="BF3:BG3"/>
    <mergeCell ref="BF4:BG4"/>
    <mergeCell ref="BF5:BF21"/>
    <mergeCell ref="BF26:BF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2012-11-15T13:07:23Z</dcterms:modified>
  <cp:category/>
  <cp:version/>
  <cp:contentType/>
  <cp:contentStatus/>
</cp:coreProperties>
</file>