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2781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<sst xmlns="http://schemas.openxmlformats.org/spreadsheetml/2006/main" count="246" uniqueCount="123">
  <si>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</si>
  <si>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</si>
  <si>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</si>
  <si>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</si>
  <si>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</si>
  <si>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</si>
  <si>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</si>
  <si>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</si>
  <si>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</si>
  <si>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</si>
  <si>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</si>
  <si>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</si>
  <si>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</si>
  <si>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</si>
  <si>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</si>
  <si>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</si>
  <si>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</si>
  <si>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</si>
  <si>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</si>
  <si>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</si>
  <si>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</si>
  <si>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</si>
  <si>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</si>
  <si>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</si>
  <si>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</si>
  <si>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</si>
  <si>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</si>
  <si>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</si>
  <si>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</si>
  <si>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</si>
  <si>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</si>
  <si>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</si>
  <si>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</si>
  <si>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</si>
  <si>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</si>
  <si>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</si>
  <si>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</si>
  <si>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</si>
  <si>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</si>
  <si>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</si>
  <si>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</si>
  <si>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</si>
  <si>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</si>
  <si>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</si>
  <si>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</si>
  <si>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</si>
  <si>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</si>
  <si>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</si>
  <si>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</si>
  <si>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</si>
  <si>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</si>
  <si>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</si>
  <si>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</si>
  <si>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</si>
  <si>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</si>
  <si>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</si>
  <si>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</si>
  <si>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</si>
  <si>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</si>
  <si>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</si>
  <si>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</si>
  <si>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</si>
  <si>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</si>
  <si>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</si>
  <si>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</si>
  <si>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</si>
  <si>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</si>
  <si>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</si>
  <si>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</si>
  <si>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</si>
  <si>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</si>
  <si>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</si>
  <si>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</si>
  <si>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</si>
  <si>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</si>
  <si>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</si>
  <si>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</si>
  <si>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</si>
  <si>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</si>
  <si>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</si>
  <si>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</si>
  <si>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</si>
  <si>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</si>
  <si>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</si>
  <si>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</si>
  <si>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</si>
  <si>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</si>
  <si>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</si>
  <si>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</si>
  <si>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</si>
  <si>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</si>
  <si>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</si>
  <si>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</si>
  <si>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</si>
  <si>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</si>
  <si>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</si>
  <si>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</si>
  <si>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</si>
  <si>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</si>
  <si>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</si>
  <si>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</si>
  <si>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</si>
  <si>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</si>
  <si>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</si>
  <si>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</si>
  <si>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</si>
  <si>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</si>
  <si>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</si>
  <si>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</si>
  <si>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</si>
  <si>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</si>
  <si>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</si>
  <si>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</si>
  <si>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</si>
  <si>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</si>
  <si>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</si>
  <si>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</si>
  <si>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</si>
  <si>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ROK/YEAR 2012</t>
  </si>
  <si>
    <t>INDEX 2013/2012 %</t>
  </si>
  <si>
    <t>ROZDÍL/DIFF. 2013/12</t>
  </si>
  <si>
    <t>ROK / YEAR  2013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</si>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</sst>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4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 quotePrefix="1">
      <alignment/>
    </xf>
    <xf numFmtId="1" fontId="36" fillId="8" borderId="25" xfId="0" applyNumberFormat="1" applyFont="1" applyFill="1" applyBorder="1" applyAlignment="1">
      <alignment horizontal="right"/>
    </xf>
    <xf numFmtId="1" fontId="36" fillId="8" borderId="26" xfId="0" applyNumberFormat="1" applyFont="1" applyFill="1" applyBorder="1" applyAlignment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7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8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7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9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9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5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30" fillId="8" borderId="32" xfId="0" applyNumberFormat="1" applyFont="1" applyFill="1" applyBorder="1" applyAlignment="1" quotePrefix="1">
      <alignment horizontal="right"/>
    </xf>
    <xf numFmtId="164" fontId="34" fillId="8" borderId="28" xfId="0" applyNumberFormat="1" applyFont="1" applyFill="1" applyBorder="1" applyAlignment="1">
      <alignment horizontal="right"/>
    </xf>
    <xf numFmtId="1" fontId="36" fillId="8" borderId="33" xfId="0" applyNumberFormat="1" applyFont="1" applyFill="1" applyBorder="1" applyAlignment="1">
      <alignment horizontal="right"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27" fillId="0" borderId="36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9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7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5" fillId="11" borderId="38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4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4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3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29" fillId="19" borderId="27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7" xfId="47" applyNumberFormat="1" applyFont="1" applyFill="1" applyBorder="1" applyAlignment="1">
      <alignment horizontal="center" wrapText="1"/>
      <protection/>
    </xf>
    <xf numFmtId="3" fontId="31" fillId="15" borderId="1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0" borderId="36" xfId="0" applyNumberFormat="1" applyFont="1" applyBorder="1" applyAlignment="1">
      <alignment/>
    </xf>
    <xf numFmtId="3" fontId="27" fillId="0" borderId="36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0" fontId="27" fillId="0" borderId="15" xfId="0" applyFont="1" applyBorder="1" applyAlignment="1">
      <alignment/>
    </xf>
    <xf numFmtId="3" fontId="27" fillId="0" borderId="28" xfId="0" applyNumberFormat="1" applyFont="1" applyBorder="1" applyAlignment="1">
      <alignment/>
    </xf>
    <xf numFmtId="3" fontId="27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27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25" fillId="11" borderId="32" xfId="0" applyNumberFormat="1" applyFont="1" applyFill="1" applyBorder="1" applyAlignment="1">
      <alignment horizontal="center"/>
    </xf>
    <xf numFmtId="3" fontId="25" fillId="11" borderId="33" xfId="0" applyNumberFormat="1" applyFont="1" applyFill="1" applyBorder="1" applyAlignment="1">
      <alignment horizontal="center"/>
    </xf>
    <xf numFmtId="3" fontId="28" fillId="8" borderId="32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3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 horizontal="right"/>
    </xf>
    <xf numFmtId="3" fontId="27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25" fillId="11" borderId="43" xfId="47" applyNumberFormat="1" applyFont="1" applyFill="1" applyBorder="1" applyAlignment="1" quotePrefix="1">
      <alignment horizontal="center" wrapText="1"/>
      <protection/>
    </xf>
    <xf numFmtId="1" fontId="36" fillId="8" borderId="49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1" borderId="43" xfId="47" applyNumberFormat="1" applyFont="1" applyFill="1" applyBorder="1" applyAlignment="1">
      <alignment horizontal="center" wrapText="1"/>
      <protection/>
    </xf>
    <xf numFmtId="3" fontId="27" fillId="0" borderId="37" xfId="0" applyNumberFormat="1" applyFont="1" applyFill="1" applyBorder="1" applyAlignment="1" quotePrefix="1">
      <alignment/>
    </xf>
    <xf numFmtId="3" fontId="30" fillId="8" borderId="37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8" xfId="0" applyNumberFormat="1" applyFont="1" applyFill="1" applyBorder="1" applyAlignment="1" quotePrefix="1">
      <alignment horizontal="center" vertical="center"/>
    </xf>
    <xf numFmtId="3" fontId="0" fillId="0" borderId="50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0" fillId="0" borderId="51" xfId="0" applyNumberFormat="1" applyFont="1" applyFill="1" applyBorder="1" applyAlignment="1" quotePrefix="1">
      <alignment horizontal="right"/>
    </xf>
    <xf numFmtId="3" fontId="0" fillId="0" borderId="27" xfId="0" applyNumberFormat="1" applyFont="1" applyFill="1" applyBorder="1" applyAlignment="1" quotePrefix="1">
      <alignment horizontal="right"/>
    </xf>
    <xf numFmtId="3" fontId="30" fillId="8" borderId="15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25" fillId="11" borderId="52" xfId="47" applyNumberFormat="1" applyFont="1" applyFill="1" applyBorder="1" applyAlignment="1">
      <alignment horizontal="center" vertical="center"/>
      <protection/>
    </xf>
    <xf numFmtId="3" fontId="25" fillId="11" borderId="44" xfId="47" applyNumberFormat="1" applyFont="1" applyFill="1" applyBorder="1" applyAlignment="1">
      <alignment horizontal="center" vertical="center"/>
      <protection/>
    </xf>
    <xf numFmtId="3" fontId="26" fillId="11" borderId="53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1" fontId="40" fillId="15" borderId="32" xfId="0" applyNumberFormat="1" applyFont="1" applyFill="1" applyBorder="1" applyAlignment="1" quotePrefix="1">
      <alignment horizontal="center" vertical="center"/>
    </xf>
    <xf numFmtId="1" fontId="40" fillId="15" borderId="28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7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8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8" xfId="47" applyNumberFormat="1" applyFont="1" applyFill="1" applyBorder="1" applyAlignment="1">
      <alignment horizontal="center" vertical="center"/>
      <protection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0" fillId="15" borderId="37" xfId="0" applyNumberFormat="1" applyFont="1" applyFill="1" applyBorder="1" applyAlignment="1" quotePrefix="1">
      <alignment horizontal="center" vertical="center"/>
    </xf>
    <xf numFmtId="1" fontId="40" fillId="8" borderId="18" xfId="0" applyNumberFormat="1" applyFont="1" applyFill="1" applyBorder="1" applyAlignment="1" quotePrefix="1">
      <alignment horizontal="center" vertical="center"/>
    </xf>
    <xf numFmtId="3" fontId="27" fillId="0" borderId="58" xfId="0" applyNumberFormat="1" applyFont="1" applyFill="1" applyBorder="1" applyAlignment="1" quotePrefix="1">
      <alignment horizontal="right"/>
    </xf>
    <xf numFmtId="3" fontId="27" fillId="0" borderId="59" xfId="0" applyNumberFormat="1" applyFont="1" applyFill="1" applyBorder="1" applyAlignment="1" quotePrefix="1">
      <alignment horizontal="right"/>
    </xf>
    <xf numFmtId="3" fontId="27" fillId="0" borderId="60" xfId="0" applyNumberFormat="1" applyFont="1" applyFill="1" applyBorder="1" applyAlignment="1" quotePrefix="1">
      <alignment/>
    </xf>
    <xf numFmtId="3" fontId="27" fillId="0" borderId="61" xfId="0" applyNumberFormat="1" applyFont="1" applyFill="1" applyBorder="1" applyAlignment="1" quotePrefix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3"/>
  <sheetViews>
    <sheetView tabSelected="1" zoomScalePageLayoutView="0" workbookViewId="0" topLeftCell="AU1">
      <selection activeCell="BN15" sqref="BN15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193">
        <f>(C8/C29)</f>
        <v>0.9129703606768143</v>
      </c>
      <c r="B3" s="194"/>
      <c r="C3" s="107" t="s">
        <v>0</v>
      </c>
      <c r="D3" s="128" t="s">
        <v>116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66" t="s">
        <v>113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66" t="s">
        <v>114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105" t="s">
        <v>98</v>
      </c>
      <c r="BF3" s="180">
        <v>1</v>
      </c>
      <c r="BG3" s="181"/>
    </row>
    <row r="4" spans="1:59" ht="42" customHeight="1" thickBot="1">
      <c r="A4" s="195" t="s">
        <v>100</v>
      </c>
      <c r="B4" s="196"/>
      <c r="C4" s="108" t="s">
        <v>1</v>
      </c>
      <c r="D4" s="129" t="s">
        <v>117</v>
      </c>
      <c r="E4" s="30" t="s">
        <v>3</v>
      </c>
      <c r="F4" s="31" t="s">
        <v>5</v>
      </c>
      <c r="G4" s="31" t="s">
        <v>7</v>
      </c>
      <c r="H4" s="31" t="s">
        <v>9</v>
      </c>
      <c r="I4" s="31" t="s">
        <v>11</v>
      </c>
      <c r="J4" s="32" t="s">
        <v>13</v>
      </c>
      <c r="K4" s="32" t="s">
        <v>15</v>
      </c>
      <c r="L4" s="31" t="s">
        <v>17</v>
      </c>
      <c r="M4" s="31" t="s">
        <v>19</v>
      </c>
      <c r="N4" s="31" t="s">
        <v>21</v>
      </c>
      <c r="O4" s="31" t="s">
        <v>23</v>
      </c>
      <c r="P4" s="31" t="s">
        <v>25</v>
      </c>
      <c r="Q4" s="31" t="s">
        <v>27</v>
      </c>
      <c r="R4" s="31" t="s">
        <v>29</v>
      </c>
      <c r="S4" s="31" t="s">
        <v>102</v>
      </c>
      <c r="T4" s="31" t="s">
        <v>30</v>
      </c>
      <c r="U4" s="31" t="s">
        <v>32</v>
      </c>
      <c r="V4" s="31" t="s">
        <v>33</v>
      </c>
      <c r="W4" s="31" t="s">
        <v>35</v>
      </c>
      <c r="X4" s="31" t="s">
        <v>37</v>
      </c>
      <c r="Y4" s="31" t="s">
        <v>39</v>
      </c>
      <c r="Z4" s="31" t="s">
        <v>41</v>
      </c>
      <c r="AA4" s="31" t="s">
        <v>43</v>
      </c>
      <c r="AB4" s="31" t="s">
        <v>45</v>
      </c>
      <c r="AC4" s="31" t="s">
        <v>47</v>
      </c>
      <c r="AD4" s="31" t="s">
        <v>49</v>
      </c>
      <c r="AE4" s="31" t="s">
        <v>51</v>
      </c>
      <c r="AF4" s="31" t="s">
        <v>53</v>
      </c>
      <c r="AG4" s="31" t="s">
        <v>55</v>
      </c>
      <c r="AH4" s="31" t="s">
        <v>57</v>
      </c>
      <c r="AI4" s="31" t="s">
        <v>59</v>
      </c>
      <c r="AJ4" s="31" t="s">
        <v>61</v>
      </c>
      <c r="AK4" s="31" t="s">
        <v>63</v>
      </c>
      <c r="AL4" s="31" t="s">
        <v>65</v>
      </c>
      <c r="AM4" s="31" t="s">
        <v>67</v>
      </c>
      <c r="AN4" s="31" t="s">
        <v>69</v>
      </c>
      <c r="AO4" s="31" t="s">
        <v>71</v>
      </c>
      <c r="AP4" s="31" t="s">
        <v>73</v>
      </c>
      <c r="AQ4" s="31" t="s">
        <v>75</v>
      </c>
      <c r="AR4" s="31" t="s">
        <v>104</v>
      </c>
      <c r="AS4" s="31" t="s">
        <v>77</v>
      </c>
      <c r="AT4" s="31" t="s">
        <v>79</v>
      </c>
      <c r="AU4" s="67" t="s">
        <v>115</v>
      </c>
      <c r="AV4" s="31" t="s">
        <v>81</v>
      </c>
      <c r="AW4" s="31" t="s">
        <v>83</v>
      </c>
      <c r="AX4" s="31" t="s">
        <v>85</v>
      </c>
      <c r="AY4" s="31" t="s">
        <v>87</v>
      </c>
      <c r="AZ4" s="31" t="s">
        <v>89</v>
      </c>
      <c r="BA4" s="31" t="s">
        <v>91</v>
      </c>
      <c r="BB4" s="31" t="s">
        <v>93</v>
      </c>
      <c r="BC4" s="31" t="s">
        <v>95</v>
      </c>
      <c r="BD4" s="32" t="s">
        <v>97</v>
      </c>
      <c r="BE4" s="106" t="s">
        <v>99</v>
      </c>
      <c r="BF4" s="182" t="s">
        <v>100</v>
      </c>
      <c r="BG4" s="183"/>
    </row>
    <row r="5" spans="1:59" ht="13.5" thickTop="1">
      <c r="A5" s="197">
        <v>2012</v>
      </c>
      <c r="B5" s="22">
        <v>1</v>
      </c>
      <c r="C5" s="172">
        <v>46078</v>
      </c>
      <c r="D5" s="90">
        <f>BE5-C5</f>
        <v>226071</v>
      </c>
      <c r="E5" s="174">
        <v>3282</v>
      </c>
      <c r="F5" s="80">
        <v>642</v>
      </c>
      <c r="G5" s="80">
        <v>1780</v>
      </c>
      <c r="H5" s="80">
        <v>333</v>
      </c>
      <c r="I5" s="80">
        <v>1017</v>
      </c>
      <c r="J5" s="83">
        <v>10081</v>
      </c>
      <c r="K5" s="80">
        <v>2210</v>
      </c>
      <c r="L5" s="80">
        <v>1143</v>
      </c>
      <c r="M5" s="80">
        <v>76</v>
      </c>
      <c r="N5" s="83">
        <v>15909</v>
      </c>
      <c r="O5" s="80">
        <v>867</v>
      </c>
      <c r="P5" s="80">
        <v>172</v>
      </c>
      <c r="Q5" s="80">
        <v>642</v>
      </c>
      <c r="R5" s="80">
        <v>271</v>
      </c>
      <c r="S5" s="80">
        <v>111</v>
      </c>
      <c r="T5" s="80">
        <v>21</v>
      </c>
      <c r="U5" s="80">
        <v>2487</v>
      </c>
      <c r="V5" s="80">
        <v>66</v>
      </c>
      <c r="W5" s="83">
        <v>24378</v>
      </c>
      <c r="X5" s="80">
        <v>4143</v>
      </c>
      <c r="Y5" s="80">
        <v>1715</v>
      </c>
      <c r="Z5" s="80">
        <v>5569</v>
      </c>
      <c r="AA5" s="80">
        <v>676</v>
      </c>
      <c r="AB5" s="80">
        <v>4287</v>
      </c>
      <c r="AC5" s="80">
        <v>1671</v>
      </c>
      <c r="AD5" s="83">
        <v>51942</v>
      </c>
      <c r="AE5" s="80">
        <v>1964</v>
      </c>
      <c r="AF5" s="80">
        <v>9372</v>
      </c>
      <c r="AG5" s="80">
        <v>672</v>
      </c>
      <c r="AH5" s="83">
        <v>14300</v>
      </c>
      <c r="AI5" s="83">
        <v>5583</v>
      </c>
      <c r="AJ5" s="80">
        <v>1872</v>
      </c>
      <c r="AK5" s="80">
        <v>2028</v>
      </c>
      <c r="AL5" s="80">
        <v>2154</v>
      </c>
      <c r="AM5" s="80">
        <v>5396</v>
      </c>
      <c r="AN5" s="80">
        <v>5005</v>
      </c>
      <c r="AO5" s="80">
        <v>1137</v>
      </c>
      <c r="AP5" s="83">
        <v>8151</v>
      </c>
      <c r="AQ5" s="80">
        <v>2075</v>
      </c>
      <c r="AR5" s="80">
        <v>632</v>
      </c>
      <c r="AS5" s="80">
        <v>1841</v>
      </c>
      <c r="AT5" s="80">
        <v>3479</v>
      </c>
      <c r="AU5" s="177">
        <v>594</v>
      </c>
      <c r="AV5" s="80">
        <v>3475</v>
      </c>
      <c r="AW5" s="80">
        <v>4624</v>
      </c>
      <c r="AX5" s="80">
        <v>4112</v>
      </c>
      <c r="AY5" s="80">
        <v>7536</v>
      </c>
      <c r="AZ5" s="80">
        <v>314</v>
      </c>
      <c r="BA5" s="80">
        <v>1056</v>
      </c>
      <c r="BB5" s="80">
        <v>2847</v>
      </c>
      <c r="BC5" s="80">
        <v>232</v>
      </c>
      <c r="BD5" s="80">
        <v>129</v>
      </c>
      <c r="BE5" s="201">
        <v>272149</v>
      </c>
      <c r="BF5" s="184">
        <v>2012</v>
      </c>
      <c r="BG5" s="98">
        <v>1</v>
      </c>
    </row>
    <row r="6" spans="1:59" ht="12.75">
      <c r="A6" s="186"/>
      <c r="B6" s="16">
        <v>2</v>
      </c>
      <c r="C6" s="173">
        <v>51947</v>
      </c>
      <c r="D6" s="91">
        <f>BE6-C6</f>
        <v>210195</v>
      </c>
      <c r="E6" s="175">
        <v>3470</v>
      </c>
      <c r="F6" s="10">
        <v>787</v>
      </c>
      <c r="G6" s="10">
        <v>3305</v>
      </c>
      <c r="H6" s="10">
        <v>227</v>
      </c>
      <c r="I6" s="10">
        <v>1492</v>
      </c>
      <c r="J6" s="14">
        <v>13331</v>
      </c>
      <c r="K6" s="10">
        <v>1155</v>
      </c>
      <c r="L6" s="10">
        <v>1504</v>
      </c>
      <c r="M6" s="10">
        <v>94</v>
      </c>
      <c r="N6" s="14">
        <v>15020</v>
      </c>
      <c r="O6" s="10">
        <v>1259</v>
      </c>
      <c r="P6" s="10">
        <v>163</v>
      </c>
      <c r="Q6" s="10">
        <v>513</v>
      </c>
      <c r="R6" s="10">
        <v>349</v>
      </c>
      <c r="S6" s="10">
        <v>216</v>
      </c>
      <c r="T6" s="10">
        <v>64</v>
      </c>
      <c r="U6" s="10">
        <v>3022</v>
      </c>
      <c r="V6" s="10">
        <v>70</v>
      </c>
      <c r="W6" s="14">
        <v>28535</v>
      </c>
      <c r="X6" s="10">
        <v>5304</v>
      </c>
      <c r="Y6" s="10">
        <v>2094</v>
      </c>
      <c r="Z6" s="10">
        <v>7003</v>
      </c>
      <c r="AA6" s="10">
        <v>1192</v>
      </c>
      <c r="AB6" s="10">
        <v>4966</v>
      </c>
      <c r="AC6" s="10">
        <v>1633</v>
      </c>
      <c r="AD6" s="14">
        <v>17021</v>
      </c>
      <c r="AE6" s="10">
        <v>1716</v>
      </c>
      <c r="AF6" s="10">
        <v>12530</v>
      </c>
      <c r="AG6" s="10">
        <v>970</v>
      </c>
      <c r="AH6" s="14">
        <v>21243</v>
      </c>
      <c r="AI6" s="14">
        <v>6962</v>
      </c>
      <c r="AJ6" s="10">
        <v>2161</v>
      </c>
      <c r="AK6" s="10">
        <v>2296</v>
      </c>
      <c r="AL6" s="10">
        <v>1988</v>
      </c>
      <c r="AM6" s="10">
        <v>2700</v>
      </c>
      <c r="AN6" s="10">
        <v>3846</v>
      </c>
      <c r="AO6" s="10">
        <v>1078</v>
      </c>
      <c r="AP6" s="14">
        <v>8684</v>
      </c>
      <c r="AQ6" s="10">
        <v>2019</v>
      </c>
      <c r="AR6" s="10">
        <v>544</v>
      </c>
      <c r="AS6" s="10">
        <v>1873</v>
      </c>
      <c r="AT6" s="10">
        <v>3337</v>
      </c>
      <c r="AU6" s="178">
        <v>609</v>
      </c>
      <c r="AV6" s="10">
        <v>2601</v>
      </c>
      <c r="AW6" s="10">
        <v>6542</v>
      </c>
      <c r="AX6" s="10">
        <v>4030</v>
      </c>
      <c r="AY6" s="10">
        <v>5741</v>
      </c>
      <c r="AZ6" s="10">
        <v>322</v>
      </c>
      <c r="BA6" s="10">
        <v>1007</v>
      </c>
      <c r="BB6" s="10">
        <v>1351</v>
      </c>
      <c r="BC6" s="10">
        <v>174</v>
      </c>
      <c r="BD6" s="10">
        <v>82</v>
      </c>
      <c r="BE6" s="202">
        <v>262142</v>
      </c>
      <c r="BF6" s="185"/>
      <c r="BG6" s="99">
        <v>2</v>
      </c>
    </row>
    <row r="7" spans="1:60" ht="13.5" thickBot="1">
      <c r="A7" s="186"/>
      <c r="B7" s="16">
        <v>3</v>
      </c>
      <c r="C7" s="173">
        <v>61040</v>
      </c>
      <c r="D7" s="92">
        <f>BE7-C7</f>
        <v>362073</v>
      </c>
      <c r="E7" s="175">
        <v>5643</v>
      </c>
      <c r="F7" s="10">
        <v>1137</v>
      </c>
      <c r="G7" s="10">
        <v>5070</v>
      </c>
      <c r="H7" s="10">
        <v>467</v>
      </c>
      <c r="I7" s="10">
        <v>2996</v>
      </c>
      <c r="J7" s="14">
        <v>17345</v>
      </c>
      <c r="K7" s="10">
        <v>3571</v>
      </c>
      <c r="L7" s="10">
        <v>1999</v>
      </c>
      <c r="M7" s="10">
        <v>118</v>
      </c>
      <c r="N7" s="14">
        <v>42682</v>
      </c>
      <c r="O7" s="10">
        <v>2945</v>
      </c>
      <c r="P7" s="10">
        <v>184</v>
      </c>
      <c r="Q7" s="10">
        <v>1058</v>
      </c>
      <c r="R7" s="10">
        <v>367</v>
      </c>
      <c r="S7" s="10">
        <v>207</v>
      </c>
      <c r="T7" s="10">
        <v>34</v>
      </c>
      <c r="U7" s="10">
        <v>8901</v>
      </c>
      <c r="V7" s="10">
        <v>101</v>
      </c>
      <c r="W7" s="14">
        <v>50579</v>
      </c>
      <c r="X7" s="10">
        <v>7156</v>
      </c>
      <c r="Y7" s="10">
        <v>3340</v>
      </c>
      <c r="Z7" s="10">
        <v>9315</v>
      </c>
      <c r="AA7" s="10">
        <v>1478</v>
      </c>
      <c r="AB7" s="10">
        <v>8221</v>
      </c>
      <c r="AC7" s="10">
        <v>2944</v>
      </c>
      <c r="AD7" s="14">
        <v>35557</v>
      </c>
      <c r="AE7" s="10">
        <v>3892</v>
      </c>
      <c r="AF7" s="10">
        <v>15304</v>
      </c>
      <c r="AG7" s="10">
        <v>1728</v>
      </c>
      <c r="AH7" s="14">
        <v>25603</v>
      </c>
      <c r="AI7" s="14">
        <v>12529</v>
      </c>
      <c r="AJ7" s="10">
        <v>3970</v>
      </c>
      <c r="AK7" s="10">
        <v>3484</v>
      </c>
      <c r="AL7" s="10">
        <v>2567</v>
      </c>
      <c r="AM7" s="10">
        <v>6759</v>
      </c>
      <c r="AN7" s="10">
        <v>8704</v>
      </c>
      <c r="AO7" s="10">
        <v>2407</v>
      </c>
      <c r="AP7" s="14">
        <v>17613</v>
      </c>
      <c r="AQ7" s="10">
        <v>2142</v>
      </c>
      <c r="AR7" s="10">
        <v>1060</v>
      </c>
      <c r="AS7" s="10">
        <v>2648</v>
      </c>
      <c r="AT7" s="10">
        <v>4318</v>
      </c>
      <c r="AU7" s="178">
        <v>946</v>
      </c>
      <c r="AV7" s="10">
        <v>5129</v>
      </c>
      <c r="AW7" s="10">
        <v>8972</v>
      </c>
      <c r="AX7" s="10">
        <v>4139</v>
      </c>
      <c r="AY7" s="10">
        <v>9754</v>
      </c>
      <c r="AZ7" s="10">
        <v>296</v>
      </c>
      <c r="BA7" s="10">
        <v>1653</v>
      </c>
      <c r="BB7" s="10">
        <v>2553</v>
      </c>
      <c r="BC7" s="10">
        <v>234</v>
      </c>
      <c r="BD7" s="10">
        <v>254</v>
      </c>
      <c r="BE7" s="202">
        <v>423113</v>
      </c>
      <c r="BF7" s="185"/>
      <c r="BG7" s="99">
        <v>3</v>
      </c>
      <c r="BH7" s="89"/>
    </row>
    <row r="8" spans="1:59" ht="13.5" thickBot="1">
      <c r="A8" s="186"/>
      <c r="B8" s="71" t="s">
        <v>107</v>
      </c>
      <c r="C8" s="69">
        <f aca="true" t="shared" si="0" ref="C8:AI8">SUM(C5:C7)</f>
        <v>159065</v>
      </c>
      <c r="D8" s="130">
        <f>BE8-C8</f>
        <v>798339</v>
      </c>
      <c r="E8" s="109">
        <f t="shared" si="0"/>
        <v>12395</v>
      </c>
      <c r="F8" s="110">
        <f t="shared" si="0"/>
        <v>2566</v>
      </c>
      <c r="G8" s="110">
        <f t="shared" si="0"/>
        <v>10155</v>
      </c>
      <c r="H8" s="111">
        <f t="shared" si="0"/>
        <v>1027</v>
      </c>
      <c r="I8" s="112">
        <f t="shared" si="0"/>
        <v>5505</v>
      </c>
      <c r="J8" s="113">
        <f t="shared" si="0"/>
        <v>40757</v>
      </c>
      <c r="K8" s="112">
        <f t="shared" si="0"/>
        <v>6936</v>
      </c>
      <c r="L8" s="112">
        <f t="shared" si="0"/>
        <v>4646</v>
      </c>
      <c r="M8" s="112">
        <f t="shared" si="0"/>
        <v>288</v>
      </c>
      <c r="N8" s="113">
        <f t="shared" si="0"/>
        <v>73611</v>
      </c>
      <c r="O8" s="110">
        <f t="shared" si="0"/>
        <v>5071</v>
      </c>
      <c r="P8" s="111">
        <f t="shared" si="0"/>
        <v>519</v>
      </c>
      <c r="Q8" s="110">
        <f t="shared" si="0"/>
        <v>2213</v>
      </c>
      <c r="R8" s="111">
        <f t="shared" si="0"/>
        <v>987</v>
      </c>
      <c r="S8" s="110">
        <f t="shared" si="0"/>
        <v>534</v>
      </c>
      <c r="T8" s="111">
        <f t="shared" si="0"/>
        <v>119</v>
      </c>
      <c r="U8" s="110">
        <f t="shared" si="0"/>
        <v>14410</v>
      </c>
      <c r="V8" s="111">
        <f t="shared" si="0"/>
        <v>237</v>
      </c>
      <c r="W8" s="114">
        <f t="shared" si="0"/>
        <v>103492</v>
      </c>
      <c r="X8" s="115">
        <f t="shared" si="0"/>
        <v>16603</v>
      </c>
      <c r="Y8" s="110">
        <f t="shared" si="0"/>
        <v>7149</v>
      </c>
      <c r="Z8" s="115">
        <f t="shared" si="0"/>
        <v>21887</v>
      </c>
      <c r="AA8" s="110">
        <f t="shared" si="0"/>
        <v>3346</v>
      </c>
      <c r="AB8" s="115">
        <f t="shared" si="0"/>
        <v>17474</v>
      </c>
      <c r="AC8" s="110">
        <f t="shared" si="0"/>
        <v>6248</v>
      </c>
      <c r="AD8" s="115">
        <f t="shared" si="0"/>
        <v>104520</v>
      </c>
      <c r="AE8" s="110">
        <f t="shared" si="0"/>
        <v>7572</v>
      </c>
      <c r="AF8" s="116">
        <f t="shared" si="0"/>
        <v>37206</v>
      </c>
      <c r="AG8" s="110">
        <f t="shared" si="0"/>
        <v>3370</v>
      </c>
      <c r="AH8" s="115">
        <f t="shared" si="0"/>
        <v>61146</v>
      </c>
      <c r="AI8" s="114">
        <f t="shared" si="0"/>
        <v>25074</v>
      </c>
      <c r="AJ8" s="111">
        <f aca="true" t="shared" si="1" ref="AJ8:BE8">SUM(AJ5:AJ7)</f>
        <v>8003</v>
      </c>
      <c r="AK8" s="110">
        <f t="shared" si="1"/>
        <v>7808</v>
      </c>
      <c r="AL8" s="111">
        <f t="shared" si="1"/>
        <v>6709</v>
      </c>
      <c r="AM8" s="110">
        <f t="shared" si="1"/>
        <v>14855</v>
      </c>
      <c r="AN8" s="111">
        <f t="shared" si="1"/>
        <v>17555</v>
      </c>
      <c r="AO8" s="110">
        <f t="shared" si="1"/>
        <v>4622</v>
      </c>
      <c r="AP8" s="114">
        <f t="shared" si="1"/>
        <v>34448</v>
      </c>
      <c r="AQ8" s="110">
        <f t="shared" si="1"/>
        <v>6236</v>
      </c>
      <c r="AR8" s="110">
        <f t="shared" si="1"/>
        <v>2236</v>
      </c>
      <c r="AS8" s="110">
        <f t="shared" si="1"/>
        <v>6362</v>
      </c>
      <c r="AT8" s="110">
        <f t="shared" si="1"/>
        <v>11134</v>
      </c>
      <c r="AU8" s="110">
        <f t="shared" si="1"/>
        <v>2149</v>
      </c>
      <c r="AV8" s="110">
        <f t="shared" si="1"/>
        <v>11205</v>
      </c>
      <c r="AW8" s="110">
        <f t="shared" si="1"/>
        <v>20138</v>
      </c>
      <c r="AX8" s="110">
        <f t="shared" si="1"/>
        <v>12281</v>
      </c>
      <c r="AY8" s="110">
        <f t="shared" si="1"/>
        <v>23031</v>
      </c>
      <c r="AZ8" s="110">
        <f t="shared" si="1"/>
        <v>932</v>
      </c>
      <c r="BA8" s="110">
        <f t="shared" si="1"/>
        <v>3716</v>
      </c>
      <c r="BB8" s="110">
        <f t="shared" si="1"/>
        <v>6751</v>
      </c>
      <c r="BC8" s="112">
        <f t="shared" si="1"/>
        <v>640</v>
      </c>
      <c r="BD8" s="112">
        <f t="shared" si="1"/>
        <v>465</v>
      </c>
      <c r="BE8" s="84">
        <f t="shared" si="1"/>
        <v>957404</v>
      </c>
      <c r="BF8" s="186"/>
      <c r="BG8" s="100" t="s">
        <v>107</v>
      </c>
    </row>
    <row r="9" spans="1:59" ht="12.75">
      <c r="A9" s="186"/>
      <c r="B9" s="16">
        <v>4</v>
      </c>
      <c r="C9" s="82">
        <v>57956</v>
      </c>
      <c r="D9" s="154">
        <f>SUM(E9:BD9)</f>
        <v>434914</v>
      </c>
      <c r="E9" s="155">
        <v>6552</v>
      </c>
      <c r="F9" s="10">
        <v>1857</v>
      </c>
      <c r="G9" s="155">
        <v>8963</v>
      </c>
      <c r="H9" s="10">
        <v>333</v>
      </c>
      <c r="I9" s="155">
        <v>4694</v>
      </c>
      <c r="J9" s="14">
        <v>22562</v>
      </c>
      <c r="K9" s="155">
        <v>4988</v>
      </c>
      <c r="L9" s="10">
        <v>1568</v>
      </c>
      <c r="M9" s="155">
        <v>403</v>
      </c>
      <c r="N9" s="14">
        <v>42791</v>
      </c>
      <c r="O9" s="155">
        <v>5107</v>
      </c>
      <c r="P9" s="10">
        <v>159</v>
      </c>
      <c r="Q9" s="155">
        <v>1416</v>
      </c>
      <c r="R9" s="10">
        <v>519</v>
      </c>
      <c r="S9" s="155">
        <v>277</v>
      </c>
      <c r="T9" s="10">
        <v>56</v>
      </c>
      <c r="U9" s="155">
        <v>6907</v>
      </c>
      <c r="V9" s="10">
        <v>120</v>
      </c>
      <c r="W9" s="161">
        <v>66682</v>
      </c>
      <c r="X9" s="153">
        <v>8913</v>
      </c>
      <c r="Y9" s="155">
        <v>5407</v>
      </c>
      <c r="Z9" s="10">
        <v>12920</v>
      </c>
      <c r="AA9" s="155">
        <v>1960</v>
      </c>
      <c r="AB9" s="153">
        <v>8959</v>
      </c>
      <c r="AC9" s="155">
        <v>3633</v>
      </c>
      <c r="AD9" s="14">
        <v>43843</v>
      </c>
      <c r="AE9" s="155">
        <v>2005</v>
      </c>
      <c r="AF9" s="10">
        <v>11396</v>
      </c>
      <c r="AG9" s="155">
        <v>2072</v>
      </c>
      <c r="AH9" s="138">
        <v>23643</v>
      </c>
      <c r="AI9" s="161">
        <v>15379</v>
      </c>
      <c r="AJ9" s="10">
        <v>8353</v>
      </c>
      <c r="AK9" s="155">
        <v>5987</v>
      </c>
      <c r="AL9" s="10">
        <v>4281</v>
      </c>
      <c r="AM9" s="155">
        <v>6864</v>
      </c>
      <c r="AN9" s="10">
        <v>8793</v>
      </c>
      <c r="AO9" s="155">
        <v>3791</v>
      </c>
      <c r="AP9" s="14">
        <v>27083</v>
      </c>
      <c r="AQ9" s="155">
        <v>3766</v>
      </c>
      <c r="AR9" s="10">
        <v>2034</v>
      </c>
      <c r="AS9" s="155">
        <v>3692</v>
      </c>
      <c r="AT9" s="10">
        <v>7052</v>
      </c>
      <c r="AU9" s="155">
        <v>2210</v>
      </c>
      <c r="AV9" s="10">
        <v>4945</v>
      </c>
      <c r="AW9" s="155">
        <v>7499</v>
      </c>
      <c r="AX9" s="10">
        <v>5920</v>
      </c>
      <c r="AY9" s="155">
        <v>10199</v>
      </c>
      <c r="AZ9" s="10">
        <v>532</v>
      </c>
      <c r="BA9" s="155">
        <v>1609</v>
      </c>
      <c r="BB9" s="10">
        <v>3519</v>
      </c>
      <c r="BC9" s="155">
        <v>372</v>
      </c>
      <c r="BD9" s="11">
        <v>329</v>
      </c>
      <c r="BE9" s="154">
        <v>492870</v>
      </c>
      <c r="BF9" s="185"/>
      <c r="BG9" s="99">
        <v>4</v>
      </c>
    </row>
    <row r="10" spans="1:59" ht="12.75">
      <c r="A10" s="186"/>
      <c r="B10" s="16">
        <v>5</v>
      </c>
      <c r="C10" s="82">
        <v>62884</v>
      </c>
      <c r="D10" s="154">
        <f>SUM(E10:BD10)</f>
        <v>456128</v>
      </c>
      <c r="E10" s="155">
        <v>5171</v>
      </c>
      <c r="F10" s="10">
        <v>2361</v>
      </c>
      <c r="G10" s="155">
        <v>8259</v>
      </c>
      <c r="H10" s="10">
        <v>608</v>
      </c>
      <c r="I10" s="155">
        <v>3833</v>
      </c>
      <c r="J10" s="14">
        <v>27490</v>
      </c>
      <c r="K10" s="155">
        <v>1908</v>
      </c>
      <c r="L10" s="10">
        <v>1543</v>
      </c>
      <c r="M10" s="155">
        <v>289</v>
      </c>
      <c r="N10" s="14">
        <v>21542</v>
      </c>
      <c r="O10" s="155">
        <v>1316</v>
      </c>
      <c r="P10" s="10">
        <v>136</v>
      </c>
      <c r="Q10" s="155">
        <v>1205</v>
      </c>
      <c r="R10" s="10">
        <v>647</v>
      </c>
      <c r="S10" s="155">
        <v>232</v>
      </c>
      <c r="T10" s="10">
        <v>49</v>
      </c>
      <c r="U10" s="155">
        <v>6997</v>
      </c>
      <c r="V10" s="10">
        <v>122</v>
      </c>
      <c r="W10" s="161">
        <v>64119</v>
      </c>
      <c r="X10" s="153">
        <v>9673</v>
      </c>
      <c r="Y10" s="155">
        <v>4901</v>
      </c>
      <c r="Z10" s="10">
        <v>19775</v>
      </c>
      <c r="AA10" s="155">
        <v>1526</v>
      </c>
      <c r="AB10" s="153">
        <v>11263</v>
      </c>
      <c r="AC10" s="155">
        <v>3377</v>
      </c>
      <c r="AD10" s="14">
        <v>44596</v>
      </c>
      <c r="AE10" s="155">
        <v>1346</v>
      </c>
      <c r="AF10" s="10">
        <v>15212</v>
      </c>
      <c r="AG10" s="155">
        <v>1395</v>
      </c>
      <c r="AH10" s="138">
        <v>24824</v>
      </c>
      <c r="AI10" s="161">
        <v>13553</v>
      </c>
      <c r="AJ10" s="10">
        <v>8634</v>
      </c>
      <c r="AK10" s="155">
        <v>6847</v>
      </c>
      <c r="AL10" s="10">
        <v>4192</v>
      </c>
      <c r="AM10" s="155">
        <v>7939</v>
      </c>
      <c r="AN10" s="10">
        <v>8856</v>
      </c>
      <c r="AO10" s="155">
        <v>7238</v>
      </c>
      <c r="AP10" s="14">
        <v>37450</v>
      </c>
      <c r="AQ10" s="155">
        <v>6145</v>
      </c>
      <c r="AR10" s="10">
        <v>1844</v>
      </c>
      <c r="AS10" s="155">
        <v>6228</v>
      </c>
      <c r="AT10" s="10">
        <v>9530</v>
      </c>
      <c r="AU10" s="155">
        <v>3725</v>
      </c>
      <c r="AV10" s="10">
        <v>5369</v>
      </c>
      <c r="AW10" s="155">
        <v>11348</v>
      </c>
      <c r="AX10" s="10">
        <v>8870</v>
      </c>
      <c r="AY10" s="155">
        <v>12295</v>
      </c>
      <c r="AZ10" s="10">
        <v>495</v>
      </c>
      <c r="BA10" s="155">
        <v>1976</v>
      </c>
      <c r="BB10" s="10">
        <v>6585</v>
      </c>
      <c r="BC10" s="155">
        <v>826</v>
      </c>
      <c r="BD10" s="11">
        <v>468</v>
      </c>
      <c r="BE10" s="154">
        <v>519012</v>
      </c>
      <c r="BF10" s="185"/>
      <c r="BG10" s="99">
        <v>5</v>
      </c>
    </row>
    <row r="11" spans="1:59" ht="12.75">
      <c r="A11" s="186"/>
      <c r="B11" s="16">
        <v>6</v>
      </c>
      <c r="C11" s="82">
        <v>57122</v>
      </c>
      <c r="D11" s="154">
        <f>SUM(E11:BD11)</f>
        <v>430153</v>
      </c>
      <c r="E11" s="155">
        <v>4522</v>
      </c>
      <c r="F11" s="10">
        <v>1703</v>
      </c>
      <c r="G11" s="155">
        <v>5856</v>
      </c>
      <c r="H11" s="10">
        <v>849</v>
      </c>
      <c r="I11" s="155">
        <v>3605</v>
      </c>
      <c r="J11" s="14">
        <v>21547</v>
      </c>
      <c r="K11" s="155">
        <v>4856</v>
      </c>
      <c r="L11" s="10">
        <v>1498</v>
      </c>
      <c r="M11" s="155">
        <v>227</v>
      </c>
      <c r="N11" s="14">
        <v>17164</v>
      </c>
      <c r="O11" s="155">
        <v>1080</v>
      </c>
      <c r="P11" s="10">
        <v>200</v>
      </c>
      <c r="Q11" s="155">
        <v>1513</v>
      </c>
      <c r="R11" s="10">
        <v>728</v>
      </c>
      <c r="S11" s="155">
        <v>279</v>
      </c>
      <c r="T11" s="10">
        <v>65</v>
      </c>
      <c r="U11" s="155">
        <v>5761</v>
      </c>
      <c r="V11" s="10">
        <v>131</v>
      </c>
      <c r="W11" s="161">
        <v>60800</v>
      </c>
      <c r="X11" s="153">
        <v>8605</v>
      </c>
      <c r="Y11" s="155">
        <v>3910</v>
      </c>
      <c r="Z11" s="10">
        <v>16048</v>
      </c>
      <c r="AA11" s="155">
        <v>2270</v>
      </c>
      <c r="AB11" s="153">
        <v>9434</v>
      </c>
      <c r="AC11" s="155">
        <v>3590</v>
      </c>
      <c r="AD11" s="14">
        <v>35820</v>
      </c>
      <c r="AE11" s="155">
        <v>1839</v>
      </c>
      <c r="AF11" s="10">
        <v>15289</v>
      </c>
      <c r="AG11" s="155">
        <v>1537</v>
      </c>
      <c r="AH11" s="138">
        <v>27335</v>
      </c>
      <c r="AI11" s="161">
        <v>16894</v>
      </c>
      <c r="AJ11" s="10">
        <v>5513</v>
      </c>
      <c r="AK11" s="155">
        <v>5994</v>
      </c>
      <c r="AL11" s="10">
        <v>5311</v>
      </c>
      <c r="AM11" s="155">
        <v>6679</v>
      </c>
      <c r="AN11" s="10">
        <v>7244</v>
      </c>
      <c r="AO11" s="155">
        <v>5852</v>
      </c>
      <c r="AP11" s="14">
        <v>39469</v>
      </c>
      <c r="AQ11" s="155">
        <v>4888</v>
      </c>
      <c r="AR11" s="10">
        <v>3035</v>
      </c>
      <c r="AS11" s="155">
        <v>6843</v>
      </c>
      <c r="AT11" s="10">
        <v>10021</v>
      </c>
      <c r="AU11" s="155">
        <v>2700</v>
      </c>
      <c r="AV11" s="10">
        <v>6573</v>
      </c>
      <c r="AW11" s="155">
        <v>9673</v>
      </c>
      <c r="AX11" s="10">
        <v>9007</v>
      </c>
      <c r="AY11" s="155">
        <v>13544</v>
      </c>
      <c r="AZ11" s="10">
        <v>644</v>
      </c>
      <c r="BA11" s="155">
        <v>2615</v>
      </c>
      <c r="BB11" s="10">
        <v>8012</v>
      </c>
      <c r="BC11" s="155">
        <v>1023</v>
      </c>
      <c r="BD11" s="11">
        <v>558</v>
      </c>
      <c r="BE11" s="154">
        <v>487275</v>
      </c>
      <c r="BF11" s="185"/>
      <c r="BG11" s="99">
        <v>6</v>
      </c>
    </row>
    <row r="12" spans="1:59" ht="13.5" thickBot="1">
      <c r="A12" s="186"/>
      <c r="B12" s="23" t="s">
        <v>109</v>
      </c>
      <c r="C12" s="44">
        <f aca="true" t="shared" si="2" ref="C12:AI12">SUM(C9:C11)</f>
        <v>177962</v>
      </c>
      <c r="D12" s="131">
        <f>BE12-C12</f>
        <v>1321195</v>
      </c>
      <c r="E12" s="49">
        <f t="shared" si="2"/>
        <v>16245</v>
      </c>
      <c r="F12" s="45">
        <f t="shared" si="2"/>
        <v>5921</v>
      </c>
      <c r="G12" s="45">
        <f t="shared" si="2"/>
        <v>23078</v>
      </c>
      <c r="H12" s="46">
        <f t="shared" si="2"/>
        <v>1790</v>
      </c>
      <c r="I12" s="47">
        <f t="shared" si="2"/>
        <v>12132</v>
      </c>
      <c r="J12" s="48">
        <f t="shared" si="2"/>
        <v>71599</v>
      </c>
      <c r="K12" s="47">
        <f t="shared" si="2"/>
        <v>11752</v>
      </c>
      <c r="L12" s="47">
        <f t="shared" si="2"/>
        <v>4609</v>
      </c>
      <c r="M12" s="47">
        <f t="shared" si="2"/>
        <v>919</v>
      </c>
      <c r="N12" s="48">
        <f t="shared" si="2"/>
        <v>81497</v>
      </c>
      <c r="O12" s="45">
        <f t="shared" si="2"/>
        <v>7503</v>
      </c>
      <c r="P12" s="49">
        <f t="shared" si="2"/>
        <v>495</v>
      </c>
      <c r="Q12" s="45">
        <f t="shared" si="2"/>
        <v>4134</v>
      </c>
      <c r="R12" s="47">
        <f t="shared" si="2"/>
        <v>1894</v>
      </c>
      <c r="S12" s="45">
        <f t="shared" si="2"/>
        <v>788</v>
      </c>
      <c r="T12" s="46">
        <f t="shared" si="2"/>
        <v>170</v>
      </c>
      <c r="U12" s="45">
        <f t="shared" si="2"/>
        <v>19665</v>
      </c>
      <c r="V12" s="46">
        <f t="shared" si="2"/>
        <v>373</v>
      </c>
      <c r="W12" s="50">
        <f t="shared" si="2"/>
        <v>191601</v>
      </c>
      <c r="X12" s="51">
        <f t="shared" si="2"/>
        <v>27191</v>
      </c>
      <c r="Y12" s="45">
        <f t="shared" si="2"/>
        <v>14218</v>
      </c>
      <c r="Z12" s="51">
        <f t="shared" si="2"/>
        <v>48743</v>
      </c>
      <c r="AA12" s="45">
        <f t="shared" si="2"/>
        <v>5756</v>
      </c>
      <c r="AB12" s="51">
        <f t="shared" si="2"/>
        <v>29656</v>
      </c>
      <c r="AC12" s="45">
        <f t="shared" si="2"/>
        <v>10600</v>
      </c>
      <c r="AD12" s="52">
        <f t="shared" si="2"/>
        <v>124259</v>
      </c>
      <c r="AE12" s="45">
        <f t="shared" si="2"/>
        <v>5190</v>
      </c>
      <c r="AF12" s="52">
        <f t="shared" si="2"/>
        <v>41897</v>
      </c>
      <c r="AG12" s="45">
        <f t="shared" si="2"/>
        <v>5004</v>
      </c>
      <c r="AH12" s="51">
        <f t="shared" si="2"/>
        <v>75802</v>
      </c>
      <c r="AI12" s="50">
        <f t="shared" si="2"/>
        <v>45826</v>
      </c>
      <c r="AJ12" s="46">
        <f aca="true" t="shared" si="3" ref="AJ12:BE12">SUM(AJ9:AJ11)</f>
        <v>22500</v>
      </c>
      <c r="AK12" s="45">
        <f t="shared" si="3"/>
        <v>18828</v>
      </c>
      <c r="AL12" s="46">
        <f t="shared" si="3"/>
        <v>13784</v>
      </c>
      <c r="AM12" s="45">
        <f t="shared" si="3"/>
        <v>21482</v>
      </c>
      <c r="AN12" s="46">
        <f t="shared" si="3"/>
        <v>24893</v>
      </c>
      <c r="AO12" s="45">
        <f t="shared" si="3"/>
        <v>16881</v>
      </c>
      <c r="AP12" s="50">
        <f t="shared" si="3"/>
        <v>104002</v>
      </c>
      <c r="AQ12" s="45">
        <f t="shared" si="3"/>
        <v>14799</v>
      </c>
      <c r="AR12" s="45">
        <f t="shared" si="3"/>
        <v>6913</v>
      </c>
      <c r="AS12" s="45">
        <f t="shared" si="3"/>
        <v>16763</v>
      </c>
      <c r="AT12" s="45">
        <f t="shared" si="3"/>
        <v>26603</v>
      </c>
      <c r="AU12" s="45">
        <f t="shared" si="3"/>
        <v>8635</v>
      </c>
      <c r="AV12" s="45">
        <f t="shared" si="3"/>
        <v>16887</v>
      </c>
      <c r="AW12" s="45">
        <f t="shared" si="3"/>
        <v>28520</v>
      </c>
      <c r="AX12" s="45">
        <f t="shared" si="3"/>
        <v>23797</v>
      </c>
      <c r="AY12" s="45">
        <f t="shared" si="3"/>
        <v>36038</v>
      </c>
      <c r="AZ12" s="45">
        <f t="shared" si="3"/>
        <v>1671</v>
      </c>
      <c r="BA12" s="45">
        <f t="shared" si="3"/>
        <v>6200</v>
      </c>
      <c r="BB12" s="45">
        <f t="shared" si="3"/>
        <v>18116</v>
      </c>
      <c r="BC12" s="47">
        <f t="shared" si="3"/>
        <v>2221</v>
      </c>
      <c r="BD12" s="47">
        <f t="shared" si="3"/>
        <v>1355</v>
      </c>
      <c r="BE12" s="170">
        <f t="shared" si="3"/>
        <v>1499157</v>
      </c>
      <c r="BF12" s="185"/>
      <c r="BG12" s="101" t="s">
        <v>109</v>
      </c>
    </row>
    <row r="13" spans="1:59" ht="13.5" thickBot="1">
      <c r="A13" s="186"/>
      <c r="B13" s="68" t="s">
        <v>112</v>
      </c>
      <c r="C13" s="69">
        <f aca="true" t="shared" si="4" ref="C13:AI13">C8+C12</f>
        <v>337027</v>
      </c>
      <c r="D13" s="130">
        <f>BE13-C13</f>
        <v>2119534</v>
      </c>
      <c r="E13" s="116">
        <f t="shared" si="4"/>
        <v>28640</v>
      </c>
      <c r="F13" s="117">
        <f t="shared" si="4"/>
        <v>8487</v>
      </c>
      <c r="G13" s="117">
        <f t="shared" si="4"/>
        <v>33233</v>
      </c>
      <c r="H13" s="117">
        <f t="shared" si="4"/>
        <v>2817</v>
      </c>
      <c r="I13" s="117">
        <f t="shared" si="4"/>
        <v>17637</v>
      </c>
      <c r="J13" s="113">
        <f t="shared" si="4"/>
        <v>112356</v>
      </c>
      <c r="K13" s="117">
        <f t="shared" si="4"/>
        <v>18688</v>
      </c>
      <c r="L13" s="117">
        <f t="shared" si="4"/>
        <v>9255</v>
      </c>
      <c r="M13" s="117">
        <f t="shared" si="4"/>
        <v>1207</v>
      </c>
      <c r="N13" s="113">
        <f t="shared" si="4"/>
        <v>155108</v>
      </c>
      <c r="O13" s="117">
        <f t="shared" si="4"/>
        <v>12574</v>
      </c>
      <c r="P13" s="117">
        <f t="shared" si="4"/>
        <v>1014</v>
      </c>
      <c r="Q13" s="117">
        <f t="shared" si="4"/>
        <v>6347</v>
      </c>
      <c r="R13" s="117">
        <f t="shared" si="4"/>
        <v>2881</v>
      </c>
      <c r="S13" s="117">
        <f t="shared" si="4"/>
        <v>1322</v>
      </c>
      <c r="T13" s="117">
        <f t="shared" si="4"/>
        <v>289</v>
      </c>
      <c r="U13" s="117">
        <f t="shared" si="4"/>
        <v>34075</v>
      </c>
      <c r="V13" s="117">
        <f t="shared" si="4"/>
        <v>610</v>
      </c>
      <c r="W13" s="113">
        <f t="shared" si="4"/>
        <v>295093</v>
      </c>
      <c r="X13" s="117">
        <f t="shared" si="4"/>
        <v>43794</v>
      </c>
      <c r="Y13" s="117">
        <f t="shared" si="4"/>
        <v>21367</v>
      </c>
      <c r="Z13" s="117">
        <f t="shared" si="4"/>
        <v>70630</v>
      </c>
      <c r="AA13" s="117">
        <f t="shared" si="4"/>
        <v>9102</v>
      </c>
      <c r="AB13" s="113">
        <f t="shared" si="4"/>
        <v>47130</v>
      </c>
      <c r="AC13" s="117">
        <f t="shared" si="4"/>
        <v>16848</v>
      </c>
      <c r="AD13" s="117">
        <f t="shared" si="4"/>
        <v>228779</v>
      </c>
      <c r="AE13" s="117">
        <f t="shared" si="4"/>
        <v>12762</v>
      </c>
      <c r="AF13" s="117">
        <f t="shared" si="4"/>
        <v>79103</v>
      </c>
      <c r="AG13" s="117">
        <f t="shared" si="4"/>
        <v>8374</v>
      </c>
      <c r="AH13" s="113">
        <f t="shared" si="4"/>
        <v>136948</v>
      </c>
      <c r="AI13" s="113">
        <f t="shared" si="4"/>
        <v>70900</v>
      </c>
      <c r="AJ13" s="117">
        <f aca="true" t="shared" si="5" ref="AJ13:BE13">AJ8+AJ12</f>
        <v>30503</v>
      </c>
      <c r="AK13" s="117">
        <f t="shared" si="5"/>
        <v>26636</v>
      </c>
      <c r="AL13" s="117">
        <f t="shared" si="5"/>
        <v>20493</v>
      </c>
      <c r="AM13" s="117">
        <f t="shared" si="5"/>
        <v>36337</v>
      </c>
      <c r="AN13" s="117">
        <f t="shared" si="5"/>
        <v>42448</v>
      </c>
      <c r="AO13" s="117">
        <f t="shared" si="5"/>
        <v>21503</v>
      </c>
      <c r="AP13" s="113">
        <f t="shared" si="5"/>
        <v>138450</v>
      </c>
      <c r="AQ13" s="117">
        <f t="shared" si="5"/>
        <v>21035</v>
      </c>
      <c r="AR13" s="117">
        <f t="shared" si="5"/>
        <v>9149</v>
      </c>
      <c r="AS13" s="117">
        <f t="shared" si="5"/>
        <v>23125</v>
      </c>
      <c r="AT13" s="117">
        <f t="shared" si="5"/>
        <v>37737</v>
      </c>
      <c r="AU13" s="117">
        <f t="shared" si="5"/>
        <v>10784</v>
      </c>
      <c r="AV13" s="117">
        <f t="shared" si="5"/>
        <v>28092</v>
      </c>
      <c r="AW13" s="117">
        <f t="shared" si="5"/>
        <v>48658</v>
      </c>
      <c r="AX13" s="117">
        <f t="shared" si="5"/>
        <v>36078</v>
      </c>
      <c r="AY13" s="117">
        <f t="shared" si="5"/>
        <v>59069</v>
      </c>
      <c r="AZ13" s="117">
        <f t="shared" si="5"/>
        <v>2603</v>
      </c>
      <c r="BA13" s="117">
        <f t="shared" si="5"/>
        <v>9916</v>
      </c>
      <c r="BB13" s="117">
        <f t="shared" si="5"/>
        <v>24867</v>
      </c>
      <c r="BC13" s="117">
        <f t="shared" si="5"/>
        <v>2861</v>
      </c>
      <c r="BD13" s="118">
        <f t="shared" si="5"/>
        <v>1820</v>
      </c>
      <c r="BE13" s="85">
        <f t="shared" si="5"/>
        <v>2456561</v>
      </c>
      <c r="BF13" s="186"/>
      <c r="BG13" s="102" t="s">
        <v>112</v>
      </c>
    </row>
    <row r="14" spans="1:59" ht="12.75">
      <c r="A14" s="186"/>
      <c r="B14" s="16">
        <v>7</v>
      </c>
      <c r="C14" s="135">
        <v>51372</v>
      </c>
      <c r="D14" s="139">
        <v>492570</v>
      </c>
      <c r="E14" s="156">
        <v>5964</v>
      </c>
      <c r="F14" s="40">
        <v>1477</v>
      </c>
      <c r="G14" s="156">
        <v>14370</v>
      </c>
      <c r="H14" s="40">
        <v>695</v>
      </c>
      <c r="I14" s="156">
        <v>4962</v>
      </c>
      <c r="J14" s="136">
        <v>17696</v>
      </c>
      <c r="K14" s="156">
        <v>1451</v>
      </c>
      <c r="L14" s="40">
        <v>1680</v>
      </c>
      <c r="M14" s="156">
        <v>262</v>
      </c>
      <c r="N14" s="136">
        <v>18002</v>
      </c>
      <c r="O14" s="156">
        <v>1029</v>
      </c>
      <c r="P14" s="40">
        <v>410</v>
      </c>
      <c r="Q14" s="156">
        <v>2466</v>
      </c>
      <c r="R14" s="40">
        <v>1002</v>
      </c>
      <c r="S14" s="156">
        <v>290</v>
      </c>
      <c r="T14" s="40">
        <v>92</v>
      </c>
      <c r="U14" s="156">
        <v>5580</v>
      </c>
      <c r="V14" s="40">
        <v>385</v>
      </c>
      <c r="W14" s="162">
        <v>70571</v>
      </c>
      <c r="X14" s="152">
        <v>12613</v>
      </c>
      <c r="Y14" s="156">
        <v>5006</v>
      </c>
      <c r="Z14" s="40">
        <v>18995</v>
      </c>
      <c r="AA14" s="156">
        <v>2395</v>
      </c>
      <c r="AB14" s="152">
        <v>8196</v>
      </c>
      <c r="AC14" s="156">
        <v>5322</v>
      </c>
      <c r="AD14" s="136">
        <v>37449</v>
      </c>
      <c r="AE14" s="156">
        <v>2134</v>
      </c>
      <c r="AF14" s="40">
        <v>14933</v>
      </c>
      <c r="AG14" s="156">
        <v>869</v>
      </c>
      <c r="AH14" s="136">
        <v>26141</v>
      </c>
      <c r="AI14" s="162">
        <v>25615</v>
      </c>
      <c r="AJ14" s="40">
        <v>9587</v>
      </c>
      <c r="AK14" s="156">
        <v>6516</v>
      </c>
      <c r="AL14" s="40">
        <v>6831</v>
      </c>
      <c r="AM14" s="156">
        <v>5899</v>
      </c>
      <c r="AN14" s="40">
        <v>9695</v>
      </c>
      <c r="AO14" s="156">
        <v>5310</v>
      </c>
      <c r="AP14" s="136">
        <v>37101</v>
      </c>
      <c r="AQ14" s="156">
        <v>7213</v>
      </c>
      <c r="AR14" s="40">
        <v>4871</v>
      </c>
      <c r="AS14" s="156">
        <v>7858</v>
      </c>
      <c r="AT14" s="40">
        <v>14151</v>
      </c>
      <c r="AU14" s="156">
        <v>2010</v>
      </c>
      <c r="AV14" s="40">
        <v>8658</v>
      </c>
      <c r="AW14" s="156">
        <v>9037</v>
      </c>
      <c r="AX14" s="40">
        <v>10452</v>
      </c>
      <c r="AY14" s="156">
        <v>14003</v>
      </c>
      <c r="AZ14" s="40">
        <v>1002</v>
      </c>
      <c r="BA14" s="156">
        <v>1879</v>
      </c>
      <c r="BB14" s="40">
        <v>9517</v>
      </c>
      <c r="BC14" s="156">
        <v>995</v>
      </c>
      <c r="BD14" s="41">
        <v>367</v>
      </c>
      <c r="BE14" s="154">
        <v>532376</v>
      </c>
      <c r="BF14" s="185"/>
      <c r="BG14" s="99">
        <v>7</v>
      </c>
    </row>
    <row r="15" spans="1:59" ht="12.75">
      <c r="A15" s="186"/>
      <c r="B15" s="16">
        <v>8</v>
      </c>
      <c r="C15" s="135">
        <v>53611</v>
      </c>
      <c r="D15" s="139">
        <v>527254</v>
      </c>
      <c r="E15" s="156">
        <v>5729</v>
      </c>
      <c r="F15" s="40">
        <v>1532</v>
      </c>
      <c r="G15" s="156">
        <v>7689</v>
      </c>
      <c r="H15" s="40">
        <v>1175</v>
      </c>
      <c r="I15" s="156">
        <v>3105</v>
      </c>
      <c r="J15" s="136">
        <v>23337</v>
      </c>
      <c r="K15" s="156">
        <v>5161</v>
      </c>
      <c r="L15" s="40">
        <v>1875</v>
      </c>
      <c r="M15" s="156">
        <v>257</v>
      </c>
      <c r="N15" s="136">
        <v>38978</v>
      </c>
      <c r="O15" s="156">
        <v>1169</v>
      </c>
      <c r="P15" s="40">
        <v>675</v>
      </c>
      <c r="Q15" s="156">
        <v>2310</v>
      </c>
      <c r="R15" s="40">
        <v>698</v>
      </c>
      <c r="S15" s="156">
        <v>279</v>
      </c>
      <c r="T15" s="40">
        <v>85</v>
      </c>
      <c r="U15" s="156">
        <v>6900</v>
      </c>
      <c r="V15" s="40">
        <v>668</v>
      </c>
      <c r="W15" s="162">
        <v>70694</v>
      </c>
      <c r="X15" s="152">
        <v>13052</v>
      </c>
      <c r="Y15" s="156">
        <v>4070</v>
      </c>
      <c r="Z15" s="40">
        <v>20951</v>
      </c>
      <c r="AA15" s="156">
        <v>3053</v>
      </c>
      <c r="AB15" s="152">
        <v>9226</v>
      </c>
      <c r="AC15" s="156">
        <v>6548</v>
      </c>
      <c r="AD15" s="136">
        <v>41129</v>
      </c>
      <c r="AE15" s="156">
        <v>3199</v>
      </c>
      <c r="AF15" s="40">
        <v>16751</v>
      </c>
      <c r="AG15" s="156">
        <v>727</v>
      </c>
      <c r="AH15" s="136">
        <v>26260</v>
      </c>
      <c r="AI15" s="162">
        <v>32231</v>
      </c>
      <c r="AJ15" s="40">
        <v>6394</v>
      </c>
      <c r="AK15" s="156">
        <v>5900</v>
      </c>
      <c r="AL15" s="40">
        <v>5903</v>
      </c>
      <c r="AM15" s="156">
        <v>7024</v>
      </c>
      <c r="AN15" s="40">
        <v>8103</v>
      </c>
      <c r="AO15" s="156">
        <v>5665</v>
      </c>
      <c r="AP15" s="136">
        <v>33628</v>
      </c>
      <c r="AQ15" s="156">
        <v>5892</v>
      </c>
      <c r="AR15" s="40">
        <v>2244</v>
      </c>
      <c r="AS15" s="156">
        <v>7598</v>
      </c>
      <c r="AT15" s="40">
        <v>13757</v>
      </c>
      <c r="AU15" s="156">
        <v>2082</v>
      </c>
      <c r="AV15" s="40">
        <v>10095</v>
      </c>
      <c r="AW15" s="156">
        <v>12023</v>
      </c>
      <c r="AX15" s="40">
        <v>10322</v>
      </c>
      <c r="AY15" s="156">
        <v>14854</v>
      </c>
      <c r="AZ15" s="40">
        <v>468</v>
      </c>
      <c r="BA15" s="156">
        <v>2327</v>
      </c>
      <c r="BB15" s="40">
        <v>7230</v>
      </c>
      <c r="BC15" s="156">
        <v>937</v>
      </c>
      <c r="BD15" s="41">
        <v>397</v>
      </c>
      <c r="BE15" s="154">
        <v>565967</v>
      </c>
      <c r="BF15" s="185"/>
      <c r="BG15" s="99">
        <v>8</v>
      </c>
    </row>
    <row r="16" spans="1:59" ht="12.75">
      <c r="A16" s="186"/>
      <c r="B16" s="16">
        <v>9</v>
      </c>
      <c r="C16" s="134">
        <v>66506</v>
      </c>
      <c r="D16" s="139">
        <v>470913</v>
      </c>
      <c r="E16" s="157">
        <v>5239</v>
      </c>
      <c r="F16" s="12">
        <v>2033</v>
      </c>
      <c r="G16" s="157">
        <v>9359</v>
      </c>
      <c r="H16" s="12">
        <v>569</v>
      </c>
      <c r="I16" s="157">
        <v>3224</v>
      </c>
      <c r="J16" s="137">
        <v>19338</v>
      </c>
      <c r="K16" s="157">
        <v>3098</v>
      </c>
      <c r="L16" s="12">
        <v>1759</v>
      </c>
      <c r="M16" s="157">
        <v>352</v>
      </c>
      <c r="N16" s="137">
        <v>18291</v>
      </c>
      <c r="O16" s="157">
        <v>2504</v>
      </c>
      <c r="P16" s="12">
        <v>322</v>
      </c>
      <c r="Q16" s="157">
        <v>1365</v>
      </c>
      <c r="R16" s="12">
        <v>685</v>
      </c>
      <c r="S16" s="157">
        <v>203</v>
      </c>
      <c r="T16" s="12">
        <v>113</v>
      </c>
      <c r="U16" s="157">
        <v>6316</v>
      </c>
      <c r="V16" s="12">
        <v>264</v>
      </c>
      <c r="W16" s="163">
        <v>67770</v>
      </c>
      <c r="X16" s="150">
        <v>8706</v>
      </c>
      <c r="Y16" s="157">
        <v>5892</v>
      </c>
      <c r="Z16" s="12">
        <v>17992</v>
      </c>
      <c r="AA16" s="157">
        <v>2381</v>
      </c>
      <c r="AB16" s="150">
        <v>10149</v>
      </c>
      <c r="AC16" s="157">
        <v>4918</v>
      </c>
      <c r="AD16" s="137">
        <v>38028</v>
      </c>
      <c r="AE16" s="157">
        <v>2386</v>
      </c>
      <c r="AF16" s="12">
        <v>15533</v>
      </c>
      <c r="AG16" s="157">
        <v>1273</v>
      </c>
      <c r="AH16" s="137">
        <v>28122</v>
      </c>
      <c r="AI16" s="163">
        <v>18043</v>
      </c>
      <c r="AJ16" s="12">
        <v>6857</v>
      </c>
      <c r="AK16" s="157">
        <v>6001</v>
      </c>
      <c r="AL16" s="12">
        <v>4081</v>
      </c>
      <c r="AM16" s="157">
        <v>6655</v>
      </c>
      <c r="AN16" s="12">
        <v>9978</v>
      </c>
      <c r="AO16" s="157">
        <v>8057</v>
      </c>
      <c r="AP16" s="137">
        <v>42108</v>
      </c>
      <c r="AQ16" s="157">
        <v>7534</v>
      </c>
      <c r="AR16" s="12">
        <v>2885</v>
      </c>
      <c r="AS16" s="157">
        <v>8755</v>
      </c>
      <c r="AT16" s="12">
        <v>10585</v>
      </c>
      <c r="AU16" s="157">
        <v>1948</v>
      </c>
      <c r="AV16" s="12">
        <v>7862</v>
      </c>
      <c r="AW16" s="157">
        <v>10157</v>
      </c>
      <c r="AX16" s="12">
        <v>5971</v>
      </c>
      <c r="AY16" s="157">
        <v>13780</v>
      </c>
      <c r="AZ16" s="12">
        <v>810</v>
      </c>
      <c r="BA16" s="157">
        <v>2398</v>
      </c>
      <c r="BB16" s="12">
        <v>7853</v>
      </c>
      <c r="BC16" s="157">
        <v>1177</v>
      </c>
      <c r="BD16" s="13">
        <v>917</v>
      </c>
      <c r="BE16" s="154">
        <v>529102</v>
      </c>
      <c r="BF16" s="185"/>
      <c r="BG16" s="99">
        <v>9</v>
      </c>
    </row>
    <row r="17" spans="1:59" ht="13.5" thickBot="1">
      <c r="A17" s="186"/>
      <c r="B17" s="21" t="s">
        <v>110</v>
      </c>
      <c r="C17" s="24">
        <f aca="true" t="shared" si="6" ref="C17:AI17">SUM(C14:C16)</f>
        <v>171489</v>
      </c>
      <c r="D17" s="131">
        <v>1490737</v>
      </c>
      <c r="E17" s="26">
        <f t="shared" si="6"/>
        <v>16932</v>
      </c>
      <c r="F17" s="17">
        <f t="shared" si="6"/>
        <v>5042</v>
      </c>
      <c r="G17" s="17">
        <f t="shared" si="6"/>
        <v>31418</v>
      </c>
      <c r="H17" s="26">
        <f t="shared" si="6"/>
        <v>2439</v>
      </c>
      <c r="I17" s="19">
        <f t="shared" si="6"/>
        <v>11291</v>
      </c>
      <c r="J17" s="27">
        <f t="shared" si="6"/>
        <v>60371</v>
      </c>
      <c r="K17" s="19">
        <f t="shared" si="6"/>
        <v>9710</v>
      </c>
      <c r="L17" s="19">
        <f t="shared" si="6"/>
        <v>5314</v>
      </c>
      <c r="M17" s="19">
        <f t="shared" si="6"/>
        <v>871</v>
      </c>
      <c r="N17" s="27">
        <f t="shared" si="6"/>
        <v>75271</v>
      </c>
      <c r="O17" s="19">
        <f t="shared" si="6"/>
        <v>4702</v>
      </c>
      <c r="P17" s="17">
        <f t="shared" si="6"/>
        <v>1407</v>
      </c>
      <c r="Q17" s="19">
        <f t="shared" si="6"/>
        <v>6141</v>
      </c>
      <c r="R17" s="19">
        <f t="shared" si="6"/>
        <v>2385</v>
      </c>
      <c r="S17" s="19">
        <f t="shared" si="6"/>
        <v>772</v>
      </c>
      <c r="T17" s="19">
        <f t="shared" si="6"/>
        <v>290</v>
      </c>
      <c r="U17" s="19">
        <f t="shared" si="6"/>
        <v>18796</v>
      </c>
      <c r="V17" s="19">
        <f t="shared" si="6"/>
        <v>1317</v>
      </c>
      <c r="W17" s="27">
        <f t="shared" si="6"/>
        <v>209035</v>
      </c>
      <c r="X17" s="27">
        <f t="shared" si="6"/>
        <v>34371</v>
      </c>
      <c r="Y17" s="72">
        <f t="shared" si="6"/>
        <v>14968</v>
      </c>
      <c r="Z17" s="27">
        <f t="shared" si="6"/>
        <v>57938</v>
      </c>
      <c r="AA17" s="19">
        <f t="shared" si="6"/>
        <v>7829</v>
      </c>
      <c r="AB17" s="27">
        <f t="shared" si="6"/>
        <v>27571</v>
      </c>
      <c r="AC17" s="19">
        <f t="shared" si="6"/>
        <v>16788</v>
      </c>
      <c r="AD17" s="19">
        <f t="shared" si="6"/>
        <v>116606</v>
      </c>
      <c r="AE17" s="19">
        <f t="shared" si="6"/>
        <v>7719</v>
      </c>
      <c r="AF17" s="19">
        <f t="shared" si="6"/>
        <v>47217</v>
      </c>
      <c r="AG17" s="19">
        <f t="shared" si="6"/>
        <v>2869</v>
      </c>
      <c r="AH17" s="27">
        <f t="shared" si="6"/>
        <v>80523</v>
      </c>
      <c r="AI17" s="27">
        <f t="shared" si="6"/>
        <v>75889</v>
      </c>
      <c r="AJ17" s="19">
        <f aca="true" t="shared" si="7" ref="AJ17:BE17">SUM(AJ14:AJ16)</f>
        <v>22838</v>
      </c>
      <c r="AK17" s="19">
        <f t="shared" si="7"/>
        <v>18417</v>
      </c>
      <c r="AL17" s="19">
        <f t="shared" si="7"/>
        <v>16815</v>
      </c>
      <c r="AM17" s="19">
        <f t="shared" si="7"/>
        <v>19578</v>
      </c>
      <c r="AN17" s="19">
        <f t="shared" si="7"/>
        <v>27776</v>
      </c>
      <c r="AO17" s="19">
        <f t="shared" si="7"/>
        <v>19032</v>
      </c>
      <c r="AP17" s="27">
        <f t="shared" si="7"/>
        <v>112837</v>
      </c>
      <c r="AQ17" s="19">
        <f t="shared" si="7"/>
        <v>20639</v>
      </c>
      <c r="AR17" s="19">
        <f t="shared" si="7"/>
        <v>10000</v>
      </c>
      <c r="AS17" s="19">
        <f t="shared" si="7"/>
        <v>24211</v>
      </c>
      <c r="AT17" s="19">
        <f t="shared" si="7"/>
        <v>38493</v>
      </c>
      <c r="AU17" s="19">
        <f t="shared" si="7"/>
        <v>6040</v>
      </c>
      <c r="AV17" s="19">
        <f t="shared" si="7"/>
        <v>26615</v>
      </c>
      <c r="AW17" s="19">
        <f t="shared" si="7"/>
        <v>31217</v>
      </c>
      <c r="AX17" s="19">
        <f t="shared" si="7"/>
        <v>26745</v>
      </c>
      <c r="AY17" s="19">
        <f t="shared" si="7"/>
        <v>42637</v>
      </c>
      <c r="AZ17" s="19">
        <f t="shared" si="7"/>
        <v>2280</v>
      </c>
      <c r="BA17" s="19">
        <f t="shared" si="7"/>
        <v>6604</v>
      </c>
      <c r="BB17" s="19">
        <f t="shared" si="7"/>
        <v>24600</v>
      </c>
      <c r="BC17" s="19">
        <f t="shared" si="7"/>
        <v>3109</v>
      </c>
      <c r="BD17" s="73">
        <f t="shared" si="7"/>
        <v>1681</v>
      </c>
      <c r="BE17" s="169">
        <f t="shared" si="7"/>
        <v>1627445</v>
      </c>
      <c r="BF17" s="185"/>
      <c r="BG17" s="103" t="s">
        <v>110</v>
      </c>
    </row>
    <row r="18" spans="1:59" ht="13.5" thickBot="1">
      <c r="A18" s="186"/>
      <c r="B18" s="70" t="s">
        <v>111</v>
      </c>
      <c r="C18" s="25">
        <f>C13+C17</f>
        <v>508516</v>
      </c>
      <c r="D18" s="130">
        <f>D13+D17</f>
        <v>3610271</v>
      </c>
      <c r="E18" s="119">
        <f aca="true" t="shared" si="8" ref="E18:BE18">E13+E17</f>
        <v>45572</v>
      </c>
      <c r="F18" s="120">
        <f t="shared" si="8"/>
        <v>13529</v>
      </c>
      <c r="G18" s="120">
        <f t="shared" si="8"/>
        <v>64651</v>
      </c>
      <c r="H18" s="120">
        <f t="shared" si="8"/>
        <v>5256</v>
      </c>
      <c r="I18" s="121">
        <f t="shared" si="8"/>
        <v>28928</v>
      </c>
      <c r="J18" s="122">
        <f t="shared" si="8"/>
        <v>172727</v>
      </c>
      <c r="K18" s="120">
        <f t="shared" si="8"/>
        <v>28398</v>
      </c>
      <c r="L18" s="120">
        <f t="shared" si="8"/>
        <v>14569</v>
      </c>
      <c r="M18" s="120">
        <f t="shared" si="8"/>
        <v>2078</v>
      </c>
      <c r="N18" s="122">
        <f t="shared" si="8"/>
        <v>230379</v>
      </c>
      <c r="O18" s="121">
        <f t="shared" si="8"/>
        <v>17276</v>
      </c>
      <c r="P18" s="120">
        <f t="shared" si="8"/>
        <v>2421</v>
      </c>
      <c r="Q18" s="120">
        <f t="shared" si="8"/>
        <v>12488</v>
      </c>
      <c r="R18" s="120">
        <f t="shared" si="8"/>
        <v>5266</v>
      </c>
      <c r="S18" s="120">
        <f t="shared" si="8"/>
        <v>2094</v>
      </c>
      <c r="T18" s="120">
        <f t="shared" si="8"/>
        <v>579</v>
      </c>
      <c r="U18" s="120">
        <f t="shared" si="8"/>
        <v>52871</v>
      </c>
      <c r="V18" s="120">
        <f t="shared" si="8"/>
        <v>1927</v>
      </c>
      <c r="W18" s="122">
        <f t="shared" si="8"/>
        <v>504128</v>
      </c>
      <c r="X18" s="122">
        <f t="shared" si="8"/>
        <v>78165</v>
      </c>
      <c r="Y18" s="120">
        <f t="shared" si="8"/>
        <v>36335</v>
      </c>
      <c r="Z18" s="122">
        <f t="shared" si="8"/>
        <v>128568</v>
      </c>
      <c r="AA18" s="120">
        <f t="shared" si="8"/>
        <v>16931</v>
      </c>
      <c r="AB18" s="122">
        <f t="shared" si="8"/>
        <v>74701</v>
      </c>
      <c r="AC18" s="120">
        <f t="shared" si="8"/>
        <v>33636</v>
      </c>
      <c r="AD18" s="120">
        <f t="shared" si="8"/>
        <v>345385</v>
      </c>
      <c r="AE18" s="120">
        <f t="shared" si="8"/>
        <v>20481</v>
      </c>
      <c r="AF18" s="120">
        <f t="shared" si="8"/>
        <v>126320</v>
      </c>
      <c r="AG18" s="120">
        <f t="shared" si="8"/>
        <v>11243</v>
      </c>
      <c r="AH18" s="122">
        <f t="shared" si="8"/>
        <v>217471</v>
      </c>
      <c r="AI18" s="122">
        <f t="shared" si="8"/>
        <v>146789</v>
      </c>
      <c r="AJ18" s="120">
        <f t="shared" si="8"/>
        <v>53341</v>
      </c>
      <c r="AK18" s="120">
        <f t="shared" si="8"/>
        <v>45053</v>
      </c>
      <c r="AL18" s="120">
        <f t="shared" si="8"/>
        <v>37308</v>
      </c>
      <c r="AM18" s="120">
        <f t="shared" si="8"/>
        <v>55915</v>
      </c>
      <c r="AN18" s="120">
        <f t="shared" si="8"/>
        <v>70224</v>
      </c>
      <c r="AO18" s="120">
        <f t="shared" si="8"/>
        <v>40535</v>
      </c>
      <c r="AP18" s="122">
        <f t="shared" si="8"/>
        <v>251287</v>
      </c>
      <c r="AQ18" s="120">
        <f t="shared" si="8"/>
        <v>41674</v>
      </c>
      <c r="AR18" s="120">
        <f t="shared" si="8"/>
        <v>19149</v>
      </c>
      <c r="AS18" s="120">
        <f t="shared" si="8"/>
        <v>47336</v>
      </c>
      <c r="AT18" s="120">
        <f t="shared" si="8"/>
        <v>76230</v>
      </c>
      <c r="AU18" s="120">
        <f t="shared" si="8"/>
        <v>16824</v>
      </c>
      <c r="AV18" s="120">
        <f t="shared" si="8"/>
        <v>54707</v>
      </c>
      <c r="AW18" s="120">
        <f t="shared" si="8"/>
        <v>79875</v>
      </c>
      <c r="AX18" s="120">
        <f t="shared" si="8"/>
        <v>62823</v>
      </c>
      <c r="AY18" s="120">
        <f t="shared" si="8"/>
        <v>101706</v>
      </c>
      <c r="AZ18" s="120">
        <f t="shared" si="8"/>
        <v>4883</v>
      </c>
      <c r="BA18" s="120">
        <f t="shared" si="8"/>
        <v>16520</v>
      </c>
      <c r="BB18" s="120">
        <f t="shared" si="8"/>
        <v>49467</v>
      </c>
      <c r="BC18" s="120">
        <f t="shared" si="8"/>
        <v>5970</v>
      </c>
      <c r="BD18" s="123">
        <f t="shared" si="8"/>
        <v>3501</v>
      </c>
      <c r="BE18" s="25">
        <f t="shared" si="8"/>
        <v>4084006</v>
      </c>
      <c r="BF18" s="185"/>
      <c r="BG18" s="104" t="s">
        <v>111</v>
      </c>
    </row>
    <row r="19" spans="1:59" ht="12.75">
      <c r="A19" s="186"/>
      <c r="B19" s="16">
        <v>10</v>
      </c>
      <c r="C19" s="140">
        <v>74969</v>
      </c>
      <c r="D19" s="139">
        <v>436760</v>
      </c>
      <c r="E19" s="157">
        <v>4960</v>
      </c>
      <c r="F19" s="12">
        <v>1694</v>
      </c>
      <c r="G19" s="157">
        <v>7270</v>
      </c>
      <c r="H19" s="12">
        <v>510</v>
      </c>
      <c r="I19" s="157">
        <v>2886</v>
      </c>
      <c r="J19" s="137">
        <v>17569</v>
      </c>
      <c r="K19" s="157">
        <v>2663</v>
      </c>
      <c r="L19" s="12">
        <v>2015</v>
      </c>
      <c r="M19" s="157">
        <v>478</v>
      </c>
      <c r="N19" s="137">
        <v>17153</v>
      </c>
      <c r="O19" s="157">
        <v>3168</v>
      </c>
      <c r="P19" s="12">
        <v>257</v>
      </c>
      <c r="Q19" s="157">
        <v>1201</v>
      </c>
      <c r="R19" s="12">
        <v>685</v>
      </c>
      <c r="S19" s="157">
        <v>193</v>
      </c>
      <c r="T19" s="12">
        <v>42</v>
      </c>
      <c r="U19" s="157">
        <v>10797</v>
      </c>
      <c r="V19" s="12">
        <v>99</v>
      </c>
      <c r="W19" s="163">
        <v>66121</v>
      </c>
      <c r="X19" s="150">
        <v>9963</v>
      </c>
      <c r="Y19" s="157">
        <v>5014</v>
      </c>
      <c r="Z19" s="12">
        <v>11841</v>
      </c>
      <c r="AA19" s="157">
        <v>1607</v>
      </c>
      <c r="AB19" s="150">
        <v>11518</v>
      </c>
      <c r="AC19" s="157">
        <v>3855</v>
      </c>
      <c r="AD19" s="137">
        <v>40373</v>
      </c>
      <c r="AE19" s="157">
        <v>1923</v>
      </c>
      <c r="AF19" s="12">
        <v>14792</v>
      </c>
      <c r="AG19" s="157">
        <v>1417</v>
      </c>
      <c r="AH19" s="137">
        <v>27182</v>
      </c>
      <c r="AI19" s="163">
        <v>14682</v>
      </c>
      <c r="AJ19" s="12">
        <v>5738</v>
      </c>
      <c r="AK19" s="157">
        <v>6019</v>
      </c>
      <c r="AL19" s="12">
        <v>6592</v>
      </c>
      <c r="AM19" s="157">
        <v>10293</v>
      </c>
      <c r="AN19" s="12">
        <v>9374</v>
      </c>
      <c r="AO19" s="157">
        <v>5422</v>
      </c>
      <c r="AP19" s="137">
        <v>33612</v>
      </c>
      <c r="AQ19" s="157">
        <v>5922</v>
      </c>
      <c r="AR19" s="12">
        <v>2199</v>
      </c>
      <c r="AS19" s="157">
        <v>7030</v>
      </c>
      <c r="AT19" s="12">
        <v>10981</v>
      </c>
      <c r="AU19" s="157">
        <v>1746</v>
      </c>
      <c r="AV19" s="12">
        <v>6766</v>
      </c>
      <c r="AW19" s="157">
        <v>9893</v>
      </c>
      <c r="AX19" s="12">
        <v>8298</v>
      </c>
      <c r="AY19" s="157">
        <v>14359</v>
      </c>
      <c r="AZ19" s="12">
        <v>615</v>
      </c>
      <c r="BA19" s="157">
        <v>1889</v>
      </c>
      <c r="BB19" s="12">
        <v>4908</v>
      </c>
      <c r="BC19" s="157">
        <v>580</v>
      </c>
      <c r="BD19" s="13">
        <v>596</v>
      </c>
      <c r="BE19" s="167">
        <v>511729</v>
      </c>
      <c r="BF19" s="185"/>
      <c r="BG19" s="99">
        <v>10</v>
      </c>
    </row>
    <row r="20" spans="1:59" ht="12.75">
      <c r="A20" s="186"/>
      <c r="B20" s="16">
        <v>11</v>
      </c>
      <c r="C20" s="140">
        <v>67047</v>
      </c>
      <c r="D20" s="139">
        <v>324208</v>
      </c>
      <c r="E20" s="157">
        <v>4266</v>
      </c>
      <c r="F20" s="12">
        <v>1122</v>
      </c>
      <c r="G20" s="157">
        <v>3510</v>
      </c>
      <c r="H20" s="12">
        <v>339</v>
      </c>
      <c r="I20" s="157">
        <v>2268</v>
      </c>
      <c r="J20" s="137">
        <v>16671</v>
      </c>
      <c r="K20" s="157">
        <v>1882</v>
      </c>
      <c r="L20" s="12">
        <v>2169</v>
      </c>
      <c r="M20" s="157">
        <v>117</v>
      </c>
      <c r="N20" s="137">
        <v>20386</v>
      </c>
      <c r="O20" s="157">
        <v>2200</v>
      </c>
      <c r="P20" s="12">
        <v>192</v>
      </c>
      <c r="Q20" s="157">
        <v>1076</v>
      </c>
      <c r="R20" s="12">
        <v>320</v>
      </c>
      <c r="S20" s="157">
        <v>255</v>
      </c>
      <c r="T20" s="12">
        <v>36</v>
      </c>
      <c r="U20" s="157">
        <v>6717</v>
      </c>
      <c r="V20" s="12">
        <v>71</v>
      </c>
      <c r="W20" s="163">
        <v>42306</v>
      </c>
      <c r="X20" s="150">
        <v>7965</v>
      </c>
      <c r="Y20" s="157">
        <v>4907</v>
      </c>
      <c r="Z20" s="12">
        <v>7989</v>
      </c>
      <c r="AA20" s="157">
        <v>1313</v>
      </c>
      <c r="AB20" s="150">
        <v>8075</v>
      </c>
      <c r="AC20" s="157">
        <v>3351</v>
      </c>
      <c r="AD20" s="137">
        <v>38382</v>
      </c>
      <c r="AE20" s="157">
        <v>1941</v>
      </c>
      <c r="AF20" s="12">
        <v>16954</v>
      </c>
      <c r="AG20" s="157">
        <v>1238</v>
      </c>
      <c r="AH20" s="137">
        <v>25333</v>
      </c>
      <c r="AI20" s="163">
        <v>10243</v>
      </c>
      <c r="AJ20" s="12">
        <v>4227</v>
      </c>
      <c r="AK20" s="157">
        <v>3796</v>
      </c>
      <c r="AL20" s="12">
        <v>3261</v>
      </c>
      <c r="AM20" s="157">
        <v>6732</v>
      </c>
      <c r="AN20" s="12">
        <v>7887</v>
      </c>
      <c r="AO20" s="157">
        <v>2638</v>
      </c>
      <c r="AP20" s="137">
        <v>18593</v>
      </c>
      <c r="AQ20" s="157">
        <v>2374</v>
      </c>
      <c r="AR20" s="12">
        <v>1257</v>
      </c>
      <c r="AS20" s="157">
        <v>2341</v>
      </c>
      <c r="AT20" s="12">
        <v>5583</v>
      </c>
      <c r="AU20" s="157">
        <v>1153</v>
      </c>
      <c r="AV20" s="12">
        <v>6168</v>
      </c>
      <c r="AW20" s="157">
        <v>7068</v>
      </c>
      <c r="AX20" s="12">
        <v>4527</v>
      </c>
      <c r="AY20" s="157">
        <v>8668</v>
      </c>
      <c r="AZ20" s="12">
        <v>369</v>
      </c>
      <c r="BA20" s="157">
        <v>1426</v>
      </c>
      <c r="BB20" s="12">
        <v>2019</v>
      </c>
      <c r="BC20" s="157">
        <v>216</v>
      </c>
      <c r="BD20" s="13">
        <v>311</v>
      </c>
      <c r="BE20" s="154">
        <v>391255</v>
      </c>
      <c r="BF20" s="185"/>
      <c r="BG20" s="99">
        <v>11</v>
      </c>
    </row>
    <row r="21" spans="1:59" ht="13.5" thickBot="1">
      <c r="A21" s="186"/>
      <c r="B21" s="16">
        <v>12</v>
      </c>
      <c r="C21" s="141">
        <v>64781</v>
      </c>
      <c r="D21" s="139">
        <v>341225</v>
      </c>
      <c r="E21" s="158">
        <v>3687</v>
      </c>
      <c r="F21" s="142">
        <v>1275</v>
      </c>
      <c r="G21" s="158">
        <v>2823</v>
      </c>
      <c r="H21" s="142">
        <v>564</v>
      </c>
      <c r="I21" s="158">
        <v>2603</v>
      </c>
      <c r="J21" s="143">
        <v>19491</v>
      </c>
      <c r="K21" s="158">
        <v>1893</v>
      </c>
      <c r="L21" s="142">
        <v>2226</v>
      </c>
      <c r="M21" s="158">
        <v>226</v>
      </c>
      <c r="N21" s="143">
        <v>25581</v>
      </c>
      <c r="O21" s="158">
        <v>1399</v>
      </c>
      <c r="P21" s="142">
        <v>298</v>
      </c>
      <c r="Q21" s="158">
        <v>1556</v>
      </c>
      <c r="R21" s="142">
        <v>381</v>
      </c>
      <c r="S21" s="158">
        <v>204</v>
      </c>
      <c r="T21" s="142">
        <v>37</v>
      </c>
      <c r="U21" s="158">
        <v>4033</v>
      </c>
      <c r="V21" s="142">
        <v>88</v>
      </c>
      <c r="W21" s="164">
        <v>46670</v>
      </c>
      <c r="X21" s="151">
        <v>6851</v>
      </c>
      <c r="Y21" s="158">
        <v>3440</v>
      </c>
      <c r="Z21" s="142">
        <v>6724</v>
      </c>
      <c r="AA21" s="158">
        <v>1105</v>
      </c>
      <c r="AB21" s="151">
        <v>9341</v>
      </c>
      <c r="AC21" s="158">
        <v>3458</v>
      </c>
      <c r="AD21" s="143">
        <v>46990</v>
      </c>
      <c r="AE21" s="158">
        <v>5371</v>
      </c>
      <c r="AF21" s="142">
        <v>14155</v>
      </c>
      <c r="AG21" s="158">
        <v>1424</v>
      </c>
      <c r="AH21" s="143">
        <v>25210</v>
      </c>
      <c r="AI21" s="164">
        <v>9889</v>
      </c>
      <c r="AJ21" s="142">
        <v>2987</v>
      </c>
      <c r="AK21" s="158">
        <v>4261</v>
      </c>
      <c r="AL21" s="142">
        <v>2994</v>
      </c>
      <c r="AM21" s="158">
        <v>8045</v>
      </c>
      <c r="AN21" s="142">
        <v>8028</v>
      </c>
      <c r="AO21" s="158">
        <v>2931</v>
      </c>
      <c r="AP21" s="143">
        <v>16565</v>
      </c>
      <c r="AQ21" s="158">
        <v>2339</v>
      </c>
      <c r="AR21" s="142">
        <v>1128</v>
      </c>
      <c r="AS21" s="158">
        <v>1848</v>
      </c>
      <c r="AT21" s="142">
        <v>5456</v>
      </c>
      <c r="AU21" s="158">
        <v>776</v>
      </c>
      <c r="AV21" s="142">
        <v>6383</v>
      </c>
      <c r="AW21" s="158">
        <v>7810</v>
      </c>
      <c r="AX21" s="142">
        <v>3155</v>
      </c>
      <c r="AY21" s="158">
        <v>9802</v>
      </c>
      <c r="AZ21" s="142">
        <v>943</v>
      </c>
      <c r="BA21" s="158">
        <v>1456</v>
      </c>
      <c r="BB21" s="142">
        <v>4508</v>
      </c>
      <c r="BC21" s="158">
        <v>418</v>
      </c>
      <c r="BD21" s="144">
        <v>399</v>
      </c>
      <c r="BE21" s="154">
        <v>406006</v>
      </c>
      <c r="BF21" s="185"/>
      <c r="BG21" s="99">
        <v>12</v>
      </c>
    </row>
    <row r="22" spans="1:59" ht="13.5" thickBot="1">
      <c r="A22" s="20"/>
      <c r="B22" s="21" t="s">
        <v>108</v>
      </c>
      <c r="C22" s="24">
        <f aca="true" t="shared" si="9" ref="C22:AI22">SUM(C19:C21)</f>
        <v>206797</v>
      </c>
      <c r="D22" s="132">
        <f>BE22-C22</f>
        <v>1102193</v>
      </c>
      <c r="E22" s="127">
        <f t="shared" si="9"/>
        <v>12913</v>
      </c>
      <c r="F22" s="77">
        <f t="shared" si="9"/>
        <v>4091</v>
      </c>
      <c r="G22" s="77">
        <f t="shared" si="9"/>
        <v>13603</v>
      </c>
      <c r="H22" s="79">
        <f t="shared" si="9"/>
        <v>1413</v>
      </c>
      <c r="I22" s="78">
        <f t="shared" si="9"/>
        <v>7757</v>
      </c>
      <c r="J22" s="27">
        <f t="shared" si="9"/>
        <v>53731</v>
      </c>
      <c r="K22" s="78">
        <f t="shared" si="9"/>
        <v>6438</v>
      </c>
      <c r="L22" s="78">
        <f t="shared" si="9"/>
        <v>6410</v>
      </c>
      <c r="M22" s="78">
        <f t="shared" si="9"/>
        <v>821</v>
      </c>
      <c r="N22" s="27">
        <f t="shared" si="9"/>
        <v>63120</v>
      </c>
      <c r="O22" s="77">
        <f t="shared" si="9"/>
        <v>6767</v>
      </c>
      <c r="P22" s="79">
        <f t="shared" si="9"/>
        <v>747</v>
      </c>
      <c r="Q22" s="77">
        <f t="shared" si="9"/>
        <v>3833</v>
      </c>
      <c r="R22" s="79">
        <f t="shared" si="9"/>
        <v>1386</v>
      </c>
      <c r="S22" s="77">
        <f t="shared" si="9"/>
        <v>652</v>
      </c>
      <c r="T22" s="79">
        <f t="shared" si="9"/>
        <v>115</v>
      </c>
      <c r="U22" s="77">
        <f t="shared" si="9"/>
        <v>21547</v>
      </c>
      <c r="V22" s="79">
        <f t="shared" si="9"/>
        <v>258</v>
      </c>
      <c r="W22" s="18">
        <f t="shared" si="9"/>
        <v>155097</v>
      </c>
      <c r="X22" s="28">
        <f t="shared" si="9"/>
        <v>24779</v>
      </c>
      <c r="Y22" s="77">
        <f t="shared" si="9"/>
        <v>13361</v>
      </c>
      <c r="Z22" s="28">
        <f t="shared" si="9"/>
        <v>26554</v>
      </c>
      <c r="AA22" s="77">
        <f t="shared" si="9"/>
        <v>4025</v>
      </c>
      <c r="AB22" s="28">
        <f t="shared" si="9"/>
        <v>28934</v>
      </c>
      <c r="AC22" s="77">
        <f t="shared" si="9"/>
        <v>10664</v>
      </c>
      <c r="AD22" s="26">
        <f t="shared" si="9"/>
        <v>125745</v>
      </c>
      <c r="AE22" s="77">
        <f t="shared" si="9"/>
        <v>9235</v>
      </c>
      <c r="AF22" s="26">
        <f t="shared" si="9"/>
        <v>45901</v>
      </c>
      <c r="AG22" s="77">
        <f t="shared" si="9"/>
        <v>4079</v>
      </c>
      <c r="AH22" s="28">
        <f t="shared" si="9"/>
        <v>77725</v>
      </c>
      <c r="AI22" s="18">
        <f t="shared" si="9"/>
        <v>34814</v>
      </c>
      <c r="AJ22" s="79">
        <f aca="true" t="shared" si="10" ref="AJ22:BE22">SUM(AJ19:AJ21)</f>
        <v>12952</v>
      </c>
      <c r="AK22" s="77">
        <f t="shared" si="10"/>
        <v>14076</v>
      </c>
      <c r="AL22" s="79">
        <f t="shared" si="10"/>
        <v>12847</v>
      </c>
      <c r="AM22" s="77">
        <f t="shared" si="10"/>
        <v>25070</v>
      </c>
      <c r="AN22" s="79">
        <f t="shared" si="10"/>
        <v>25289</v>
      </c>
      <c r="AO22" s="77">
        <f t="shared" si="10"/>
        <v>10991</v>
      </c>
      <c r="AP22" s="18">
        <f t="shared" si="10"/>
        <v>68770</v>
      </c>
      <c r="AQ22" s="77">
        <f t="shared" si="10"/>
        <v>10635</v>
      </c>
      <c r="AR22" s="77">
        <f t="shared" si="10"/>
        <v>4584</v>
      </c>
      <c r="AS22" s="77">
        <f t="shared" si="10"/>
        <v>11219</v>
      </c>
      <c r="AT22" s="77">
        <f t="shared" si="10"/>
        <v>22020</v>
      </c>
      <c r="AU22" s="77">
        <f t="shared" si="10"/>
        <v>3675</v>
      </c>
      <c r="AV22" s="77">
        <f t="shared" si="10"/>
        <v>19317</v>
      </c>
      <c r="AW22" s="77">
        <f t="shared" si="10"/>
        <v>24771</v>
      </c>
      <c r="AX22" s="77">
        <f t="shared" si="10"/>
        <v>15980</v>
      </c>
      <c r="AY22" s="77">
        <f t="shared" si="10"/>
        <v>32829</v>
      </c>
      <c r="AZ22" s="77">
        <f t="shared" si="10"/>
        <v>1927</v>
      </c>
      <c r="BA22" s="77">
        <f t="shared" si="10"/>
        <v>4771</v>
      </c>
      <c r="BB22" s="77">
        <f t="shared" si="10"/>
        <v>11435</v>
      </c>
      <c r="BC22" s="77">
        <f t="shared" si="10"/>
        <v>1214</v>
      </c>
      <c r="BD22" s="78">
        <f t="shared" si="10"/>
        <v>1306</v>
      </c>
      <c r="BE22" s="170">
        <f t="shared" si="10"/>
        <v>1308990</v>
      </c>
      <c r="BF22" s="171"/>
      <c r="BG22" s="103" t="s">
        <v>108</v>
      </c>
    </row>
    <row r="23" spans="1:59" ht="19.5" customHeight="1" thickBot="1">
      <c r="A23" s="29"/>
      <c r="B23" s="63" t="s">
        <v>118</v>
      </c>
      <c r="C23" s="25">
        <f>C18+C22</f>
        <v>715313</v>
      </c>
      <c r="D23" s="130">
        <f>D18+D22</f>
        <v>4712464</v>
      </c>
      <c r="E23" s="126">
        <f aca="true" t="shared" si="11" ref="E23:BE23">E18+E22</f>
        <v>58485</v>
      </c>
      <c r="F23" s="124">
        <f t="shared" si="11"/>
        <v>17620</v>
      </c>
      <c r="G23" s="124">
        <f t="shared" si="11"/>
        <v>78254</v>
      </c>
      <c r="H23" s="125">
        <f t="shared" si="11"/>
        <v>6669</v>
      </c>
      <c r="I23" s="122">
        <f t="shared" si="11"/>
        <v>36685</v>
      </c>
      <c r="J23" s="122">
        <f t="shared" si="11"/>
        <v>226458</v>
      </c>
      <c r="K23" s="122">
        <f t="shared" si="11"/>
        <v>34836</v>
      </c>
      <c r="L23" s="122">
        <f t="shared" si="11"/>
        <v>20979</v>
      </c>
      <c r="M23" s="122">
        <f t="shared" si="11"/>
        <v>2899</v>
      </c>
      <c r="N23" s="122">
        <f t="shared" si="11"/>
        <v>293499</v>
      </c>
      <c r="O23" s="124">
        <f t="shared" si="11"/>
        <v>24043</v>
      </c>
      <c r="P23" s="125">
        <f t="shared" si="11"/>
        <v>3168</v>
      </c>
      <c r="Q23" s="124">
        <f t="shared" si="11"/>
        <v>16321</v>
      </c>
      <c r="R23" s="125">
        <f t="shared" si="11"/>
        <v>6652</v>
      </c>
      <c r="S23" s="124">
        <f t="shared" si="11"/>
        <v>2746</v>
      </c>
      <c r="T23" s="125">
        <f t="shared" si="11"/>
        <v>694</v>
      </c>
      <c r="U23" s="124">
        <f t="shared" si="11"/>
        <v>74418</v>
      </c>
      <c r="V23" s="125">
        <f t="shared" si="11"/>
        <v>2185</v>
      </c>
      <c r="W23" s="124">
        <f t="shared" si="11"/>
        <v>659225</v>
      </c>
      <c r="X23" s="125">
        <f t="shared" si="11"/>
        <v>102944</v>
      </c>
      <c r="Y23" s="124">
        <f t="shared" si="11"/>
        <v>49696</v>
      </c>
      <c r="Z23" s="125">
        <f t="shared" si="11"/>
        <v>155122</v>
      </c>
      <c r="AA23" s="124">
        <f t="shared" si="11"/>
        <v>20956</v>
      </c>
      <c r="AB23" s="125">
        <f t="shared" si="11"/>
        <v>103635</v>
      </c>
      <c r="AC23" s="124">
        <f t="shared" si="11"/>
        <v>44300</v>
      </c>
      <c r="AD23" s="119">
        <f t="shared" si="11"/>
        <v>471130</v>
      </c>
      <c r="AE23" s="124">
        <f t="shared" si="11"/>
        <v>29716</v>
      </c>
      <c r="AF23" s="119">
        <f t="shared" si="11"/>
        <v>172221</v>
      </c>
      <c r="AG23" s="124">
        <f t="shared" si="11"/>
        <v>15322</v>
      </c>
      <c r="AH23" s="125">
        <f t="shared" si="11"/>
        <v>295196</v>
      </c>
      <c r="AI23" s="124">
        <f t="shared" si="11"/>
        <v>181603</v>
      </c>
      <c r="AJ23" s="125">
        <f t="shared" si="11"/>
        <v>66293</v>
      </c>
      <c r="AK23" s="124">
        <f t="shared" si="11"/>
        <v>59129</v>
      </c>
      <c r="AL23" s="125">
        <f t="shared" si="11"/>
        <v>50155</v>
      </c>
      <c r="AM23" s="124">
        <f t="shared" si="11"/>
        <v>80985</v>
      </c>
      <c r="AN23" s="125">
        <f t="shared" si="11"/>
        <v>95513</v>
      </c>
      <c r="AO23" s="122">
        <f t="shared" si="11"/>
        <v>51526</v>
      </c>
      <c r="AP23" s="122">
        <f aca="true" t="shared" si="12" ref="AP23:AZ23">AP18+AP22</f>
        <v>320057</v>
      </c>
      <c r="AQ23" s="122">
        <f t="shared" si="12"/>
        <v>52309</v>
      </c>
      <c r="AR23" s="124">
        <f t="shared" si="12"/>
        <v>23733</v>
      </c>
      <c r="AS23" s="124">
        <f t="shared" si="12"/>
        <v>58555</v>
      </c>
      <c r="AT23" s="124">
        <f t="shared" si="12"/>
        <v>98250</v>
      </c>
      <c r="AU23" s="124">
        <f t="shared" si="12"/>
        <v>20499</v>
      </c>
      <c r="AV23" s="124">
        <f t="shared" si="12"/>
        <v>74024</v>
      </c>
      <c r="AW23" s="125">
        <f t="shared" si="12"/>
        <v>104646</v>
      </c>
      <c r="AX23" s="124">
        <f t="shared" si="12"/>
        <v>78803</v>
      </c>
      <c r="AY23" s="125">
        <f t="shared" si="12"/>
        <v>134535</v>
      </c>
      <c r="AZ23" s="122">
        <f t="shared" si="12"/>
        <v>6810</v>
      </c>
      <c r="BA23" s="124">
        <f t="shared" si="11"/>
        <v>21291</v>
      </c>
      <c r="BB23" s="125">
        <f t="shared" si="11"/>
        <v>60902</v>
      </c>
      <c r="BC23" s="124">
        <f t="shared" si="11"/>
        <v>7184</v>
      </c>
      <c r="BD23" s="125">
        <f t="shared" si="11"/>
        <v>4807</v>
      </c>
      <c r="BE23" s="86">
        <f t="shared" si="11"/>
        <v>5392996</v>
      </c>
      <c r="BF23" s="29"/>
      <c r="BG23" s="63" t="s">
        <v>118</v>
      </c>
    </row>
    <row r="24" spans="1:59" ht="23.25" customHeight="1">
      <c r="A24" s="61"/>
      <c r="B24" s="62"/>
      <c r="C24" s="59"/>
      <c r="D24" s="17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  <c r="AE24" s="59"/>
      <c r="AF24" s="60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61"/>
      <c r="BG24" s="62"/>
    </row>
    <row r="25" spans="1:59" ht="18" customHeight="1" thickBot="1">
      <c r="A25" s="64"/>
      <c r="B25" s="65" t="s">
        <v>122</v>
      </c>
      <c r="C25" s="53"/>
      <c r="D25" s="88"/>
      <c r="E25" s="58"/>
      <c r="F25" s="54"/>
      <c r="G25" s="54"/>
      <c r="H25" s="55"/>
      <c r="I25" s="56"/>
      <c r="J25" s="56"/>
      <c r="K25" s="56"/>
      <c r="L25" s="56"/>
      <c r="M25" s="56"/>
      <c r="N25" s="56"/>
      <c r="O25" s="54"/>
      <c r="P25" s="55"/>
      <c r="Q25" s="54"/>
      <c r="R25" s="55"/>
      <c r="S25" s="54"/>
      <c r="T25" s="55"/>
      <c r="U25" s="54"/>
      <c r="V25" s="55"/>
      <c r="W25" s="54"/>
      <c r="X25" s="55"/>
      <c r="Y25" s="54"/>
      <c r="Z25" s="55"/>
      <c r="AA25" s="54"/>
      <c r="AB25" s="55"/>
      <c r="AC25" s="54"/>
      <c r="AD25" s="57"/>
      <c r="AE25" s="54"/>
      <c r="AF25" s="57"/>
      <c r="AG25" s="54"/>
      <c r="AH25" s="55"/>
      <c r="AI25" s="54"/>
      <c r="AJ25" s="55"/>
      <c r="AK25" s="54"/>
      <c r="AL25" s="55"/>
      <c r="AM25" s="54"/>
      <c r="AN25" s="55"/>
      <c r="AO25" s="54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5"/>
      <c r="BB25" s="55"/>
      <c r="BC25" s="55"/>
      <c r="BD25" s="55"/>
      <c r="BE25" s="87"/>
      <c r="BF25" s="64"/>
      <c r="BG25" s="65" t="s">
        <v>121</v>
      </c>
    </row>
    <row r="26" spans="1:59" ht="12.75">
      <c r="A26" s="187">
        <v>2013</v>
      </c>
      <c r="B26" s="145">
        <v>1</v>
      </c>
      <c r="C26" s="199">
        <v>51345</v>
      </c>
      <c r="D26" s="90">
        <f>BE26-C26</f>
        <v>221986</v>
      </c>
      <c r="E26" s="174">
        <v>2441</v>
      </c>
      <c r="F26" s="80">
        <v>619</v>
      </c>
      <c r="G26" s="80">
        <v>1872</v>
      </c>
      <c r="H26" s="80">
        <v>246</v>
      </c>
      <c r="I26" s="80">
        <v>1051</v>
      </c>
      <c r="J26" s="83">
        <v>10998</v>
      </c>
      <c r="K26" s="80">
        <v>883</v>
      </c>
      <c r="L26" s="80">
        <v>1177</v>
      </c>
      <c r="M26" s="80">
        <v>69</v>
      </c>
      <c r="N26" s="83">
        <v>13778</v>
      </c>
      <c r="O26" s="80">
        <v>518</v>
      </c>
      <c r="P26" s="80">
        <v>121</v>
      </c>
      <c r="Q26" s="80">
        <v>1065</v>
      </c>
      <c r="R26" s="80">
        <v>255</v>
      </c>
      <c r="S26" s="80">
        <v>80</v>
      </c>
      <c r="T26" s="80">
        <v>54</v>
      </c>
      <c r="U26" s="80">
        <v>2654</v>
      </c>
      <c r="V26" s="80">
        <v>192</v>
      </c>
      <c r="W26" s="83">
        <v>22503</v>
      </c>
      <c r="X26" s="80">
        <v>3713</v>
      </c>
      <c r="Y26" s="80">
        <v>1796</v>
      </c>
      <c r="Z26" s="80">
        <v>5150</v>
      </c>
      <c r="AA26" s="80">
        <v>667</v>
      </c>
      <c r="AB26" s="80">
        <v>4458</v>
      </c>
      <c r="AC26" s="80">
        <v>1868</v>
      </c>
      <c r="AD26" s="83">
        <v>55957</v>
      </c>
      <c r="AE26" s="80">
        <v>1812</v>
      </c>
      <c r="AF26" s="80">
        <v>10611</v>
      </c>
      <c r="AG26" s="80">
        <v>479</v>
      </c>
      <c r="AH26" s="83">
        <v>15286</v>
      </c>
      <c r="AI26" s="83">
        <v>4151</v>
      </c>
      <c r="AJ26" s="80">
        <v>1903</v>
      </c>
      <c r="AK26" s="80">
        <v>2014</v>
      </c>
      <c r="AL26" s="80">
        <v>1666</v>
      </c>
      <c r="AM26" s="80">
        <v>5698</v>
      </c>
      <c r="AN26" s="80">
        <v>4412</v>
      </c>
      <c r="AO26" s="80">
        <v>1107</v>
      </c>
      <c r="AP26" s="83">
        <v>8661</v>
      </c>
      <c r="AQ26" s="80">
        <v>2437</v>
      </c>
      <c r="AR26" s="80">
        <v>690</v>
      </c>
      <c r="AS26" s="80">
        <v>2231</v>
      </c>
      <c r="AT26" s="80">
        <v>3023</v>
      </c>
      <c r="AU26" s="80">
        <v>463</v>
      </c>
      <c r="AV26" s="80">
        <v>3797</v>
      </c>
      <c r="AW26" s="80">
        <v>4049</v>
      </c>
      <c r="AX26" s="80">
        <v>3177</v>
      </c>
      <c r="AY26" s="80">
        <v>4699</v>
      </c>
      <c r="AZ26" s="80">
        <v>306</v>
      </c>
      <c r="BA26" s="80">
        <v>1190</v>
      </c>
      <c r="BB26" s="80">
        <v>3539</v>
      </c>
      <c r="BC26" s="80">
        <v>273</v>
      </c>
      <c r="BD26" s="81">
        <v>127</v>
      </c>
      <c r="BE26" s="201">
        <v>273331</v>
      </c>
      <c r="BF26" s="187">
        <v>2013</v>
      </c>
      <c r="BG26" s="145">
        <v>1</v>
      </c>
    </row>
    <row r="27" spans="1:59" ht="12.75">
      <c r="A27" s="188"/>
      <c r="B27" s="99">
        <v>2</v>
      </c>
      <c r="C27" s="200">
        <v>53860</v>
      </c>
      <c r="D27" s="91">
        <f>BE27-C27</f>
        <v>211590</v>
      </c>
      <c r="E27" s="175">
        <v>3955</v>
      </c>
      <c r="F27" s="10">
        <v>794</v>
      </c>
      <c r="G27" s="10">
        <v>7736</v>
      </c>
      <c r="H27" s="10">
        <v>207</v>
      </c>
      <c r="I27" s="10">
        <v>1486</v>
      </c>
      <c r="J27" s="14">
        <v>12729</v>
      </c>
      <c r="K27" s="10">
        <v>1014</v>
      </c>
      <c r="L27" s="10">
        <v>1593</v>
      </c>
      <c r="M27" s="10">
        <v>73</v>
      </c>
      <c r="N27" s="14">
        <v>14386</v>
      </c>
      <c r="O27" s="10">
        <v>1096</v>
      </c>
      <c r="P27" s="10">
        <v>141</v>
      </c>
      <c r="Q27" s="10">
        <v>311</v>
      </c>
      <c r="R27" s="10">
        <v>199</v>
      </c>
      <c r="S27" s="10">
        <v>126</v>
      </c>
      <c r="T27" s="10">
        <v>18</v>
      </c>
      <c r="U27" s="10">
        <v>3057</v>
      </c>
      <c r="V27" s="10">
        <v>66</v>
      </c>
      <c r="W27" s="14">
        <v>26969</v>
      </c>
      <c r="X27" s="10">
        <v>4551</v>
      </c>
      <c r="Y27" s="10">
        <v>2043</v>
      </c>
      <c r="Z27" s="10">
        <v>6382</v>
      </c>
      <c r="AA27" s="10">
        <v>903</v>
      </c>
      <c r="AB27" s="10">
        <v>5279</v>
      </c>
      <c r="AC27" s="10">
        <v>2249</v>
      </c>
      <c r="AD27" s="14">
        <v>21691</v>
      </c>
      <c r="AE27" s="10">
        <v>1415</v>
      </c>
      <c r="AF27" s="10">
        <v>12051</v>
      </c>
      <c r="AG27" s="10">
        <v>858</v>
      </c>
      <c r="AH27" s="14">
        <v>20057</v>
      </c>
      <c r="AI27" s="14">
        <v>5025</v>
      </c>
      <c r="AJ27" s="10">
        <v>2096</v>
      </c>
      <c r="AK27" s="10">
        <v>2706</v>
      </c>
      <c r="AL27" s="10">
        <v>2489</v>
      </c>
      <c r="AM27" s="10">
        <v>3383</v>
      </c>
      <c r="AN27" s="10">
        <v>2979</v>
      </c>
      <c r="AO27" s="10">
        <v>1050</v>
      </c>
      <c r="AP27" s="14">
        <v>8186</v>
      </c>
      <c r="AQ27" s="10">
        <v>1803</v>
      </c>
      <c r="AR27" s="10">
        <v>659</v>
      </c>
      <c r="AS27" s="10">
        <v>1934</v>
      </c>
      <c r="AT27" s="10">
        <v>4491</v>
      </c>
      <c r="AU27" s="10">
        <v>631</v>
      </c>
      <c r="AV27" s="10">
        <v>3363</v>
      </c>
      <c r="AW27" s="10">
        <v>5419</v>
      </c>
      <c r="AX27" s="10">
        <v>2857</v>
      </c>
      <c r="AY27" s="10">
        <v>5640</v>
      </c>
      <c r="AZ27" s="10">
        <v>227</v>
      </c>
      <c r="BA27" s="10">
        <v>1210</v>
      </c>
      <c r="BB27" s="10">
        <v>1607</v>
      </c>
      <c r="BC27" s="10">
        <v>127</v>
      </c>
      <c r="BD27" s="11">
        <v>273</v>
      </c>
      <c r="BE27" s="202">
        <v>265450</v>
      </c>
      <c r="BF27" s="188"/>
      <c r="BG27" s="99">
        <v>2</v>
      </c>
    </row>
    <row r="28" spans="1:59" ht="13.5" thickBot="1">
      <c r="A28" s="188"/>
      <c r="B28" s="146">
        <v>3</v>
      </c>
      <c r="C28" s="200">
        <v>69023</v>
      </c>
      <c r="D28" s="92">
        <f>BE28-C28</f>
        <v>381029</v>
      </c>
      <c r="E28" s="175">
        <v>5221</v>
      </c>
      <c r="F28" s="10">
        <v>1323</v>
      </c>
      <c r="G28" s="10">
        <v>6725</v>
      </c>
      <c r="H28" s="10">
        <v>311</v>
      </c>
      <c r="I28" s="10">
        <v>2868</v>
      </c>
      <c r="J28" s="14">
        <v>18262</v>
      </c>
      <c r="K28" s="10">
        <v>2443</v>
      </c>
      <c r="L28" s="10">
        <v>2147</v>
      </c>
      <c r="M28" s="10">
        <v>172</v>
      </c>
      <c r="N28" s="14">
        <v>34690</v>
      </c>
      <c r="O28" s="10">
        <v>2047</v>
      </c>
      <c r="P28" s="10">
        <v>130</v>
      </c>
      <c r="Q28" s="10">
        <v>1041</v>
      </c>
      <c r="R28" s="10">
        <v>799</v>
      </c>
      <c r="S28" s="10">
        <v>186</v>
      </c>
      <c r="T28" s="10">
        <v>45</v>
      </c>
      <c r="U28" s="10">
        <v>7243</v>
      </c>
      <c r="V28" s="10">
        <v>88</v>
      </c>
      <c r="W28" s="14">
        <v>56682</v>
      </c>
      <c r="X28" s="10">
        <v>7060</v>
      </c>
      <c r="Y28" s="10">
        <v>4870</v>
      </c>
      <c r="Z28" s="10">
        <v>7975</v>
      </c>
      <c r="AA28" s="10">
        <v>1679</v>
      </c>
      <c r="AB28" s="10">
        <v>9551</v>
      </c>
      <c r="AC28" s="10">
        <v>3238</v>
      </c>
      <c r="AD28" s="14">
        <v>43189</v>
      </c>
      <c r="AE28" s="10">
        <v>3926</v>
      </c>
      <c r="AF28" s="10">
        <v>14237</v>
      </c>
      <c r="AG28" s="10">
        <v>934</v>
      </c>
      <c r="AH28" s="14">
        <v>24962</v>
      </c>
      <c r="AI28" s="14">
        <v>14074</v>
      </c>
      <c r="AJ28" s="10">
        <v>4720</v>
      </c>
      <c r="AK28" s="10">
        <v>5381</v>
      </c>
      <c r="AL28" s="10">
        <v>3618</v>
      </c>
      <c r="AM28" s="10">
        <v>8797</v>
      </c>
      <c r="AN28" s="10">
        <v>8012</v>
      </c>
      <c r="AO28" s="10">
        <v>2461</v>
      </c>
      <c r="AP28" s="14">
        <v>17699</v>
      </c>
      <c r="AQ28" s="10">
        <v>2703</v>
      </c>
      <c r="AR28" s="10">
        <v>2016</v>
      </c>
      <c r="AS28" s="10">
        <v>3977</v>
      </c>
      <c r="AT28" s="10">
        <v>6552</v>
      </c>
      <c r="AU28" s="10">
        <v>1390</v>
      </c>
      <c r="AV28" s="10">
        <v>7043</v>
      </c>
      <c r="AW28" s="10">
        <v>8197</v>
      </c>
      <c r="AX28" s="10">
        <v>4775</v>
      </c>
      <c r="AY28" s="10">
        <v>10572</v>
      </c>
      <c r="AZ28" s="10">
        <v>429</v>
      </c>
      <c r="BA28" s="10">
        <v>1809</v>
      </c>
      <c r="BB28" s="10">
        <v>2103</v>
      </c>
      <c r="BC28" s="10">
        <v>233</v>
      </c>
      <c r="BD28" s="11">
        <v>424</v>
      </c>
      <c r="BE28" s="202">
        <v>450052</v>
      </c>
      <c r="BF28" s="188"/>
      <c r="BG28" s="146">
        <v>3</v>
      </c>
    </row>
    <row r="29" spans="1:59" ht="12.75">
      <c r="A29" s="188"/>
      <c r="B29" s="147" t="s">
        <v>107</v>
      </c>
      <c r="C29" s="74">
        <f aca="true" t="shared" si="13" ref="C29:AI29">SUM(C26:C28)</f>
        <v>174228</v>
      </c>
      <c r="D29" s="176">
        <f>BE29-C29</f>
        <v>814605</v>
      </c>
      <c r="E29" s="36">
        <f t="shared" si="13"/>
        <v>11617</v>
      </c>
      <c r="F29" s="35">
        <f t="shared" si="13"/>
        <v>2736</v>
      </c>
      <c r="G29" s="36">
        <f t="shared" si="13"/>
        <v>16333</v>
      </c>
      <c r="H29" s="35">
        <f t="shared" si="13"/>
        <v>764</v>
      </c>
      <c r="I29" s="36">
        <f t="shared" si="13"/>
        <v>5405</v>
      </c>
      <c r="J29" s="38">
        <f t="shared" si="13"/>
        <v>41989</v>
      </c>
      <c r="K29" s="36">
        <f t="shared" si="13"/>
        <v>4340</v>
      </c>
      <c r="L29" s="35">
        <f t="shared" si="13"/>
        <v>4917</v>
      </c>
      <c r="M29" s="36">
        <f t="shared" si="13"/>
        <v>314</v>
      </c>
      <c r="N29" s="38">
        <f t="shared" si="13"/>
        <v>62854</v>
      </c>
      <c r="O29" s="36">
        <f t="shared" si="13"/>
        <v>3661</v>
      </c>
      <c r="P29" s="35">
        <f t="shared" si="13"/>
        <v>392</v>
      </c>
      <c r="Q29" s="36">
        <f t="shared" si="13"/>
        <v>2417</v>
      </c>
      <c r="R29" s="35">
        <f t="shared" si="13"/>
        <v>1253</v>
      </c>
      <c r="S29" s="36">
        <f t="shared" si="13"/>
        <v>392</v>
      </c>
      <c r="T29" s="35">
        <f t="shared" si="13"/>
        <v>117</v>
      </c>
      <c r="U29" s="36">
        <f t="shared" si="13"/>
        <v>12954</v>
      </c>
      <c r="V29" s="35">
        <f t="shared" si="13"/>
        <v>346</v>
      </c>
      <c r="W29" s="39">
        <f t="shared" si="13"/>
        <v>106154</v>
      </c>
      <c r="X29" s="38">
        <f t="shared" si="13"/>
        <v>15324</v>
      </c>
      <c r="Y29" s="36">
        <f t="shared" si="13"/>
        <v>8709</v>
      </c>
      <c r="Z29" s="38">
        <f t="shared" si="13"/>
        <v>19507</v>
      </c>
      <c r="AA29" s="36">
        <f t="shared" si="13"/>
        <v>3249</v>
      </c>
      <c r="AB29" s="38">
        <f t="shared" si="13"/>
        <v>19288</v>
      </c>
      <c r="AC29" s="36">
        <f t="shared" si="13"/>
        <v>7355</v>
      </c>
      <c r="AD29" s="38">
        <f t="shared" si="13"/>
        <v>120837</v>
      </c>
      <c r="AE29" s="36">
        <f t="shared" si="13"/>
        <v>7153</v>
      </c>
      <c r="AF29" s="165">
        <f t="shared" si="13"/>
        <v>36899</v>
      </c>
      <c r="AG29" s="36">
        <f t="shared" si="13"/>
        <v>2271</v>
      </c>
      <c r="AH29" s="38">
        <f t="shared" si="13"/>
        <v>60305</v>
      </c>
      <c r="AI29" s="39">
        <f t="shared" si="13"/>
        <v>23250</v>
      </c>
      <c r="AJ29" s="35">
        <f aca="true" t="shared" si="14" ref="AJ29:BE29">SUM(AJ26:AJ28)</f>
        <v>8719</v>
      </c>
      <c r="AK29" s="36">
        <f t="shared" si="14"/>
        <v>10101</v>
      </c>
      <c r="AL29" s="35">
        <f t="shared" si="14"/>
        <v>7773</v>
      </c>
      <c r="AM29" s="36">
        <f t="shared" si="14"/>
        <v>17878</v>
      </c>
      <c r="AN29" s="35">
        <f t="shared" si="14"/>
        <v>15403</v>
      </c>
      <c r="AO29" s="36">
        <f t="shared" si="14"/>
        <v>4618</v>
      </c>
      <c r="AP29" s="38">
        <f t="shared" si="14"/>
        <v>34546</v>
      </c>
      <c r="AQ29" s="36">
        <f t="shared" si="14"/>
        <v>6943</v>
      </c>
      <c r="AR29" s="35">
        <f t="shared" si="14"/>
        <v>3365</v>
      </c>
      <c r="AS29" s="36">
        <f t="shared" si="14"/>
        <v>8142</v>
      </c>
      <c r="AT29" s="35">
        <f t="shared" si="14"/>
        <v>14066</v>
      </c>
      <c r="AU29" s="36">
        <f t="shared" si="14"/>
        <v>2484</v>
      </c>
      <c r="AV29" s="35">
        <f t="shared" si="14"/>
        <v>14203</v>
      </c>
      <c r="AW29" s="36">
        <f t="shared" si="14"/>
        <v>17665</v>
      </c>
      <c r="AX29" s="35">
        <f t="shared" si="14"/>
        <v>10809</v>
      </c>
      <c r="AY29" s="36">
        <f t="shared" si="14"/>
        <v>20911</v>
      </c>
      <c r="AZ29" s="35">
        <f t="shared" si="14"/>
        <v>962</v>
      </c>
      <c r="BA29" s="36">
        <f t="shared" si="14"/>
        <v>4209</v>
      </c>
      <c r="BB29" s="35">
        <f t="shared" si="14"/>
        <v>7249</v>
      </c>
      <c r="BC29" s="36">
        <f t="shared" si="14"/>
        <v>633</v>
      </c>
      <c r="BD29" s="37">
        <f t="shared" si="14"/>
        <v>824</v>
      </c>
      <c r="BE29" s="168">
        <f t="shared" si="14"/>
        <v>988833</v>
      </c>
      <c r="BF29" s="188"/>
      <c r="BG29" s="147" t="s">
        <v>107</v>
      </c>
    </row>
    <row r="30" spans="1:59" s="15" customFormat="1" ht="12.75">
      <c r="A30" s="188"/>
      <c r="B30" s="148" t="s">
        <v>119</v>
      </c>
      <c r="C30" s="75">
        <f>C29/C8*100</f>
        <v>109.5325810203376</v>
      </c>
      <c r="D30" s="96">
        <f>D29/D8*100</f>
        <v>102.03748031851131</v>
      </c>
      <c r="E30" s="93">
        <f aca="true" t="shared" si="15" ref="E30:P30">E29/E8*100</f>
        <v>93.72327551432029</v>
      </c>
      <c r="F30" s="95">
        <f t="shared" si="15"/>
        <v>106.62509742790336</v>
      </c>
      <c r="G30" s="93">
        <f t="shared" si="15"/>
        <v>160.83702609551943</v>
      </c>
      <c r="H30" s="95">
        <f t="shared" si="15"/>
        <v>74.39143135345667</v>
      </c>
      <c r="I30" s="93">
        <f t="shared" si="15"/>
        <v>98.18346957311535</v>
      </c>
      <c r="J30" s="95">
        <f t="shared" si="15"/>
        <v>103.02279363054198</v>
      </c>
      <c r="K30" s="93">
        <f t="shared" si="15"/>
        <v>62.57208765859284</v>
      </c>
      <c r="L30" s="95">
        <f t="shared" si="15"/>
        <v>105.832974601808</v>
      </c>
      <c r="M30" s="93">
        <f t="shared" si="15"/>
        <v>109.02777777777777</v>
      </c>
      <c r="N30" s="95">
        <f t="shared" si="15"/>
        <v>85.38669492331309</v>
      </c>
      <c r="O30" s="93">
        <f t="shared" si="15"/>
        <v>72.19483336619996</v>
      </c>
      <c r="P30" s="95">
        <f t="shared" si="15"/>
        <v>75.52986512524085</v>
      </c>
      <c r="Q30" s="93">
        <f aca="true" t="shared" si="16" ref="Q30:AU30">Q29/Q8*100</f>
        <v>109.21825576140985</v>
      </c>
      <c r="R30" s="95">
        <f t="shared" si="16"/>
        <v>126.95035460992908</v>
      </c>
      <c r="S30" s="93">
        <f t="shared" si="16"/>
        <v>73.40823970037454</v>
      </c>
      <c r="T30" s="95">
        <f t="shared" si="16"/>
        <v>98.31932773109243</v>
      </c>
      <c r="U30" s="93">
        <f t="shared" si="16"/>
        <v>89.89590562109646</v>
      </c>
      <c r="V30" s="95">
        <f t="shared" si="16"/>
        <v>145.9915611814346</v>
      </c>
      <c r="W30" s="93">
        <f t="shared" si="16"/>
        <v>102.57217949213467</v>
      </c>
      <c r="X30" s="95">
        <f t="shared" si="16"/>
        <v>92.29657290851051</v>
      </c>
      <c r="Y30" s="93">
        <f t="shared" si="16"/>
        <v>121.82123373898447</v>
      </c>
      <c r="Z30" s="95">
        <f t="shared" si="16"/>
        <v>89.12596518481291</v>
      </c>
      <c r="AA30" s="93">
        <f t="shared" si="16"/>
        <v>97.10101613867305</v>
      </c>
      <c r="AB30" s="95">
        <f t="shared" si="16"/>
        <v>110.3811376902827</v>
      </c>
      <c r="AC30" s="93">
        <f t="shared" si="16"/>
        <v>117.71766965428938</v>
      </c>
      <c r="AD30" s="95">
        <f t="shared" si="16"/>
        <v>115.61136624569461</v>
      </c>
      <c r="AE30" s="93">
        <f t="shared" si="16"/>
        <v>94.46645536185947</v>
      </c>
      <c r="AF30" s="95">
        <f t="shared" si="16"/>
        <v>99.1748642692039</v>
      </c>
      <c r="AG30" s="93">
        <f t="shared" si="16"/>
        <v>67.3887240356083</v>
      </c>
      <c r="AH30" s="95">
        <f t="shared" si="16"/>
        <v>98.62460340823603</v>
      </c>
      <c r="AI30" s="93">
        <f t="shared" si="16"/>
        <v>92.72553242402488</v>
      </c>
      <c r="AJ30" s="95">
        <f t="shared" si="16"/>
        <v>108.94664500812195</v>
      </c>
      <c r="AK30" s="93">
        <f t="shared" si="16"/>
        <v>129.3673155737705</v>
      </c>
      <c r="AL30" s="95">
        <f t="shared" si="16"/>
        <v>115.85929348636161</v>
      </c>
      <c r="AM30" s="93">
        <f t="shared" si="16"/>
        <v>120.35005048805117</v>
      </c>
      <c r="AN30" s="95">
        <f t="shared" si="16"/>
        <v>87.74138422101964</v>
      </c>
      <c r="AO30" s="93">
        <f t="shared" si="16"/>
        <v>99.91345737775855</v>
      </c>
      <c r="AP30" s="95">
        <f t="shared" si="16"/>
        <v>100.28448676265675</v>
      </c>
      <c r="AQ30" s="93">
        <f t="shared" si="16"/>
        <v>111.337395766517</v>
      </c>
      <c r="AR30" s="95">
        <f t="shared" si="16"/>
        <v>150.49194991055458</v>
      </c>
      <c r="AS30" s="93">
        <f t="shared" si="16"/>
        <v>127.97862307450487</v>
      </c>
      <c r="AT30" s="95">
        <f t="shared" si="16"/>
        <v>126.33375246991199</v>
      </c>
      <c r="AU30" s="95">
        <f t="shared" si="16"/>
        <v>115.58864588180549</v>
      </c>
      <c r="AV30" s="95">
        <f aca="true" t="shared" si="17" ref="AV30:BE30">AV29/AV8*100</f>
        <v>126.75591253904508</v>
      </c>
      <c r="AW30" s="93">
        <f t="shared" si="17"/>
        <v>87.71973383652795</v>
      </c>
      <c r="AX30" s="95">
        <f t="shared" si="17"/>
        <v>88.0140053741552</v>
      </c>
      <c r="AY30" s="93">
        <f t="shared" si="17"/>
        <v>90.79501541400721</v>
      </c>
      <c r="AZ30" s="95">
        <f t="shared" si="17"/>
        <v>103.21888412017168</v>
      </c>
      <c r="BA30" s="93">
        <f t="shared" si="17"/>
        <v>113.26695371367062</v>
      </c>
      <c r="BB30" s="95">
        <f t="shared" si="17"/>
        <v>107.3766849355651</v>
      </c>
      <c r="BC30" s="93">
        <f t="shared" si="17"/>
        <v>98.90625</v>
      </c>
      <c r="BD30" s="94">
        <f t="shared" si="17"/>
        <v>177.2043010752688</v>
      </c>
      <c r="BE30" s="96">
        <f t="shared" si="17"/>
        <v>103.28273121900473</v>
      </c>
      <c r="BF30" s="188"/>
      <c r="BG30" s="148" t="s">
        <v>119</v>
      </c>
    </row>
    <row r="31" spans="1:59" s="15" customFormat="1" ht="13.5" thickBot="1">
      <c r="A31" s="198"/>
      <c r="B31" s="149" t="s">
        <v>120</v>
      </c>
      <c r="C31" s="76">
        <f>C29-C8</f>
        <v>15163</v>
      </c>
      <c r="D31" s="97">
        <f>D29-D8</f>
        <v>16266</v>
      </c>
      <c r="E31" s="43">
        <f aca="true" t="shared" si="18" ref="E31:BE31">E29-E8</f>
        <v>-778</v>
      </c>
      <c r="F31" s="160">
        <f t="shared" si="18"/>
        <v>170</v>
      </c>
      <c r="G31" s="43">
        <f t="shared" si="18"/>
        <v>6178</v>
      </c>
      <c r="H31" s="160">
        <f t="shared" si="18"/>
        <v>-263</v>
      </c>
      <c r="I31" s="43">
        <f t="shared" si="18"/>
        <v>-100</v>
      </c>
      <c r="J31" s="160">
        <f t="shared" si="18"/>
        <v>1232</v>
      </c>
      <c r="K31" s="43">
        <f t="shared" si="18"/>
        <v>-2596</v>
      </c>
      <c r="L31" s="160">
        <f t="shared" si="18"/>
        <v>271</v>
      </c>
      <c r="M31" s="43">
        <f t="shared" si="18"/>
        <v>26</v>
      </c>
      <c r="N31" s="160">
        <f t="shared" si="18"/>
        <v>-10757</v>
      </c>
      <c r="O31" s="43">
        <f>O29-O8</f>
        <v>-1410</v>
      </c>
      <c r="P31" s="160">
        <f t="shared" si="18"/>
        <v>-127</v>
      </c>
      <c r="Q31" s="43">
        <f t="shared" si="18"/>
        <v>204</v>
      </c>
      <c r="R31" s="160">
        <f t="shared" si="18"/>
        <v>266</v>
      </c>
      <c r="S31" s="43">
        <f t="shared" si="18"/>
        <v>-142</v>
      </c>
      <c r="T31" s="160">
        <f t="shared" si="18"/>
        <v>-2</v>
      </c>
      <c r="U31" s="43">
        <f t="shared" si="18"/>
        <v>-1456</v>
      </c>
      <c r="V31" s="160">
        <f t="shared" si="18"/>
        <v>109</v>
      </c>
      <c r="W31" s="43">
        <f t="shared" si="18"/>
        <v>2662</v>
      </c>
      <c r="X31" s="160">
        <f t="shared" si="18"/>
        <v>-1279</v>
      </c>
      <c r="Y31" s="43">
        <f t="shared" si="18"/>
        <v>1560</v>
      </c>
      <c r="Z31" s="160">
        <f>Z29-Z8</f>
        <v>-2380</v>
      </c>
      <c r="AA31" s="43">
        <f t="shared" si="18"/>
        <v>-97</v>
      </c>
      <c r="AB31" s="160">
        <f t="shared" si="18"/>
        <v>1814</v>
      </c>
      <c r="AC31" s="43">
        <f t="shared" si="18"/>
        <v>1107</v>
      </c>
      <c r="AD31" s="160">
        <f t="shared" si="18"/>
        <v>16317</v>
      </c>
      <c r="AE31" s="43">
        <f t="shared" si="18"/>
        <v>-419</v>
      </c>
      <c r="AF31" s="160">
        <f t="shared" si="18"/>
        <v>-307</v>
      </c>
      <c r="AG31" s="43">
        <f t="shared" si="18"/>
        <v>-1099</v>
      </c>
      <c r="AH31" s="160">
        <f t="shared" si="18"/>
        <v>-841</v>
      </c>
      <c r="AI31" s="43">
        <f t="shared" si="18"/>
        <v>-1824</v>
      </c>
      <c r="AJ31" s="160">
        <f t="shared" si="18"/>
        <v>716</v>
      </c>
      <c r="AK31" s="43">
        <f>AK29-AK8</f>
        <v>2293</v>
      </c>
      <c r="AL31" s="160">
        <f t="shared" si="18"/>
        <v>1064</v>
      </c>
      <c r="AM31" s="43">
        <f t="shared" si="18"/>
        <v>3023</v>
      </c>
      <c r="AN31" s="160">
        <f t="shared" si="18"/>
        <v>-2152</v>
      </c>
      <c r="AO31" s="43">
        <f t="shared" si="18"/>
        <v>-4</v>
      </c>
      <c r="AP31" s="160">
        <f t="shared" si="18"/>
        <v>98</v>
      </c>
      <c r="AQ31" s="43">
        <f t="shared" si="18"/>
        <v>707</v>
      </c>
      <c r="AR31" s="160">
        <f t="shared" si="18"/>
        <v>1129</v>
      </c>
      <c r="AS31" s="43">
        <f>AS29-AS8</f>
        <v>1780</v>
      </c>
      <c r="AT31" s="160">
        <f t="shared" si="18"/>
        <v>2932</v>
      </c>
      <c r="AU31" s="43">
        <f t="shared" si="18"/>
        <v>335</v>
      </c>
      <c r="AV31" s="160">
        <f t="shared" si="18"/>
        <v>2998</v>
      </c>
      <c r="AW31" s="43">
        <f t="shared" si="18"/>
        <v>-2473</v>
      </c>
      <c r="AX31" s="160">
        <f t="shared" si="18"/>
        <v>-1472</v>
      </c>
      <c r="AY31" s="43">
        <f t="shared" si="18"/>
        <v>-2120</v>
      </c>
      <c r="AZ31" s="160">
        <f t="shared" si="18"/>
        <v>30</v>
      </c>
      <c r="BA31" s="43">
        <f t="shared" si="18"/>
        <v>493</v>
      </c>
      <c r="BB31" s="160">
        <f t="shared" si="18"/>
        <v>498</v>
      </c>
      <c r="BC31" s="43">
        <f t="shared" si="18"/>
        <v>-7</v>
      </c>
      <c r="BD31" s="42">
        <f>BD29-BD8</f>
        <v>359</v>
      </c>
      <c r="BE31" s="97">
        <f t="shared" si="18"/>
        <v>31429</v>
      </c>
      <c r="BF31" s="188"/>
      <c r="BG31" s="149" t="s">
        <v>120</v>
      </c>
    </row>
    <row r="32" spans="1:57" ht="39.75" customHeight="1" thickBot="1">
      <c r="A32" s="189"/>
      <c r="B32" s="190"/>
      <c r="C32" s="133" t="s">
        <v>0</v>
      </c>
      <c r="D32" s="128" t="s">
        <v>116</v>
      </c>
      <c r="E32" s="159" t="s">
        <v>2</v>
      </c>
      <c r="F32" s="33" t="s">
        <v>4</v>
      </c>
      <c r="G32" s="159" t="s">
        <v>6</v>
      </c>
      <c r="H32" s="33" t="s">
        <v>8</v>
      </c>
      <c r="I32" s="159" t="s">
        <v>10</v>
      </c>
      <c r="J32" s="33" t="s">
        <v>12</v>
      </c>
      <c r="K32" s="159" t="s">
        <v>14</v>
      </c>
      <c r="L32" s="33" t="s">
        <v>16</v>
      </c>
      <c r="M32" s="159" t="s">
        <v>18</v>
      </c>
      <c r="N32" s="33" t="s">
        <v>20</v>
      </c>
      <c r="O32" s="159" t="s">
        <v>22</v>
      </c>
      <c r="P32" s="33" t="s">
        <v>24</v>
      </c>
      <c r="Q32" s="159" t="s">
        <v>26</v>
      </c>
      <c r="R32" s="33" t="s">
        <v>28</v>
      </c>
      <c r="S32" s="166" t="s">
        <v>113</v>
      </c>
      <c r="T32" s="33" t="s">
        <v>101</v>
      </c>
      <c r="U32" s="159" t="s">
        <v>31</v>
      </c>
      <c r="V32" s="33" t="s">
        <v>33</v>
      </c>
      <c r="W32" s="159" t="s">
        <v>34</v>
      </c>
      <c r="X32" s="33" t="s">
        <v>36</v>
      </c>
      <c r="Y32" s="159" t="s">
        <v>38</v>
      </c>
      <c r="Z32" s="33" t="s">
        <v>40</v>
      </c>
      <c r="AA32" s="159" t="s">
        <v>42</v>
      </c>
      <c r="AB32" s="33" t="s">
        <v>44</v>
      </c>
      <c r="AC32" s="159" t="s">
        <v>46</v>
      </c>
      <c r="AD32" s="33" t="s">
        <v>48</v>
      </c>
      <c r="AE32" s="159" t="s">
        <v>50</v>
      </c>
      <c r="AF32" s="33" t="s">
        <v>52</v>
      </c>
      <c r="AG32" s="159" t="s">
        <v>54</v>
      </c>
      <c r="AH32" s="33" t="s">
        <v>56</v>
      </c>
      <c r="AI32" s="159" t="s">
        <v>58</v>
      </c>
      <c r="AJ32" s="33" t="s">
        <v>60</v>
      </c>
      <c r="AK32" s="159" t="s">
        <v>62</v>
      </c>
      <c r="AL32" s="33" t="s">
        <v>64</v>
      </c>
      <c r="AM32" s="159" t="s">
        <v>66</v>
      </c>
      <c r="AN32" s="33" t="s">
        <v>68</v>
      </c>
      <c r="AO32" s="159" t="s">
        <v>70</v>
      </c>
      <c r="AP32" s="33" t="s">
        <v>72</v>
      </c>
      <c r="AQ32" s="159" t="s">
        <v>74</v>
      </c>
      <c r="AR32" s="33" t="s">
        <v>103</v>
      </c>
      <c r="AS32" s="159" t="s">
        <v>76</v>
      </c>
      <c r="AT32" s="33" t="s">
        <v>78</v>
      </c>
      <c r="AU32" s="166" t="s">
        <v>114</v>
      </c>
      <c r="AV32" s="33" t="s">
        <v>80</v>
      </c>
      <c r="AW32" s="159" t="s">
        <v>82</v>
      </c>
      <c r="AX32" s="33" t="s">
        <v>84</v>
      </c>
      <c r="AY32" s="159" t="s">
        <v>86</v>
      </c>
      <c r="AZ32" s="33" t="s">
        <v>88</v>
      </c>
      <c r="BA32" s="159" t="s">
        <v>90</v>
      </c>
      <c r="BB32" s="33" t="s">
        <v>92</v>
      </c>
      <c r="BC32" s="159" t="s">
        <v>94</v>
      </c>
      <c r="BD32" s="34" t="s">
        <v>96</v>
      </c>
      <c r="BE32" s="133" t="s">
        <v>98</v>
      </c>
    </row>
    <row r="33" spans="1:57" ht="39" customHeight="1" thickBot="1">
      <c r="A33" s="191"/>
      <c r="B33" s="192"/>
      <c r="C33" s="133" t="s">
        <v>1</v>
      </c>
      <c r="D33" s="128" t="s">
        <v>117</v>
      </c>
      <c r="E33" s="159" t="s">
        <v>3</v>
      </c>
      <c r="F33" s="33" t="s">
        <v>5</v>
      </c>
      <c r="G33" s="159" t="s">
        <v>7</v>
      </c>
      <c r="H33" s="33" t="s">
        <v>9</v>
      </c>
      <c r="I33" s="159" t="s">
        <v>11</v>
      </c>
      <c r="J33" s="33" t="s">
        <v>13</v>
      </c>
      <c r="K33" s="159" t="s">
        <v>15</v>
      </c>
      <c r="L33" s="33" t="s">
        <v>17</v>
      </c>
      <c r="M33" s="159" t="s">
        <v>19</v>
      </c>
      <c r="N33" s="33" t="s">
        <v>21</v>
      </c>
      <c r="O33" s="159" t="s">
        <v>23</v>
      </c>
      <c r="P33" s="33" t="s">
        <v>25</v>
      </c>
      <c r="Q33" s="159" t="s">
        <v>27</v>
      </c>
      <c r="R33" s="33" t="s">
        <v>29</v>
      </c>
      <c r="S33" s="159" t="s">
        <v>102</v>
      </c>
      <c r="T33" s="33" t="s">
        <v>30</v>
      </c>
      <c r="U33" s="159" t="s">
        <v>32</v>
      </c>
      <c r="V33" s="33" t="s">
        <v>33</v>
      </c>
      <c r="W33" s="159" t="s">
        <v>35</v>
      </c>
      <c r="X33" s="33" t="s">
        <v>37</v>
      </c>
      <c r="Y33" s="159" t="s">
        <v>39</v>
      </c>
      <c r="Z33" s="33" t="s">
        <v>41</v>
      </c>
      <c r="AA33" s="159" t="s">
        <v>43</v>
      </c>
      <c r="AB33" s="33" t="s">
        <v>45</v>
      </c>
      <c r="AC33" s="159" t="s">
        <v>47</v>
      </c>
      <c r="AD33" s="33" t="s">
        <v>49</v>
      </c>
      <c r="AE33" s="159" t="s">
        <v>51</v>
      </c>
      <c r="AF33" s="33" t="s">
        <v>53</v>
      </c>
      <c r="AG33" s="159" t="s">
        <v>55</v>
      </c>
      <c r="AH33" s="33" t="s">
        <v>57</v>
      </c>
      <c r="AI33" s="159" t="s">
        <v>59</v>
      </c>
      <c r="AJ33" s="33" t="s">
        <v>61</v>
      </c>
      <c r="AK33" s="159" t="s">
        <v>63</v>
      </c>
      <c r="AL33" s="33" t="s">
        <v>65</v>
      </c>
      <c r="AM33" s="159" t="s">
        <v>67</v>
      </c>
      <c r="AN33" s="33" t="s">
        <v>69</v>
      </c>
      <c r="AO33" s="159" t="s">
        <v>71</v>
      </c>
      <c r="AP33" s="33" t="s">
        <v>73</v>
      </c>
      <c r="AQ33" s="159" t="s">
        <v>75</v>
      </c>
      <c r="AR33" s="33" t="s">
        <v>104</v>
      </c>
      <c r="AS33" s="159" t="s">
        <v>77</v>
      </c>
      <c r="AT33" s="33" t="s">
        <v>79</v>
      </c>
      <c r="AU33" s="166" t="s">
        <v>115</v>
      </c>
      <c r="AV33" s="33" t="s">
        <v>81</v>
      </c>
      <c r="AW33" s="159" t="s">
        <v>83</v>
      </c>
      <c r="AX33" s="33" t="s">
        <v>85</v>
      </c>
      <c r="AY33" s="159" t="s">
        <v>87</v>
      </c>
      <c r="AZ33" s="33" t="s">
        <v>89</v>
      </c>
      <c r="BA33" s="159" t="s">
        <v>91</v>
      </c>
      <c r="BB33" s="33" t="s">
        <v>93</v>
      </c>
      <c r="BC33" s="159" t="s">
        <v>95</v>
      </c>
      <c r="BD33" s="34" t="s">
        <v>97</v>
      </c>
      <c r="BE33" s="133" t="s">
        <v>99</v>
      </c>
    </row>
  </sheetData>
  <sheetProtection/>
  <mergeCells count="10">
    <mergeCell ref="BF3:BG3"/>
    <mergeCell ref="BF4:BG4"/>
    <mergeCell ref="BF5:BF21"/>
    <mergeCell ref="BF26:BF31"/>
    <mergeCell ref="A32:B32"/>
    <mergeCell ref="A33:B33"/>
    <mergeCell ref="A3:B3"/>
    <mergeCell ref="A4:B4"/>
    <mergeCell ref="A5:A21"/>
    <mergeCell ref="A26:A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2013-05-14T09:58:53Z</dcterms:modified>
  <cp:category/>
  <cp:version/>
  <cp:contentType/>
  <cp:contentStatus/>
</cp:coreProperties>
</file>