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0" yWindow="65506" windowWidth="9570" windowHeight="13335" firstSheet="1" activeTab="11"/>
  </bookViews>
  <sheets>
    <sheet name="Stránka 1" sheetId="1" r:id="rId1"/>
    <sheet name="Stránka 2 " sheetId="2" r:id="rId2"/>
    <sheet name="Stránka 3" sheetId="3" r:id="rId3"/>
    <sheet name="Stránka 4 " sheetId="4" r:id="rId4"/>
    <sheet name="Stránka 5  " sheetId="5" r:id="rId5"/>
    <sheet name="Stránka 6" sheetId="6" r:id="rId6"/>
    <sheet name="Stránka 7 " sheetId="7" r:id="rId7"/>
    <sheet name="Stránka 8" sheetId="8" r:id="rId8"/>
    <sheet name="Stránka 9" sheetId="9" r:id="rId9"/>
    <sheet name="Stránka 10" sheetId="10" r:id="rId10"/>
    <sheet name="Stránka 11" sheetId="11" r:id="rId11"/>
    <sheet name="Stránka 12" sheetId="12" r:id="rId12"/>
  </sheets>
  <definedNames/>
  <calcPr fullCalcOnLoad="1"/>
</workbook>
</file>

<file path=xl/sharedStrings.xml><?xml version="1.0" encoding="utf-8"?>
<sst xmlns="http://schemas.openxmlformats.org/spreadsheetml/2006/main" count="746" uniqueCount="448">
  <si>
    <t>Poř.                 č.                    pol.</t>
  </si>
  <si>
    <t>Číslo položky              ceníku</t>
  </si>
  <si>
    <t>Zkrácený popis</t>
  </si>
  <si>
    <t>Měr.                 jed.</t>
  </si>
  <si>
    <t>Množství</t>
  </si>
  <si>
    <t>Cena v Kč</t>
  </si>
  <si>
    <t>celkem</t>
  </si>
  <si>
    <t>dodávka</t>
  </si>
  <si>
    <t>montáž</t>
  </si>
  <si>
    <t>Hmotnost</t>
  </si>
  <si>
    <t>jedn. t</t>
  </si>
  <si>
    <t>celkem t</t>
  </si>
  <si>
    <t>jedn.</t>
  </si>
  <si>
    <t>Popis prací a dodávek včetně ocenění stavebního objektu</t>
  </si>
  <si>
    <t>m2</t>
  </si>
  <si>
    <t>t</t>
  </si>
  <si>
    <t>9 - Přesun hmot</t>
  </si>
  <si>
    <t>Souhrn HSV</t>
  </si>
  <si>
    <t>m3</t>
  </si>
  <si>
    <t>kg</t>
  </si>
  <si>
    <t>ks</t>
  </si>
  <si>
    <t>DPH 19%</t>
  </si>
  <si>
    <t xml:space="preserve">Základní rozpočtové náklady celkem </t>
  </si>
  <si>
    <t>Celkem bez DPH</t>
  </si>
  <si>
    <t>Celkem s DPH</t>
  </si>
  <si>
    <t>Úvazek bavlněný, šířka 30 mm, délka 0,7 m</t>
  </si>
  <si>
    <t>Odstranění kamene z pozemku sebráním, hmotnosti jednotlivě do 15 kg.</t>
  </si>
  <si>
    <r>
      <t xml:space="preserve">Výsadba dřeviny s balem na </t>
    </r>
    <r>
      <rPr>
        <b/>
        <sz val="10"/>
        <rFont val="Arial CE"/>
        <family val="2"/>
      </rPr>
      <t>svahu do 1:2</t>
    </r>
    <r>
      <rPr>
        <sz val="10"/>
        <rFont val="Arial CE"/>
        <family val="2"/>
      </rPr>
      <t xml:space="preserve"> při prům. balu do </t>
    </r>
    <r>
      <rPr>
        <b/>
        <sz val="10"/>
        <rFont val="Arial CE"/>
        <family val="2"/>
      </rPr>
      <t>200 mm</t>
    </r>
    <r>
      <rPr>
        <sz val="10"/>
        <rFont val="Arial CE"/>
        <family val="2"/>
      </rPr>
      <t>.</t>
    </r>
  </si>
  <si>
    <r>
      <t xml:space="preserve">Ošetření dřevin </t>
    </r>
    <r>
      <rPr>
        <b/>
        <sz val="10"/>
        <rFont val="Arial CE"/>
        <family val="2"/>
      </rPr>
      <t>ve skupinách</t>
    </r>
    <r>
      <rPr>
        <sz val="10"/>
        <rFont val="Arial CE"/>
        <family val="2"/>
      </rPr>
      <t xml:space="preserve"> na </t>
    </r>
    <r>
      <rPr>
        <b/>
        <sz val="10"/>
        <rFont val="Arial CE"/>
        <family val="2"/>
      </rPr>
      <t>svahu do 1:2</t>
    </r>
    <r>
      <rPr>
        <sz val="10"/>
        <rFont val="Arial CE"/>
        <family val="2"/>
      </rPr>
      <t>.</t>
    </r>
  </si>
  <si>
    <t>Ukotvení dřeviny třemi kůly při prům. kůlů do 100 mm, při délce do 3 m.</t>
  </si>
  <si>
    <t>Hnojení půdy nebo trávníku v rov. nebo na sv. do 1:5 uměl. hnojivem na široko.</t>
  </si>
  <si>
    <t>přidání půdního kondicionéru Terracottem do zahrad. substrátu - pro 50% výměnu půdy</t>
  </si>
  <si>
    <t>s rozdělením k jednotlivým rostlinám.</t>
  </si>
  <si>
    <t>Zalití rostlin vodou, plochy jednotlivě do 20 m2.</t>
  </si>
  <si>
    <t>Zalití rostlin vodou, plochy jednotlivě přes 20 m2.</t>
  </si>
  <si>
    <t>Dovoz vody pro zálivku rostlin na vzdálenost do 6000 m.</t>
  </si>
  <si>
    <r>
      <t>Mulčovací kůra</t>
    </r>
    <r>
      <rPr>
        <sz val="10"/>
        <rFont val="Arial CE"/>
        <family val="0"/>
      </rPr>
      <t xml:space="preserve"> (drcená borka)</t>
    </r>
  </si>
  <si>
    <t>Kůl frézovaný s fazetou, se špicí, průměr 90 mm, délka 3 m</t>
  </si>
  <si>
    <t>Příčka z půlené, frézované kulatiny, průměr 80 mm, délka 0,5 m</t>
  </si>
  <si>
    <t>granulovaná směs 20 složek hnojiv + látek vylepšujících fyzikální vlastnosti půdy</t>
  </si>
  <si>
    <r>
      <t xml:space="preserve">Půdní kondicionér </t>
    </r>
    <r>
      <rPr>
        <sz val="10"/>
        <rFont val="Arial CE"/>
        <family val="0"/>
      </rPr>
      <t xml:space="preserve"> Terracottem         </t>
    </r>
  </si>
  <si>
    <t>mezisoučet str. 8</t>
  </si>
  <si>
    <r>
      <t xml:space="preserve">Tabletové hnojivo Silvamix Forte </t>
    </r>
    <r>
      <rPr>
        <sz val="8"/>
        <rFont val="Arial CE"/>
        <family val="2"/>
      </rPr>
      <t>(pomalu rozpustné, plné zásobní, ekologické)</t>
    </r>
  </si>
  <si>
    <t>Specifikace zahradnického substrátu</t>
  </si>
  <si>
    <t>Zahradnický substrát</t>
  </si>
  <si>
    <t>Poř.</t>
  </si>
  <si>
    <t>Název dřeviny</t>
  </si>
  <si>
    <t>Spon</t>
  </si>
  <si>
    <t>Plocha</t>
  </si>
  <si>
    <t>Kůl</t>
  </si>
  <si>
    <t>Velikost</t>
  </si>
  <si>
    <t>Ø balu</t>
  </si>
  <si>
    <t xml:space="preserve">Výkop </t>
  </si>
  <si>
    <t>Výměna</t>
  </si>
  <si>
    <t>Počet</t>
  </si>
  <si>
    <t>Ztratné</t>
  </si>
  <si>
    <t>Cena celkem</t>
  </si>
  <si>
    <t>čís.</t>
  </si>
  <si>
    <t>dle osazovacího plánu</t>
  </si>
  <si>
    <t>rostliny</t>
  </si>
  <si>
    <t>jam</t>
  </si>
  <si>
    <t>půdy</t>
  </si>
  <si>
    <t>kusů</t>
  </si>
  <si>
    <t>jednotky</t>
  </si>
  <si>
    <t>cena</t>
  </si>
  <si>
    <t>(cm)</t>
  </si>
  <si>
    <r>
      <t xml:space="preserve">  (m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)</t>
    </r>
  </si>
  <si>
    <t>(ks)</t>
  </si>
  <si>
    <r>
      <t>(m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)</t>
    </r>
  </si>
  <si>
    <t>(%)</t>
  </si>
  <si>
    <t>(t)</t>
  </si>
  <si>
    <t>(Kč)</t>
  </si>
  <si>
    <t>Listnaté stromy</t>
  </si>
  <si>
    <t>-</t>
  </si>
  <si>
    <t>14-16</t>
  </si>
  <si>
    <t>40-50</t>
  </si>
  <si>
    <t>20-30</t>
  </si>
  <si>
    <t xml:space="preserve">Obdělání půdy hrabáním v rovině nebo na svahu do 1:5. </t>
  </si>
  <si>
    <t xml:space="preserve">Obdělání půdy hrabáním na svahu do 1:2. </t>
  </si>
  <si>
    <t xml:space="preserve">Obdělání půdy válením v rovině nebo na svahu do 1:5. </t>
  </si>
  <si>
    <t xml:space="preserve">Založení trávníku parkového výsevem na svahu do 1:2. </t>
  </si>
  <si>
    <t xml:space="preserve">Obdělání půdy válením na svahu do 1:2. </t>
  </si>
  <si>
    <t xml:space="preserve">Ošetření trávníku  v rovině nebo na svahu do 1:5. </t>
  </si>
  <si>
    <t xml:space="preserve">Ošetření trávníku  na svahu do 1:2. </t>
  </si>
  <si>
    <t>Založení trávníku parkového výsevem v rovině nebo na svahu do 1:5.</t>
  </si>
  <si>
    <t>Acer campestre</t>
  </si>
  <si>
    <t>Spiraea decumbens</t>
  </si>
  <si>
    <t>100-120</t>
  </si>
  <si>
    <t xml:space="preserve">ztratné 3%      </t>
  </si>
  <si>
    <t>80-100</t>
  </si>
  <si>
    <t>viz specifikaci rostlin</t>
  </si>
  <si>
    <r>
      <t xml:space="preserve">Výsadba dřeviny s balem v </t>
    </r>
    <r>
      <rPr>
        <b/>
        <sz val="10"/>
        <rFont val="Arial CE"/>
        <family val="2"/>
      </rPr>
      <t>rov.</t>
    </r>
    <r>
      <rPr>
        <sz val="10"/>
        <rFont val="Arial CE"/>
        <family val="0"/>
      </rPr>
      <t xml:space="preserve"> nebo na </t>
    </r>
    <r>
      <rPr>
        <b/>
        <sz val="10"/>
        <rFont val="Arial CE"/>
        <family val="2"/>
      </rPr>
      <t>sv. do 1:5</t>
    </r>
    <r>
      <rPr>
        <sz val="10"/>
        <rFont val="Arial CE"/>
        <family val="0"/>
      </rPr>
      <t xml:space="preserve">, při prům. balu do </t>
    </r>
    <r>
      <rPr>
        <b/>
        <sz val="10"/>
        <rFont val="Arial CE"/>
        <family val="2"/>
      </rPr>
      <t>200 mm</t>
    </r>
    <r>
      <rPr>
        <sz val="10"/>
        <rFont val="Arial CE"/>
        <family val="0"/>
      </rPr>
      <t>.</t>
    </r>
  </si>
  <si>
    <r>
      <t xml:space="preserve">Výsadba dřeviny s balem v </t>
    </r>
    <r>
      <rPr>
        <b/>
        <sz val="10"/>
        <rFont val="Arial CE"/>
        <family val="2"/>
      </rPr>
      <t>rov.</t>
    </r>
    <r>
      <rPr>
        <sz val="10"/>
        <rFont val="Arial CE"/>
        <family val="0"/>
      </rPr>
      <t xml:space="preserve"> nebo na </t>
    </r>
    <r>
      <rPr>
        <b/>
        <sz val="10"/>
        <rFont val="Arial CE"/>
        <family val="2"/>
      </rPr>
      <t>sv. do 1:5</t>
    </r>
    <r>
      <rPr>
        <sz val="10"/>
        <rFont val="Arial CE"/>
        <family val="0"/>
      </rPr>
      <t xml:space="preserve">, při prům. balu do </t>
    </r>
    <r>
      <rPr>
        <b/>
        <sz val="10"/>
        <rFont val="Arial CE"/>
        <family val="2"/>
      </rPr>
      <t>600 mm</t>
    </r>
    <r>
      <rPr>
        <sz val="10"/>
        <rFont val="Arial CE"/>
        <family val="0"/>
      </rPr>
      <t>.</t>
    </r>
  </si>
  <si>
    <t>Předběž. cena</t>
  </si>
  <si>
    <t>m</t>
  </si>
  <si>
    <t>0,7 m/1 úvazek, tj. 3 ks x 0,7 m = 2,1 m/strom x počet stromů</t>
  </si>
  <si>
    <t>Zhotovení obalu kmene z rákosové rohože.</t>
  </si>
  <si>
    <t>viz specifikaci rostlin - listnaté stromy</t>
  </si>
  <si>
    <r>
      <t xml:space="preserve">Ošetření dřevin ve skupinách v </t>
    </r>
    <r>
      <rPr>
        <b/>
        <sz val="10"/>
        <rFont val="Arial CE"/>
        <family val="2"/>
      </rPr>
      <t>rovině</t>
    </r>
    <r>
      <rPr>
        <sz val="10"/>
        <rFont val="Arial CE"/>
        <family val="0"/>
      </rPr>
      <t xml:space="preserve"> nebo na </t>
    </r>
    <r>
      <rPr>
        <b/>
        <sz val="10"/>
        <rFont val="Arial CE"/>
        <family val="2"/>
      </rPr>
      <t>svahu do 1:5</t>
    </r>
    <r>
      <rPr>
        <sz val="10"/>
        <rFont val="Arial CE"/>
        <family val="0"/>
      </rPr>
      <t>.</t>
    </r>
  </si>
  <si>
    <t xml:space="preserve">ztratné 3%                      </t>
  </si>
  <si>
    <t xml:space="preserve">ztratné 3%                     </t>
  </si>
  <si>
    <r>
      <t xml:space="preserve">Hnojení půdy nebo trávníku v </t>
    </r>
    <r>
      <rPr>
        <b/>
        <sz val="10"/>
        <rFont val="Arial CE"/>
        <family val="2"/>
      </rPr>
      <t>rovině</t>
    </r>
    <r>
      <rPr>
        <sz val="10"/>
        <rFont val="Arial CE"/>
        <family val="0"/>
      </rPr>
      <t xml:space="preserve"> nebo na </t>
    </r>
    <r>
      <rPr>
        <b/>
        <sz val="10"/>
        <rFont val="Arial CE"/>
        <family val="2"/>
      </rPr>
      <t>svahu do 1:5</t>
    </r>
    <r>
      <rPr>
        <sz val="10"/>
        <rFont val="Arial CE"/>
        <family val="0"/>
      </rPr>
      <t xml:space="preserve"> umělým hnojivem</t>
    </r>
  </si>
  <si>
    <r>
      <t xml:space="preserve">Specifikace </t>
    </r>
    <r>
      <rPr>
        <b/>
        <sz val="10"/>
        <rFont val="Arial CE"/>
        <family val="2"/>
      </rPr>
      <t>dřevěných kůlů</t>
    </r>
    <r>
      <rPr>
        <sz val="10"/>
        <rFont val="Arial CE"/>
        <family val="2"/>
      </rPr>
      <t xml:space="preserve"> (včetně ostatních kotvicích prostředků)</t>
    </r>
  </si>
  <si>
    <t>Seznam rostlin</t>
  </si>
  <si>
    <t>ztratné 3%</t>
  </si>
  <si>
    <t xml:space="preserve">Listnaté stromy                                               </t>
  </si>
  <si>
    <t>(včetně dodávky materiálu a dopravy)</t>
  </si>
  <si>
    <r>
      <t xml:space="preserve">Položení geotextilie - kokosové sítě </t>
    </r>
    <r>
      <rPr>
        <sz val="8"/>
        <rFont val="Arial CE"/>
        <family val="2"/>
      </rPr>
      <t>a její fixace 2 dřev. kolíky (30/30/500 mm) na 1 m2 sítě.</t>
    </r>
  </si>
  <si>
    <t xml:space="preserve">ztratné 3%                   </t>
  </si>
  <si>
    <t>mezisoučet str. 3</t>
  </si>
  <si>
    <t>mezisoučet str. 4</t>
  </si>
  <si>
    <t>mezisoučet str. 5</t>
  </si>
  <si>
    <t>mezisoučet str. 6</t>
  </si>
  <si>
    <t>mezisoučet str. 7</t>
  </si>
  <si>
    <t>1 - Přípravné práce a povrchové úpravy terénu</t>
  </si>
  <si>
    <r>
      <t xml:space="preserve">70% plochy v hranicích řešeného území, kde </t>
    </r>
    <r>
      <rPr>
        <b/>
        <i/>
        <sz val="8"/>
        <rFont val="Arial CE"/>
        <family val="2"/>
      </rPr>
      <t>nebudou</t>
    </r>
    <r>
      <rPr>
        <i/>
        <sz val="8"/>
        <rFont val="Arial CE"/>
        <family val="2"/>
      </rPr>
      <t>prováděny stavební práce a sadové</t>
    </r>
  </si>
  <si>
    <t xml:space="preserve">Odstranění ruderálních porostů z ploch obtížně přístupných pomocí malé </t>
  </si>
  <si>
    <t>mechanizace (motor. pila, křovinořez) na svahu do 1:1.</t>
  </si>
  <si>
    <r>
      <t xml:space="preserve">30% plochy v hranicích řešeného území, kde </t>
    </r>
    <r>
      <rPr>
        <b/>
        <i/>
        <sz val="8"/>
        <rFont val="Arial CE"/>
        <family val="2"/>
      </rPr>
      <t>nebudou</t>
    </r>
    <r>
      <rPr>
        <i/>
        <sz val="8"/>
        <rFont val="Arial CE"/>
        <family val="2"/>
      </rPr>
      <t>prováděny stavební práce a sadové</t>
    </r>
  </si>
  <si>
    <t>Vyhrabání trávníku na svahu do 1:2.</t>
  </si>
  <si>
    <t>Obdělání půdy frézováním v rovině nebo na svahu do 1:5,    2x</t>
  </si>
  <si>
    <t>Acer pseudoplatanus</t>
  </si>
  <si>
    <t>Carpinus betulus</t>
  </si>
  <si>
    <t>Tilia cordata</t>
  </si>
  <si>
    <t>Amelanchier ovalis</t>
  </si>
  <si>
    <t>Cytisus purpureus</t>
  </si>
  <si>
    <t>Prunus tenella</t>
  </si>
  <si>
    <t>Rosa arvensis</t>
  </si>
  <si>
    <t>Rosa pimpinellifolia</t>
  </si>
  <si>
    <t>Syringa meyeri "Palibin"</t>
  </si>
  <si>
    <t>20-40</t>
  </si>
  <si>
    <t>50-70</t>
  </si>
  <si>
    <t xml:space="preserve">Listnaté keře </t>
  </si>
  <si>
    <t>Parthenocissus tricuspidata</t>
  </si>
  <si>
    <t>Traviny a trvalky</t>
  </si>
  <si>
    <t>b</t>
  </si>
  <si>
    <t>c</t>
  </si>
  <si>
    <t>d</t>
  </si>
  <si>
    <t>Teucrium chamaedrys</t>
  </si>
  <si>
    <t>Založení trávníku lučního výsevem na svahu do 1:2.</t>
  </si>
  <si>
    <t xml:space="preserve"> </t>
  </si>
  <si>
    <t xml:space="preserve">viz specifikaci rostlin  - plocha záhonů v rovině celkem                   </t>
  </si>
  <si>
    <t>viz specifikaci rostlin - plocha záhonů na svahu celkem</t>
  </si>
  <si>
    <t xml:space="preserve">Obdělání půdy frézováním na svahu do 1:2,     2x  </t>
  </si>
  <si>
    <t>Travní směs suchomilná</t>
  </si>
  <si>
    <t>Chemické odplevel. půdy v rovině nebo na svahu do 1:5 postřikem naširoko.</t>
  </si>
  <si>
    <t>Chemické odplevel. půdy na svahu do 1:2 postřikem naširoko.</t>
  </si>
  <si>
    <t>Herbicid ROUNDUP</t>
  </si>
  <si>
    <t>lit</t>
  </si>
  <si>
    <t>viz specifikaci rostlin - č. 7</t>
  </si>
  <si>
    <r>
      <t xml:space="preserve">Výsadba dřeviny s balem na </t>
    </r>
    <r>
      <rPr>
        <b/>
        <sz val="10"/>
        <rFont val="Arial CE"/>
        <family val="2"/>
      </rPr>
      <t>svahu do 1:2</t>
    </r>
    <r>
      <rPr>
        <sz val="10"/>
        <rFont val="Arial CE"/>
        <family val="2"/>
      </rPr>
      <t xml:space="preserve"> při prům. balu do </t>
    </r>
    <r>
      <rPr>
        <b/>
        <sz val="10"/>
        <rFont val="Arial CE"/>
        <family val="2"/>
      </rPr>
      <t>300 mm</t>
    </r>
    <r>
      <rPr>
        <sz val="10"/>
        <rFont val="Arial CE"/>
        <family val="2"/>
      </rPr>
      <t>.</t>
    </r>
  </si>
  <si>
    <r>
      <t xml:space="preserve">Výsadba dřeviny s balem na </t>
    </r>
    <r>
      <rPr>
        <b/>
        <sz val="10"/>
        <rFont val="Arial CE"/>
        <family val="2"/>
      </rPr>
      <t>svahu do 1:2</t>
    </r>
    <r>
      <rPr>
        <sz val="10"/>
        <rFont val="Arial CE"/>
        <family val="2"/>
      </rPr>
      <t xml:space="preserve"> při prům. balu do </t>
    </r>
    <r>
      <rPr>
        <b/>
        <sz val="10"/>
        <rFont val="Arial CE"/>
        <family val="2"/>
      </rPr>
      <t>600 mm</t>
    </r>
    <r>
      <rPr>
        <sz val="10"/>
        <rFont val="Arial CE"/>
        <family val="2"/>
      </rPr>
      <t>.</t>
    </r>
  </si>
  <si>
    <t>viz specifikaci rostlin - listnaté stromy celkem</t>
  </si>
  <si>
    <t xml:space="preserve">Listnaté keře                </t>
  </si>
  <si>
    <r>
      <t xml:space="preserve">Ošetření dřevin </t>
    </r>
    <r>
      <rPr>
        <b/>
        <sz val="10"/>
        <rFont val="Arial CE"/>
        <family val="2"/>
      </rPr>
      <t>solitérních</t>
    </r>
    <r>
      <rPr>
        <sz val="10"/>
        <rFont val="Arial CE"/>
        <family val="2"/>
      </rPr>
      <t xml:space="preserve"> v </t>
    </r>
    <r>
      <rPr>
        <b/>
        <sz val="10"/>
        <rFont val="Arial CE"/>
        <family val="2"/>
      </rPr>
      <t xml:space="preserve">rovině </t>
    </r>
    <r>
      <rPr>
        <sz val="10"/>
        <rFont val="Arial CE"/>
        <family val="2"/>
      </rPr>
      <t xml:space="preserve">nebo na </t>
    </r>
    <r>
      <rPr>
        <b/>
        <sz val="10"/>
        <rFont val="Arial CE"/>
        <family val="2"/>
      </rPr>
      <t>svahu do 1:5</t>
    </r>
    <r>
      <rPr>
        <sz val="10"/>
        <rFont val="Arial CE"/>
        <family val="2"/>
      </rPr>
      <t>.</t>
    </r>
  </si>
  <si>
    <r>
      <t xml:space="preserve">Ošetření dřevin </t>
    </r>
    <r>
      <rPr>
        <b/>
        <sz val="10"/>
        <rFont val="Arial CE"/>
        <family val="2"/>
      </rPr>
      <t>solitérních</t>
    </r>
    <r>
      <rPr>
        <sz val="10"/>
        <rFont val="Arial CE"/>
        <family val="2"/>
      </rPr>
      <t xml:space="preserve"> na </t>
    </r>
    <r>
      <rPr>
        <b/>
        <sz val="10"/>
        <rFont val="Arial CE"/>
        <family val="2"/>
      </rPr>
      <t>svahu do 1:2</t>
    </r>
    <r>
      <rPr>
        <sz val="10"/>
        <rFont val="Arial CE"/>
        <family val="2"/>
      </rPr>
      <t>.</t>
    </r>
  </si>
  <si>
    <t>Ošetření vysázených květin.</t>
  </si>
  <si>
    <t>(Festuca rubra rubra 30%, Poa pratensis 30%, Lolium perene 20%, Festuca ovina 10%, Festuca rubra ssp. Fallax 10%)</t>
  </si>
  <si>
    <r>
      <t xml:space="preserve">Hnojení půdy nebo trávníku na </t>
    </r>
    <r>
      <rPr>
        <b/>
        <sz val="10"/>
        <rFont val="Arial CE"/>
        <family val="2"/>
      </rPr>
      <t>svahu do 1:2</t>
    </r>
    <r>
      <rPr>
        <sz val="10"/>
        <rFont val="Arial CE"/>
        <family val="0"/>
      </rPr>
      <t xml:space="preserve"> umělým hnojivem</t>
    </r>
  </si>
  <si>
    <t>kpl</t>
  </si>
  <si>
    <t>Quercus petraea</t>
  </si>
  <si>
    <t>Prunus mahaleb</t>
  </si>
  <si>
    <t>Hedera helix</t>
  </si>
  <si>
    <t>Lonicera pileata</t>
  </si>
  <si>
    <t>solitéra</t>
  </si>
  <si>
    <t>25-30</t>
  </si>
  <si>
    <t xml:space="preserve">Lithospermum purpurocaerulea            </t>
  </si>
  <si>
    <t>e</t>
  </si>
  <si>
    <t>f</t>
  </si>
  <si>
    <t>g</t>
  </si>
  <si>
    <r>
      <t xml:space="preserve">Rosa pimpinellifolia </t>
    </r>
    <r>
      <rPr>
        <sz val="7"/>
        <rFont val="Times New Roman"/>
        <family val="1"/>
      </rPr>
      <t>(3 ks/výsadb. místo)</t>
    </r>
  </si>
  <si>
    <t>50-60</t>
  </si>
  <si>
    <t>11a</t>
  </si>
  <si>
    <t>11b</t>
  </si>
  <si>
    <t>Taxus baccata "Fastigiata"</t>
  </si>
  <si>
    <t>a/1</t>
  </si>
  <si>
    <t>a/2</t>
  </si>
  <si>
    <t>Geranium macrorrhizum</t>
  </si>
  <si>
    <t>Vinca minor</t>
  </si>
  <si>
    <t>Hosta plantaginea</t>
  </si>
  <si>
    <t>h</t>
  </si>
  <si>
    <t>j</t>
  </si>
  <si>
    <t>Scilla sibirica</t>
  </si>
  <si>
    <t>Crocus chrysanthus "Snow Bunting"</t>
  </si>
  <si>
    <t xml:space="preserve">Popínavé a pokryvné dřeviny </t>
  </si>
  <si>
    <r>
      <t xml:space="preserve">Jehličnaté keře </t>
    </r>
    <r>
      <rPr>
        <b/>
        <i/>
        <sz val="8"/>
        <rFont val="Times New Roman"/>
        <family val="1"/>
      </rPr>
      <t>(živý plot)</t>
    </r>
  </si>
  <si>
    <t>40-60</t>
  </si>
  <si>
    <t>10x5 ks/m2</t>
  </si>
  <si>
    <t>6x5 ks/m2</t>
  </si>
  <si>
    <t>2řady ā 40</t>
  </si>
  <si>
    <t>1 řada ā 90</t>
  </si>
  <si>
    <r>
      <t xml:space="preserve">6 x 0, </t>
    </r>
    <r>
      <rPr>
        <i/>
        <sz val="8"/>
        <rFont val="Times New Roman"/>
        <family val="1"/>
      </rPr>
      <t>S</t>
    </r>
    <r>
      <rPr>
        <i/>
        <sz val="6"/>
        <rFont val="Times New Roman"/>
        <family val="1"/>
      </rPr>
      <t>1:2</t>
    </r>
    <r>
      <rPr>
        <sz val="6"/>
        <rFont val="Times New Roman"/>
        <family val="1"/>
      </rPr>
      <t xml:space="preserve"> </t>
    </r>
    <r>
      <rPr>
        <sz val="8"/>
        <rFont val="Times New Roman"/>
        <family val="1"/>
      </rPr>
      <t>1</t>
    </r>
    <r>
      <rPr>
        <sz val="6"/>
        <rFont val="Times New Roman"/>
        <family val="1"/>
      </rPr>
      <t xml:space="preserve"> </t>
    </r>
  </si>
  <si>
    <r>
      <t>S</t>
    </r>
    <r>
      <rPr>
        <i/>
        <sz val="6"/>
        <rFont val="Times New Roman"/>
        <family val="1"/>
      </rPr>
      <t>1:2</t>
    </r>
    <r>
      <rPr>
        <sz val="6"/>
        <rFont val="Times New Roman"/>
        <family val="1"/>
      </rPr>
      <t xml:space="preserve"> </t>
    </r>
    <r>
      <rPr>
        <sz val="8"/>
        <rFont val="Times New Roman"/>
        <family val="1"/>
      </rPr>
      <t>21</t>
    </r>
    <r>
      <rPr>
        <sz val="6"/>
        <rFont val="Times New Roman"/>
        <family val="1"/>
      </rPr>
      <t xml:space="preserve"> </t>
    </r>
  </si>
  <si>
    <r>
      <t>S</t>
    </r>
    <r>
      <rPr>
        <i/>
        <sz val="6"/>
        <rFont val="Times New Roman"/>
        <family val="1"/>
      </rPr>
      <t>1:2</t>
    </r>
    <r>
      <rPr>
        <sz val="6"/>
        <rFont val="Times New Roman"/>
        <family val="1"/>
      </rPr>
      <t xml:space="preserve"> </t>
    </r>
    <r>
      <rPr>
        <sz val="8"/>
        <rFont val="Times New Roman"/>
        <family val="1"/>
      </rPr>
      <t>59</t>
    </r>
    <r>
      <rPr>
        <sz val="6"/>
        <rFont val="Times New Roman"/>
        <family val="1"/>
      </rPr>
      <t xml:space="preserve"> </t>
    </r>
  </si>
  <si>
    <r>
      <t>R</t>
    </r>
    <r>
      <rPr>
        <sz val="8"/>
        <rFont val="Times New Roman"/>
        <family val="1"/>
      </rPr>
      <t xml:space="preserve"> 5, </t>
    </r>
    <r>
      <rPr>
        <i/>
        <sz val="8"/>
        <rFont val="Times New Roman"/>
        <family val="1"/>
      </rPr>
      <t>S</t>
    </r>
    <r>
      <rPr>
        <i/>
        <sz val="6"/>
        <rFont val="Times New Roman"/>
        <family val="1"/>
      </rPr>
      <t>1:2</t>
    </r>
    <r>
      <rPr>
        <sz val="8"/>
        <rFont val="Times New Roman"/>
        <family val="1"/>
      </rPr>
      <t xml:space="preserve"> 42</t>
    </r>
  </si>
  <si>
    <r>
      <t>S</t>
    </r>
    <r>
      <rPr>
        <i/>
        <sz val="6"/>
        <rFont val="Times New Roman"/>
        <family val="1"/>
      </rPr>
      <t>1:2</t>
    </r>
    <r>
      <rPr>
        <sz val="6"/>
        <rFont val="Times New Roman"/>
        <family val="1"/>
      </rPr>
      <t xml:space="preserve"> </t>
    </r>
    <r>
      <rPr>
        <sz val="8"/>
        <rFont val="Times New Roman"/>
        <family val="1"/>
      </rPr>
      <t>5</t>
    </r>
    <r>
      <rPr>
        <sz val="6"/>
        <rFont val="Times New Roman"/>
        <family val="1"/>
      </rPr>
      <t xml:space="preserve"> </t>
    </r>
  </si>
  <si>
    <r>
      <t>R</t>
    </r>
    <r>
      <rPr>
        <sz val="8"/>
        <rFont val="Times New Roman"/>
        <family val="1"/>
      </rPr>
      <t xml:space="preserve"> 9, </t>
    </r>
    <r>
      <rPr>
        <i/>
        <sz val="8"/>
        <rFont val="Times New Roman"/>
        <family val="1"/>
      </rPr>
      <t>S</t>
    </r>
    <r>
      <rPr>
        <i/>
        <sz val="6"/>
        <rFont val="Times New Roman"/>
        <family val="1"/>
      </rPr>
      <t>1:2</t>
    </r>
    <r>
      <rPr>
        <sz val="8"/>
        <rFont val="Times New Roman"/>
        <family val="1"/>
      </rPr>
      <t xml:space="preserve"> 226</t>
    </r>
  </si>
  <si>
    <r>
      <t>6 x 0, S</t>
    </r>
    <r>
      <rPr>
        <i/>
        <sz val="6"/>
        <rFont val="Times New Roman"/>
        <family val="1"/>
      </rPr>
      <t>1:2</t>
    </r>
    <r>
      <rPr>
        <sz val="6"/>
        <rFont val="Times New Roman"/>
        <family val="1"/>
      </rPr>
      <t xml:space="preserve"> </t>
    </r>
    <r>
      <rPr>
        <sz val="8"/>
        <rFont val="Times New Roman"/>
        <family val="1"/>
      </rPr>
      <t>1</t>
    </r>
    <r>
      <rPr>
        <sz val="6"/>
        <rFont val="Times New Roman"/>
        <family val="1"/>
      </rPr>
      <t xml:space="preserve"> </t>
    </r>
  </si>
  <si>
    <r>
      <t>S</t>
    </r>
    <r>
      <rPr>
        <i/>
        <sz val="6"/>
        <rFont val="Times New Roman"/>
        <family val="1"/>
      </rPr>
      <t>1:2</t>
    </r>
    <r>
      <rPr>
        <sz val="6"/>
        <rFont val="Times New Roman"/>
        <family val="1"/>
      </rPr>
      <t xml:space="preserve"> </t>
    </r>
    <r>
      <rPr>
        <sz val="8"/>
        <rFont val="Times New Roman"/>
        <family val="1"/>
      </rPr>
      <t>152</t>
    </r>
    <r>
      <rPr>
        <sz val="6"/>
        <rFont val="Times New Roman"/>
        <family val="1"/>
      </rPr>
      <t xml:space="preserve"> </t>
    </r>
  </si>
  <si>
    <r>
      <t>rov. 24, sv.</t>
    </r>
    <r>
      <rPr>
        <b/>
        <i/>
        <sz val="6"/>
        <rFont val="Times New Roman"/>
        <family val="1"/>
      </rPr>
      <t>1:2</t>
    </r>
    <r>
      <rPr>
        <b/>
        <i/>
        <sz val="8"/>
        <rFont val="Times New Roman"/>
        <family val="1"/>
      </rPr>
      <t xml:space="preserve"> 601</t>
    </r>
  </si>
  <si>
    <t>rovina 15</t>
  </si>
  <si>
    <r>
      <t>S</t>
    </r>
    <r>
      <rPr>
        <i/>
        <sz val="6"/>
        <rFont val="Times New Roman"/>
        <family val="1"/>
      </rPr>
      <t>1:2</t>
    </r>
    <r>
      <rPr>
        <sz val="6"/>
        <rFont val="Times New Roman"/>
        <family val="1"/>
      </rPr>
      <t xml:space="preserve"> </t>
    </r>
    <r>
      <rPr>
        <sz val="8"/>
        <rFont val="Times New Roman"/>
        <family val="1"/>
      </rPr>
      <t>3</t>
    </r>
    <r>
      <rPr>
        <sz val="6"/>
        <rFont val="Times New Roman"/>
        <family val="1"/>
      </rPr>
      <t xml:space="preserve"> </t>
    </r>
  </si>
  <si>
    <r>
      <t>R</t>
    </r>
    <r>
      <rPr>
        <sz val="7"/>
        <rFont val="Times New Roman"/>
        <family val="1"/>
      </rPr>
      <t xml:space="preserve"> 127,5,  </t>
    </r>
    <r>
      <rPr>
        <i/>
        <sz val="7"/>
        <rFont val="Times New Roman"/>
        <family val="1"/>
      </rPr>
      <t>S</t>
    </r>
    <r>
      <rPr>
        <i/>
        <sz val="6"/>
        <rFont val="Times New Roman"/>
        <family val="1"/>
      </rPr>
      <t>1:2</t>
    </r>
    <r>
      <rPr>
        <sz val="7"/>
        <rFont val="Times New Roman"/>
        <family val="1"/>
      </rPr>
      <t xml:space="preserve"> 876, </t>
    </r>
    <r>
      <rPr>
        <i/>
        <sz val="7"/>
        <rFont val="Times New Roman"/>
        <family val="1"/>
      </rPr>
      <t>S</t>
    </r>
    <r>
      <rPr>
        <i/>
        <sz val="6"/>
        <rFont val="Times New Roman"/>
        <family val="1"/>
      </rPr>
      <t>1:1</t>
    </r>
    <r>
      <rPr>
        <sz val="7"/>
        <rFont val="Times New Roman"/>
        <family val="1"/>
      </rPr>
      <t xml:space="preserve"> 332</t>
    </r>
  </si>
  <si>
    <r>
      <t xml:space="preserve">Festuca alpina  </t>
    </r>
    <r>
      <rPr>
        <sz val="7"/>
        <rFont val="Times New Roman"/>
        <family val="1"/>
      </rPr>
      <t>(boky teras)</t>
    </r>
  </si>
  <si>
    <r>
      <t>S</t>
    </r>
    <r>
      <rPr>
        <i/>
        <sz val="6"/>
        <rFont val="Times New Roman"/>
        <family val="1"/>
      </rPr>
      <t>1:2</t>
    </r>
    <r>
      <rPr>
        <sz val="6"/>
        <rFont val="Times New Roman"/>
        <family val="1"/>
      </rPr>
      <t xml:space="preserve"> </t>
    </r>
    <r>
      <rPr>
        <sz val="8"/>
        <rFont val="Times New Roman"/>
        <family val="1"/>
      </rPr>
      <t>57</t>
    </r>
    <r>
      <rPr>
        <sz val="6"/>
        <rFont val="Times New Roman"/>
        <family val="1"/>
      </rPr>
      <t xml:space="preserve"> </t>
    </r>
  </si>
  <si>
    <t>Festuca alpina  (svahy teras)</t>
  </si>
  <si>
    <t>Festuca ovina   (svahy teras)</t>
  </si>
  <si>
    <r>
      <t>S</t>
    </r>
    <r>
      <rPr>
        <i/>
        <sz val="6"/>
        <rFont val="Times New Roman"/>
        <family val="1"/>
      </rPr>
      <t>1:2</t>
    </r>
    <r>
      <rPr>
        <sz val="6"/>
        <rFont val="Times New Roman"/>
        <family val="1"/>
      </rPr>
      <t xml:space="preserve"> </t>
    </r>
    <r>
      <rPr>
        <sz val="8"/>
        <rFont val="Times New Roman"/>
        <family val="1"/>
      </rPr>
      <t>-</t>
    </r>
    <r>
      <rPr>
        <sz val="6"/>
        <rFont val="Times New Roman"/>
        <family val="1"/>
      </rPr>
      <t xml:space="preserve"> </t>
    </r>
  </si>
  <si>
    <r>
      <t xml:space="preserve">  </t>
    </r>
    <r>
      <rPr>
        <i/>
        <sz val="8"/>
        <rFont val="Times New Roman"/>
        <family val="1"/>
      </rPr>
      <t>S</t>
    </r>
    <r>
      <rPr>
        <i/>
        <sz val="6"/>
        <rFont val="Times New Roman"/>
        <family val="1"/>
      </rPr>
      <t>1:2</t>
    </r>
    <r>
      <rPr>
        <sz val="8"/>
        <rFont val="Times New Roman"/>
        <family val="1"/>
      </rPr>
      <t xml:space="preserve"> 179, </t>
    </r>
    <r>
      <rPr>
        <i/>
        <sz val="8"/>
        <rFont val="Times New Roman"/>
        <family val="1"/>
      </rPr>
      <t>S</t>
    </r>
    <r>
      <rPr>
        <i/>
        <sz val="6"/>
        <rFont val="Times New Roman"/>
        <family val="1"/>
      </rPr>
      <t>1:1</t>
    </r>
    <r>
      <rPr>
        <sz val="8"/>
        <rFont val="Times New Roman"/>
        <family val="1"/>
      </rPr>
      <t xml:space="preserve"> 133</t>
    </r>
  </si>
  <si>
    <r>
      <t>R</t>
    </r>
    <r>
      <rPr>
        <sz val="7"/>
        <rFont val="Times New Roman"/>
        <family val="1"/>
      </rPr>
      <t xml:space="preserve"> </t>
    </r>
    <r>
      <rPr>
        <sz val="8"/>
        <rFont val="Times New Roman"/>
        <family val="1"/>
      </rPr>
      <t>376</t>
    </r>
    <r>
      <rPr>
        <sz val="7"/>
        <rFont val="Times New Roman"/>
        <family val="1"/>
      </rPr>
      <t xml:space="preserve">,  </t>
    </r>
    <r>
      <rPr>
        <i/>
        <sz val="8"/>
        <rFont val="Times New Roman"/>
        <family val="1"/>
      </rPr>
      <t>S</t>
    </r>
    <r>
      <rPr>
        <i/>
        <sz val="6"/>
        <rFont val="Times New Roman"/>
        <family val="1"/>
      </rPr>
      <t>1:2</t>
    </r>
    <r>
      <rPr>
        <sz val="7"/>
        <rFont val="Times New Roman"/>
        <family val="1"/>
      </rPr>
      <t xml:space="preserve"> </t>
    </r>
    <r>
      <rPr>
        <sz val="8"/>
        <rFont val="Times New Roman"/>
        <family val="1"/>
      </rPr>
      <t>246</t>
    </r>
    <r>
      <rPr>
        <sz val="7"/>
        <rFont val="Times New Roman"/>
        <family val="1"/>
      </rPr>
      <t xml:space="preserve">, </t>
    </r>
    <r>
      <rPr>
        <i/>
        <sz val="8"/>
        <rFont val="Times New Roman"/>
        <family val="1"/>
      </rPr>
      <t>S</t>
    </r>
    <r>
      <rPr>
        <i/>
        <sz val="6"/>
        <rFont val="Times New Roman"/>
        <family val="1"/>
      </rPr>
      <t>1:1</t>
    </r>
    <r>
      <rPr>
        <sz val="7"/>
        <rFont val="Times New Roman"/>
        <family val="1"/>
      </rPr>
      <t xml:space="preserve"> </t>
    </r>
    <r>
      <rPr>
        <sz val="8"/>
        <rFont val="Times New Roman"/>
        <family val="1"/>
      </rPr>
      <t>86</t>
    </r>
  </si>
  <si>
    <r>
      <t xml:space="preserve">  </t>
    </r>
    <r>
      <rPr>
        <i/>
        <sz val="8"/>
        <rFont val="Times New Roman"/>
        <family val="1"/>
      </rPr>
      <t>S</t>
    </r>
    <r>
      <rPr>
        <i/>
        <sz val="6"/>
        <rFont val="Times New Roman"/>
        <family val="1"/>
      </rPr>
      <t>1:2</t>
    </r>
    <r>
      <rPr>
        <sz val="8"/>
        <rFont val="Times New Roman"/>
        <family val="1"/>
      </rPr>
      <t xml:space="preserve"> 282, </t>
    </r>
    <r>
      <rPr>
        <i/>
        <sz val="8"/>
        <rFont val="Times New Roman"/>
        <family val="1"/>
      </rPr>
      <t>S</t>
    </r>
    <r>
      <rPr>
        <i/>
        <sz val="6"/>
        <rFont val="Times New Roman"/>
        <family val="1"/>
      </rPr>
      <t>1:1</t>
    </r>
    <r>
      <rPr>
        <sz val="8"/>
        <rFont val="Times New Roman"/>
        <family val="1"/>
      </rPr>
      <t xml:space="preserve"> 380</t>
    </r>
  </si>
  <si>
    <r>
      <t>S</t>
    </r>
    <r>
      <rPr>
        <i/>
        <sz val="6"/>
        <rFont val="Times New Roman"/>
        <family val="1"/>
      </rPr>
      <t>1:2</t>
    </r>
    <r>
      <rPr>
        <sz val="6"/>
        <rFont val="Times New Roman"/>
        <family val="1"/>
      </rPr>
      <t xml:space="preserve"> </t>
    </r>
    <r>
      <rPr>
        <sz val="8"/>
        <rFont val="Times New Roman"/>
        <family val="1"/>
      </rPr>
      <t>33</t>
    </r>
    <r>
      <rPr>
        <sz val="6"/>
        <rFont val="Times New Roman"/>
        <family val="1"/>
      </rPr>
      <t xml:space="preserve"> </t>
    </r>
  </si>
  <si>
    <r>
      <t>S</t>
    </r>
    <r>
      <rPr>
        <i/>
        <sz val="6"/>
        <rFont val="Times New Roman"/>
        <family val="1"/>
      </rPr>
      <t>1:2</t>
    </r>
    <r>
      <rPr>
        <sz val="6"/>
        <rFont val="Times New Roman"/>
        <family val="1"/>
      </rPr>
      <t xml:space="preserve"> </t>
    </r>
    <r>
      <rPr>
        <sz val="8"/>
        <rFont val="Times New Roman"/>
        <family val="1"/>
      </rPr>
      <t>6</t>
    </r>
    <r>
      <rPr>
        <sz val="6"/>
        <rFont val="Times New Roman"/>
        <family val="1"/>
      </rPr>
      <t xml:space="preserve"> </t>
    </r>
  </si>
  <si>
    <t>rov. 376,  sv.1:2 803, sv.1:1 599</t>
  </si>
  <si>
    <t>celkem záhonů výsadeb včet. ztratného</t>
  </si>
  <si>
    <r>
      <t>R</t>
    </r>
    <r>
      <rPr>
        <sz val="8"/>
        <rFont val="Times New Roman"/>
        <family val="1"/>
      </rPr>
      <t xml:space="preserve"> 5 </t>
    </r>
  </si>
  <si>
    <t>3 x 0</t>
  </si>
  <si>
    <r>
      <t xml:space="preserve">4 x 0, </t>
    </r>
    <r>
      <rPr>
        <i/>
        <sz val="8"/>
        <rFont val="Times New Roman"/>
        <family val="1"/>
      </rPr>
      <t>S</t>
    </r>
    <r>
      <rPr>
        <i/>
        <sz val="6"/>
        <rFont val="Times New Roman"/>
        <family val="1"/>
      </rPr>
      <t>1:2</t>
    </r>
    <r>
      <rPr>
        <sz val="8"/>
        <rFont val="Times New Roman"/>
        <family val="1"/>
      </rPr>
      <t xml:space="preserve"> 1</t>
    </r>
  </si>
  <si>
    <r>
      <t xml:space="preserve">3 x 0, </t>
    </r>
    <r>
      <rPr>
        <i/>
        <sz val="8"/>
        <rFont val="Times New Roman"/>
        <family val="1"/>
      </rPr>
      <t>S</t>
    </r>
    <r>
      <rPr>
        <i/>
        <sz val="6"/>
        <rFont val="Times New Roman"/>
        <family val="1"/>
      </rPr>
      <t>1:2</t>
    </r>
    <r>
      <rPr>
        <sz val="8"/>
        <rFont val="Times New Roman"/>
        <family val="1"/>
      </rPr>
      <t xml:space="preserve"> 2</t>
    </r>
  </si>
  <si>
    <r>
      <t xml:space="preserve">1 x 0, </t>
    </r>
    <r>
      <rPr>
        <i/>
        <sz val="8"/>
        <rFont val="Times New Roman"/>
        <family val="1"/>
      </rPr>
      <t>S</t>
    </r>
    <r>
      <rPr>
        <i/>
        <sz val="6"/>
        <rFont val="Times New Roman"/>
        <family val="1"/>
      </rPr>
      <t>1:2</t>
    </r>
    <r>
      <rPr>
        <sz val="8"/>
        <rFont val="Times New Roman"/>
        <family val="1"/>
      </rPr>
      <t xml:space="preserve"> 4</t>
    </r>
  </si>
  <si>
    <t>20 x 0</t>
  </si>
  <si>
    <r>
      <t>rov. 5, sv.</t>
    </r>
    <r>
      <rPr>
        <b/>
        <i/>
        <sz val="6"/>
        <rFont val="Times New Roman"/>
        <family val="1"/>
      </rPr>
      <t>1:2</t>
    </r>
    <r>
      <rPr>
        <b/>
        <i/>
        <sz val="8"/>
        <rFont val="Times New Roman"/>
        <family val="1"/>
      </rPr>
      <t xml:space="preserve"> 7</t>
    </r>
  </si>
  <si>
    <t xml:space="preserve">  </t>
  </si>
  <si>
    <r>
      <t>R</t>
    </r>
    <r>
      <rPr>
        <sz val="8"/>
        <rFont val="Times New Roman"/>
        <family val="1"/>
      </rPr>
      <t xml:space="preserve"> 10, </t>
    </r>
    <r>
      <rPr>
        <i/>
        <sz val="8"/>
        <rFont val="Times New Roman"/>
        <family val="1"/>
      </rPr>
      <t>S</t>
    </r>
    <r>
      <rPr>
        <i/>
        <sz val="6"/>
        <rFont val="Times New Roman"/>
        <family val="1"/>
      </rPr>
      <t>1:2</t>
    </r>
    <r>
      <rPr>
        <sz val="8"/>
        <rFont val="Times New Roman"/>
        <family val="1"/>
      </rPr>
      <t xml:space="preserve"> 92</t>
    </r>
  </si>
  <si>
    <r>
      <t xml:space="preserve">viz specifikaci rostlin - č. 14 - část, c - část              </t>
    </r>
    <r>
      <rPr>
        <sz val="10"/>
        <rFont val="Arial CE"/>
        <family val="2"/>
      </rPr>
      <t>510 +  2 348 = 2 858 ks</t>
    </r>
  </si>
  <si>
    <t xml:space="preserve">viz specifikaci rostlin - č. 14 - část, a/1, a/2, b, c - část, d - část, e - část, f, g             </t>
  </si>
  <si>
    <t>3 504 +  630 + 684 + 1 362 + 1 538 + 2 148 + 1 762 + 72 + 132 = 11 832 ks</t>
  </si>
  <si>
    <t xml:space="preserve">viz specifikaci rostlin - č. 14 - část, c - část, d - část, e - část             </t>
  </si>
  <si>
    <t>1 328 +  538 + 1 596 + 2 375  = 5 837 ks</t>
  </si>
  <si>
    <r>
      <t xml:space="preserve">viz specifikaci rostlin - č. 11b - část, 12 - část              </t>
    </r>
    <r>
      <rPr>
        <sz val="10"/>
        <rFont val="Arial CE"/>
        <family val="2"/>
      </rPr>
      <t>10 + 36 = 46 ks</t>
    </r>
  </si>
  <si>
    <r>
      <t xml:space="preserve">viz specifikaci rostlin - č. 10 - část, 17                             </t>
    </r>
    <r>
      <rPr>
        <sz val="10"/>
        <rFont val="Arial CE"/>
        <family val="2"/>
      </rPr>
      <t>5 + 50 = 55 ks</t>
    </r>
  </si>
  <si>
    <r>
      <t xml:space="preserve">viz specifikaci rostlin - č. 1 - část, 3 - část, 5, 6              </t>
    </r>
    <r>
      <rPr>
        <sz val="10"/>
        <rFont val="Arial CE"/>
        <family val="2"/>
      </rPr>
      <t>1 + 1 + 20 + 5 = 27 ks</t>
    </r>
  </si>
  <si>
    <t xml:space="preserve">viz specifikaci rostlin - č. 8, 9, 11b - část, 12 - část, 15, 16       </t>
  </si>
  <si>
    <t>42 + 236 + 92 + 904 + 608 + 5 = 1 887 ks</t>
  </si>
  <si>
    <r>
      <t xml:space="preserve">viz specifikaci rostlin - č. 10 - část, 11 a, 13                   </t>
    </r>
    <r>
      <rPr>
        <i/>
        <sz val="10"/>
        <rFont val="Arial CE"/>
        <family val="2"/>
      </rPr>
      <t xml:space="preserve"> </t>
    </r>
    <r>
      <rPr>
        <sz val="10"/>
        <rFont val="Arial CE"/>
        <family val="2"/>
      </rPr>
      <t>42 +</t>
    </r>
    <r>
      <rPr>
        <sz val="8"/>
        <rFont val="Arial CE"/>
        <family val="2"/>
      </rPr>
      <t xml:space="preserve"> </t>
    </r>
    <r>
      <rPr>
        <sz val="10"/>
        <rFont val="Arial CE"/>
        <family val="2"/>
      </rPr>
      <t>15 + 7 = 64 ks</t>
    </r>
  </si>
  <si>
    <r>
      <t xml:space="preserve">viz specifikaci rostlin - č. 1 - část, 2, 3 - část, 4     </t>
    </r>
    <r>
      <rPr>
        <sz val="10"/>
        <rFont val="Arial CE"/>
        <family val="2"/>
      </rPr>
      <t>4 + 5 + 2 + 5  = 16 ks</t>
    </r>
  </si>
  <si>
    <r>
      <t xml:space="preserve">viz specifikaci rostlin - označení  h, j                                 </t>
    </r>
    <r>
      <rPr>
        <sz val="10"/>
        <rFont val="Arial CE"/>
        <family val="2"/>
      </rPr>
      <t>3 900 + 1 560 = 5 460 ks</t>
    </r>
  </si>
  <si>
    <r>
      <t>Výsadba</t>
    </r>
    <r>
      <rPr>
        <b/>
        <sz val="10"/>
        <rFont val="Arial CE"/>
        <family val="2"/>
      </rPr>
      <t xml:space="preserve"> květin - cibulí </t>
    </r>
    <r>
      <rPr>
        <sz val="10"/>
        <rFont val="Arial CE"/>
        <family val="2"/>
      </rPr>
      <t>do připravené půdy.</t>
    </r>
  </si>
  <si>
    <r>
      <t xml:space="preserve">Výsadba </t>
    </r>
    <r>
      <rPr>
        <b/>
        <sz val="10"/>
        <rFont val="Arial CE"/>
        <family val="2"/>
      </rPr>
      <t>květin hrnkovaných</t>
    </r>
    <r>
      <rPr>
        <sz val="10"/>
        <rFont val="Arial CE"/>
        <family val="2"/>
      </rPr>
      <t xml:space="preserve"> do připrav. půdy o průměru květináče </t>
    </r>
    <r>
      <rPr>
        <b/>
        <sz val="10"/>
        <rFont val="Arial CE"/>
        <family val="2"/>
      </rPr>
      <t>do 120 mm</t>
    </r>
    <r>
      <rPr>
        <sz val="10"/>
        <rFont val="Arial CE"/>
        <family val="2"/>
      </rPr>
      <t>.</t>
    </r>
  </si>
  <si>
    <t xml:space="preserve">viz specifikaci rostlin - označení a/1, a/2, b, c, d, e, f, g           </t>
  </si>
  <si>
    <t xml:space="preserve">630 + 684 + 1 362 + 4 424 + 3 744 + 4 137 + 72 + 132  = 15 185 ks   </t>
  </si>
  <si>
    <r>
      <t xml:space="preserve">Výsadba dřeviny s balem v </t>
    </r>
    <r>
      <rPr>
        <b/>
        <sz val="10"/>
        <rFont val="Arial CE"/>
        <family val="2"/>
      </rPr>
      <t>rov.</t>
    </r>
    <r>
      <rPr>
        <sz val="10"/>
        <rFont val="Arial CE"/>
        <family val="0"/>
      </rPr>
      <t xml:space="preserve"> nebo na </t>
    </r>
    <r>
      <rPr>
        <b/>
        <sz val="10"/>
        <rFont val="Arial CE"/>
        <family val="2"/>
      </rPr>
      <t>sv. do 1:5</t>
    </r>
    <r>
      <rPr>
        <sz val="10"/>
        <rFont val="Arial CE"/>
        <family val="0"/>
      </rPr>
      <t xml:space="preserve">, při prům. balu do </t>
    </r>
    <r>
      <rPr>
        <b/>
        <sz val="10"/>
        <rFont val="Arial CE"/>
        <family val="2"/>
      </rPr>
      <t>100 mm</t>
    </r>
    <r>
      <rPr>
        <sz val="10"/>
        <rFont val="Arial CE"/>
        <family val="0"/>
      </rPr>
      <t>.</t>
    </r>
  </si>
  <si>
    <t>viz specifikaci rostlin - č. 14 - část</t>
  </si>
  <si>
    <r>
      <t xml:space="preserve">Výsadba dřeviny s balem na </t>
    </r>
    <r>
      <rPr>
        <b/>
        <sz val="10"/>
        <rFont val="Arial CE"/>
        <family val="2"/>
      </rPr>
      <t>sv. do 1:2</t>
    </r>
    <r>
      <rPr>
        <sz val="10"/>
        <rFont val="Arial CE"/>
        <family val="0"/>
      </rPr>
      <t xml:space="preserve">, při prům. balu do </t>
    </r>
    <r>
      <rPr>
        <b/>
        <sz val="10"/>
        <rFont val="Arial CE"/>
        <family val="2"/>
      </rPr>
      <t>100 mm</t>
    </r>
    <r>
      <rPr>
        <sz val="10"/>
        <rFont val="Arial CE"/>
        <family val="0"/>
      </rPr>
      <t>.</t>
    </r>
  </si>
  <si>
    <r>
      <t xml:space="preserve">Výsadba dřeviny s balem na </t>
    </r>
    <r>
      <rPr>
        <b/>
        <sz val="10"/>
        <rFont val="Arial CE"/>
        <family val="2"/>
      </rPr>
      <t>sv. do 1:1</t>
    </r>
    <r>
      <rPr>
        <sz val="10"/>
        <rFont val="Arial CE"/>
        <family val="0"/>
      </rPr>
      <t xml:space="preserve">, při prům. balu do </t>
    </r>
    <r>
      <rPr>
        <b/>
        <sz val="10"/>
        <rFont val="Arial CE"/>
        <family val="2"/>
      </rPr>
      <t>100 mm</t>
    </r>
    <r>
      <rPr>
        <sz val="10"/>
        <rFont val="Arial CE"/>
        <family val="0"/>
      </rPr>
      <t>.</t>
    </r>
  </si>
  <si>
    <t>Zpevnění svahu do 1:1 prkny.</t>
  </si>
  <si>
    <t>Odstranění ruderálního porostu na svahu do 1:2.</t>
  </si>
  <si>
    <t xml:space="preserve">úpravy, ale pouze odstranění buřeně včetně stařiny </t>
  </si>
  <si>
    <t xml:space="preserve">úpravy, ale pouze odstranění buřeně a mladých náletů </t>
  </si>
  <si>
    <r>
      <t xml:space="preserve">plochy v hranicích řešeného území, kde </t>
    </r>
    <r>
      <rPr>
        <b/>
        <i/>
        <sz val="8"/>
        <rFont val="Arial CE"/>
        <family val="2"/>
      </rPr>
      <t>nebudou</t>
    </r>
    <r>
      <rPr>
        <i/>
        <sz val="8"/>
        <rFont val="Arial CE"/>
        <family val="2"/>
      </rPr>
      <t>prováděny stavební práce a sadové úpravy</t>
    </r>
  </si>
  <si>
    <t>24 + 15 + 127 + 376 = 542 m2</t>
  </si>
  <si>
    <t>Založení záhonu pro výsadbu rostlin v rov. nebo na sv. do 1:5 na starém trávníku.</t>
  </si>
  <si>
    <t>Založení záhonu pro výsadbu rostlin na svahu do 1:2 na starém trávníku.</t>
  </si>
  <si>
    <t>rov. 127,  sv.1:2 879, sv.1:1 332</t>
  </si>
  <si>
    <t>601 + 879 + 332 + 803 + 599 = 3 214 m2</t>
  </si>
  <si>
    <r>
      <t xml:space="preserve">travnaté plochy v rovině          </t>
    </r>
    <r>
      <rPr>
        <sz val="10"/>
        <rFont val="Arial CE"/>
        <family val="2"/>
      </rPr>
      <t>319 x 2 = 638 m2</t>
    </r>
  </si>
  <si>
    <r>
      <t>viz výpočet pol. 8 (</t>
    </r>
    <r>
      <rPr>
        <b/>
        <i/>
        <sz val="8"/>
        <rFont val="Arial CE"/>
        <family val="2"/>
      </rPr>
      <t>trávník parkový v rovině</t>
    </r>
    <r>
      <rPr>
        <i/>
        <sz val="8"/>
        <rFont val="Arial CE"/>
        <family val="2"/>
      </rPr>
      <t>)</t>
    </r>
  </si>
  <si>
    <r>
      <t xml:space="preserve">Specifikace </t>
    </r>
    <r>
      <rPr>
        <u val="single"/>
        <sz val="10"/>
        <rFont val="Arial CE"/>
        <family val="2"/>
      </rPr>
      <t xml:space="preserve">k pol. </t>
    </r>
    <r>
      <rPr>
        <b/>
        <u val="single"/>
        <sz val="10"/>
        <rFont val="Arial CE"/>
        <family val="2"/>
      </rPr>
      <t>14</t>
    </r>
  </si>
  <si>
    <r>
      <t>viz výpočet pol. 9 (</t>
    </r>
    <r>
      <rPr>
        <b/>
        <i/>
        <sz val="8"/>
        <rFont val="Arial CE"/>
        <family val="2"/>
      </rPr>
      <t>trávníky parkové a luční  ve svahu)</t>
    </r>
  </si>
  <si>
    <r>
      <t>viz pol. 10 (</t>
    </r>
    <r>
      <rPr>
        <b/>
        <i/>
        <sz val="8"/>
        <rFont val="Arial CE"/>
        <family val="2"/>
      </rPr>
      <t>trávník parkový v rovině</t>
    </r>
    <r>
      <rPr>
        <i/>
        <sz val="8"/>
        <rFont val="Arial CE"/>
        <family val="2"/>
      </rPr>
      <t>)</t>
    </r>
  </si>
  <si>
    <r>
      <t>viz pol. 11 (</t>
    </r>
    <r>
      <rPr>
        <b/>
        <i/>
        <sz val="8"/>
        <rFont val="Arial CE"/>
        <family val="2"/>
      </rPr>
      <t>trávníky parkové a luční ve svahu)</t>
    </r>
  </si>
  <si>
    <r>
      <t xml:space="preserve">b/ trávníky v rovině univerzální </t>
    </r>
    <r>
      <rPr>
        <i/>
        <sz val="8"/>
        <rFont val="Arial CE"/>
        <family val="2"/>
      </rPr>
      <t xml:space="preserve">(pro sušší stanoviště)      </t>
    </r>
    <r>
      <rPr>
        <sz val="10"/>
        <rFont val="Arial CE"/>
        <family val="2"/>
      </rPr>
      <t>319 m2</t>
    </r>
  </si>
  <si>
    <r>
      <t xml:space="preserve">b/ trávníky v rovině univerzální </t>
    </r>
    <r>
      <rPr>
        <i/>
        <sz val="8"/>
        <rFont val="Arial CE"/>
        <family val="2"/>
      </rPr>
      <t xml:space="preserve">(pro sušší stanoviště)             </t>
    </r>
    <r>
      <rPr>
        <sz val="10"/>
        <rFont val="Arial CE"/>
        <family val="2"/>
      </rPr>
      <t>319 m2</t>
    </r>
  </si>
  <si>
    <r>
      <t xml:space="preserve">Travní směs parková </t>
    </r>
    <r>
      <rPr>
        <i/>
        <sz val="8"/>
        <rFont val="Arial CE"/>
        <family val="2"/>
      </rPr>
      <t>(pro sušší stanoviště)</t>
    </r>
  </si>
  <si>
    <r>
      <t xml:space="preserve">Travní směs parková </t>
    </r>
    <r>
      <rPr>
        <i/>
        <sz val="8"/>
        <rFont val="Arial CE"/>
        <family val="2"/>
      </rPr>
      <t>(pro stinná stanoviště)</t>
    </r>
  </si>
  <si>
    <r>
      <t xml:space="preserve">Travní směs parková </t>
    </r>
    <r>
      <rPr>
        <i/>
        <sz val="8"/>
        <rFont val="Arial CE"/>
        <family val="2"/>
      </rPr>
      <t>(zátěžová, pro sušší stanoviště)</t>
    </r>
  </si>
  <si>
    <r>
      <t xml:space="preserve">viz pol. 6, 10                       </t>
    </r>
    <r>
      <rPr>
        <sz val="10"/>
        <rFont val="Arial CE"/>
        <family val="2"/>
      </rPr>
      <t>542 + 319 = 861 m2</t>
    </r>
  </si>
  <si>
    <t>koncentrace roztoku 1,5 %, tj. 15 ml přípravku na 1 l vody</t>
  </si>
  <si>
    <r>
      <t xml:space="preserve">Specifikace </t>
    </r>
    <r>
      <rPr>
        <u val="single"/>
        <sz val="10"/>
        <rFont val="Arial CE"/>
        <family val="2"/>
      </rPr>
      <t xml:space="preserve">k pol. </t>
    </r>
    <r>
      <rPr>
        <b/>
        <u val="single"/>
        <sz val="10"/>
        <rFont val="Arial CE"/>
        <family val="2"/>
      </rPr>
      <t>19 a 20</t>
    </r>
  </si>
  <si>
    <t>viz pol. 16</t>
  </si>
  <si>
    <t>(dočištění ploch - viz pol. 1 + 2)</t>
  </si>
  <si>
    <r>
      <t xml:space="preserve">Specifikace </t>
    </r>
    <r>
      <rPr>
        <u val="single"/>
        <sz val="10"/>
        <rFont val="Arial CE"/>
        <family val="2"/>
      </rPr>
      <t xml:space="preserve">k pol. </t>
    </r>
    <r>
      <rPr>
        <b/>
        <u val="single"/>
        <sz val="10"/>
        <rFont val="Arial CE"/>
        <family val="2"/>
      </rPr>
      <t>16</t>
    </r>
    <r>
      <rPr>
        <u val="single"/>
        <sz val="10"/>
        <rFont val="Arial CE"/>
        <family val="2"/>
      </rPr>
      <t xml:space="preserve"> a </t>
    </r>
    <r>
      <rPr>
        <b/>
        <u val="single"/>
        <sz val="10"/>
        <rFont val="Arial CE"/>
        <family val="2"/>
      </rPr>
      <t>17</t>
    </r>
  </si>
  <si>
    <t>18a</t>
  </si>
  <si>
    <t>18b</t>
  </si>
  <si>
    <t>18c</t>
  </si>
  <si>
    <r>
      <t xml:space="preserve">Hloubení jamek </t>
    </r>
    <r>
      <rPr>
        <b/>
        <sz val="10"/>
        <rFont val="Arial CE"/>
        <family val="2"/>
      </rPr>
      <t>bez výměny</t>
    </r>
    <r>
      <rPr>
        <sz val="10"/>
        <rFont val="Arial CE"/>
        <family val="2"/>
      </rPr>
      <t xml:space="preserve"> půdy na</t>
    </r>
    <r>
      <rPr>
        <b/>
        <sz val="10"/>
        <rFont val="Arial CE"/>
        <family val="2"/>
      </rPr>
      <t xml:space="preserve"> sv. do 1:2</t>
    </r>
    <r>
      <rPr>
        <sz val="10"/>
        <rFont val="Arial CE"/>
        <family val="0"/>
      </rPr>
      <t xml:space="preserve">, obj. do </t>
    </r>
    <r>
      <rPr>
        <b/>
        <sz val="9"/>
        <rFont val="Arial CE"/>
        <family val="2"/>
      </rPr>
      <t>0,01 m3</t>
    </r>
    <r>
      <rPr>
        <sz val="10"/>
        <rFont val="Arial CE"/>
        <family val="0"/>
      </rPr>
      <t>.</t>
    </r>
  </si>
  <si>
    <r>
      <t xml:space="preserve">Hloubení jamek </t>
    </r>
    <r>
      <rPr>
        <b/>
        <sz val="10"/>
        <rFont val="Arial CE"/>
        <family val="2"/>
      </rPr>
      <t>bez výměny</t>
    </r>
    <r>
      <rPr>
        <sz val="10"/>
        <rFont val="Arial CE"/>
        <family val="2"/>
      </rPr>
      <t xml:space="preserve"> půdy na</t>
    </r>
    <r>
      <rPr>
        <b/>
        <sz val="10"/>
        <rFont val="Arial CE"/>
        <family val="2"/>
      </rPr>
      <t xml:space="preserve"> sv. do 1:1</t>
    </r>
    <r>
      <rPr>
        <sz val="10"/>
        <rFont val="Arial CE"/>
        <family val="0"/>
      </rPr>
      <t xml:space="preserve">, obj. do </t>
    </r>
    <r>
      <rPr>
        <b/>
        <sz val="9"/>
        <rFont val="Arial CE"/>
        <family val="2"/>
      </rPr>
      <t>0,01 m3</t>
    </r>
    <r>
      <rPr>
        <sz val="10"/>
        <rFont val="Arial CE"/>
        <family val="0"/>
      </rPr>
      <t>.</t>
    </r>
  </si>
  <si>
    <r>
      <t xml:space="preserve">Hloubení jamek </t>
    </r>
    <r>
      <rPr>
        <b/>
        <sz val="10"/>
        <rFont val="Arial CE"/>
        <family val="2"/>
      </rPr>
      <t>bez výměny</t>
    </r>
    <r>
      <rPr>
        <sz val="10"/>
        <rFont val="Arial CE"/>
        <family val="2"/>
      </rPr>
      <t xml:space="preserve"> půdy </t>
    </r>
    <r>
      <rPr>
        <sz val="10"/>
        <rFont val="Arial CE"/>
        <family val="0"/>
      </rPr>
      <t xml:space="preserve">v </t>
    </r>
    <r>
      <rPr>
        <b/>
        <sz val="10"/>
        <rFont val="Arial CE"/>
        <family val="2"/>
      </rPr>
      <t xml:space="preserve">rov. </t>
    </r>
    <r>
      <rPr>
        <sz val="10"/>
        <rFont val="Arial CE"/>
        <family val="2"/>
      </rPr>
      <t>nebo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>na</t>
    </r>
    <r>
      <rPr>
        <b/>
        <sz val="10"/>
        <rFont val="Arial CE"/>
        <family val="2"/>
      </rPr>
      <t xml:space="preserve"> sv. do 1:5</t>
    </r>
    <r>
      <rPr>
        <sz val="10"/>
        <rFont val="Arial CE"/>
        <family val="0"/>
      </rPr>
      <t xml:space="preserve">, obj. do </t>
    </r>
    <r>
      <rPr>
        <b/>
        <sz val="9"/>
        <rFont val="Arial CE"/>
        <family val="2"/>
      </rPr>
      <t>0,01 m3</t>
    </r>
    <r>
      <rPr>
        <sz val="10"/>
        <rFont val="Arial CE"/>
        <family val="0"/>
      </rPr>
      <t>.</t>
    </r>
  </si>
  <si>
    <r>
      <t xml:space="preserve">Hloubení jamek </t>
    </r>
    <r>
      <rPr>
        <b/>
        <sz val="10"/>
        <rFont val="Arial CE"/>
        <family val="2"/>
      </rPr>
      <t>s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2"/>
      </rPr>
      <t xml:space="preserve">vým. </t>
    </r>
    <r>
      <rPr>
        <sz val="10"/>
        <rFont val="Arial CE"/>
        <family val="2"/>
      </rPr>
      <t>půdy</t>
    </r>
    <r>
      <rPr>
        <b/>
        <sz val="10"/>
        <rFont val="Arial CE"/>
        <family val="2"/>
      </rPr>
      <t xml:space="preserve"> na 50%</t>
    </r>
    <r>
      <rPr>
        <sz val="10"/>
        <rFont val="Arial CE"/>
        <family val="0"/>
      </rPr>
      <t xml:space="preserve"> v </t>
    </r>
    <r>
      <rPr>
        <b/>
        <sz val="10"/>
        <rFont val="Arial CE"/>
        <family val="2"/>
      </rPr>
      <t xml:space="preserve">rov. </t>
    </r>
    <r>
      <rPr>
        <sz val="10"/>
        <rFont val="Arial CE"/>
        <family val="2"/>
      </rPr>
      <t>nebo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>na</t>
    </r>
    <r>
      <rPr>
        <b/>
        <sz val="10"/>
        <rFont val="Arial CE"/>
        <family val="2"/>
      </rPr>
      <t xml:space="preserve"> sv. do 1:5</t>
    </r>
    <r>
      <rPr>
        <sz val="10"/>
        <rFont val="Arial CE"/>
        <family val="0"/>
      </rPr>
      <t xml:space="preserve">, obj. do </t>
    </r>
    <r>
      <rPr>
        <b/>
        <sz val="9"/>
        <rFont val="Arial CE"/>
        <family val="2"/>
      </rPr>
      <t>0,02 m3</t>
    </r>
    <r>
      <rPr>
        <sz val="10"/>
        <rFont val="Arial CE"/>
        <family val="0"/>
      </rPr>
      <t>.</t>
    </r>
  </si>
  <si>
    <r>
      <t xml:space="preserve">Hloubení jamek </t>
    </r>
    <r>
      <rPr>
        <b/>
        <sz val="10"/>
        <rFont val="Arial CE"/>
        <family val="2"/>
      </rPr>
      <t xml:space="preserve">s vým. </t>
    </r>
    <r>
      <rPr>
        <sz val="10"/>
        <rFont val="Arial CE"/>
        <family val="2"/>
      </rPr>
      <t>půdy</t>
    </r>
    <r>
      <rPr>
        <b/>
        <sz val="10"/>
        <rFont val="Arial CE"/>
        <family val="2"/>
      </rPr>
      <t xml:space="preserve"> na 50%</t>
    </r>
    <r>
      <rPr>
        <sz val="10"/>
        <rFont val="Arial CE"/>
        <family val="0"/>
      </rPr>
      <t xml:space="preserve"> v </t>
    </r>
    <r>
      <rPr>
        <b/>
        <sz val="10"/>
        <rFont val="Arial CE"/>
        <family val="2"/>
      </rPr>
      <t>rov.</t>
    </r>
    <r>
      <rPr>
        <sz val="10"/>
        <rFont val="Arial CE"/>
        <family val="0"/>
      </rPr>
      <t xml:space="preserve"> nebo </t>
    </r>
    <r>
      <rPr>
        <sz val="10"/>
        <rFont val="Arial CE"/>
        <family val="2"/>
      </rPr>
      <t>na</t>
    </r>
    <r>
      <rPr>
        <b/>
        <sz val="10"/>
        <rFont val="Arial CE"/>
        <family val="2"/>
      </rPr>
      <t xml:space="preserve"> sv. do 1:5</t>
    </r>
    <r>
      <rPr>
        <sz val="10"/>
        <rFont val="Arial CE"/>
        <family val="0"/>
      </rPr>
      <t xml:space="preserve">, obj. do </t>
    </r>
    <r>
      <rPr>
        <b/>
        <sz val="9"/>
        <rFont val="Arial CE"/>
        <family val="2"/>
      </rPr>
      <t>0,05 m3</t>
    </r>
    <r>
      <rPr>
        <sz val="10"/>
        <rFont val="Arial CE"/>
        <family val="0"/>
      </rPr>
      <t>.</t>
    </r>
  </si>
  <si>
    <r>
      <t xml:space="preserve">Hloubení jamek </t>
    </r>
    <r>
      <rPr>
        <b/>
        <sz val="10"/>
        <rFont val="Arial CE"/>
        <family val="2"/>
      </rPr>
      <t>s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2"/>
      </rPr>
      <t xml:space="preserve">vým. </t>
    </r>
    <r>
      <rPr>
        <sz val="10"/>
        <rFont val="Arial CE"/>
        <family val="2"/>
      </rPr>
      <t>půdy</t>
    </r>
    <r>
      <rPr>
        <b/>
        <sz val="10"/>
        <rFont val="Arial CE"/>
        <family val="2"/>
      </rPr>
      <t xml:space="preserve"> na 50%</t>
    </r>
    <r>
      <rPr>
        <sz val="10"/>
        <rFont val="Arial CE"/>
        <family val="0"/>
      </rPr>
      <t xml:space="preserve"> v </t>
    </r>
    <r>
      <rPr>
        <b/>
        <sz val="10"/>
        <rFont val="Arial CE"/>
        <family val="2"/>
      </rPr>
      <t>rov.</t>
    </r>
    <r>
      <rPr>
        <sz val="10"/>
        <rFont val="Arial CE"/>
        <family val="0"/>
      </rPr>
      <t xml:space="preserve"> nebo </t>
    </r>
    <r>
      <rPr>
        <sz val="10"/>
        <rFont val="Arial CE"/>
        <family val="2"/>
      </rPr>
      <t>na</t>
    </r>
    <r>
      <rPr>
        <b/>
        <sz val="10"/>
        <rFont val="Arial CE"/>
        <family val="2"/>
      </rPr>
      <t xml:space="preserve"> sv. do 1:5</t>
    </r>
    <r>
      <rPr>
        <sz val="10"/>
        <rFont val="Arial CE"/>
        <family val="0"/>
      </rPr>
      <t xml:space="preserve">, obj. do </t>
    </r>
    <r>
      <rPr>
        <b/>
        <sz val="9"/>
        <rFont val="Arial CE"/>
        <family val="2"/>
      </rPr>
      <t>1,00 m3</t>
    </r>
    <r>
      <rPr>
        <sz val="10"/>
        <rFont val="Arial CE"/>
        <family val="0"/>
      </rPr>
      <t>.</t>
    </r>
  </si>
  <si>
    <r>
      <t xml:space="preserve">Hloubení jamek </t>
    </r>
    <r>
      <rPr>
        <b/>
        <sz val="10"/>
        <rFont val="Arial CE"/>
        <family val="2"/>
      </rPr>
      <t>s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2"/>
      </rPr>
      <t>výměnou</t>
    </r>
    <r>
      <rPr>
        <sz val="10"/>
        <rFont val="Arial CE"/>
        <family val="0"/>
      </rPr>
      <t xml:space="preserve"> půdy na </t>
    </r>
    <r>
      <rPr>
        <b/>
        <sz val="10"/>
        <rFont val="Arial CE"/>
        <family val="2"/>
      </rPr>
      <t>50%</t>
    </r>
    <r>
      <rPr>
        <sz val="10"/>
        <rFont val="Arial CE"/>
        <family val="0"/>
      </rPr>
      <t xml:space="preserve"> na svahu do </t>
    </r>
    <r>
      <rPr>
        <b/>
        <sz val="10"/>
        <rFont val="Arial CE"/>
        <family val="2"/>
      </rPr>
      <t>1:2</t>
    </r>
    <r>
      <rPr>
        <sz val="10"/>
        <rFont val="Arial CE"/>
        <family val="0"/>
      </rPr>
      <t xml:space="preserve">, objemu do </t>
    </r>
    <r>
      <rPr>
        <b/>
        <sz val="10"/>
        <rFont val="Arial CE"/>
        <family val="2"/>
      </rPr>
      <t>0,02 m3</t>
    </r>
    <r>
      <rPr>
        <sz val="10"/>
        <rFont val="Arial CE"/>
        <family val="0"/>
      </rPr>
      <t>.</t>
    </r>
  </si>
  <si>
    <r>
      <t xml:space="preserve">Hloubení jamek </t>
    </r>
    <r>
      <rPr>
        <b/>
        <sz val="10"/>
        <rFont val="Arial CE"/>
        <family val="2"/>
      </rPr>
      <t>s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2"/>
      </rPr>
      <t>výměnou</t>
    </r>
    <r>
      <rPr>
        <sz val="10"/>
        <rFont val="Arial CE"/>
        <family val="0"/>
      </rPr>
      <t xml:space="preserve"> půdy na </t>
    </r>
    <r>
      <rPr>
        <b/>
        <sz val="10"/>
        <rFont val="Arial CE"/>
        <family val="2"/>
      </rPr>
      <t>50%</t>
    </r>
    <r>
      <rPr>
        <sz val="10"/>
        <rFont val="Arial CE"/>
        <family val="0"/>
      </rPr>
      <t xml:space="preserve"> na svahu do </t>
    </r>
    <r>
      <rPr>
        <b/>
        <sz val="10"/>
        <rFont val="Arial CE"/>
        <family val="2"/>
      </rPr>
      <t>1:2</t>
    </r>
    <r>
      <rPr>
        <sz val="10"/>
        <rFont val="Arial CE"/>
        <family val="0"/>
      </rPr>
      <t xml:space="preserve">, objemu do </t>
    </r>
    <r>
      <rPr>
        <b/>
        <sz val="10"/>
        <rFont val="Arial CE"/>
        <family val="2"/>
      </rPr>
      <t>0,05 m3</t>
    </r>
    <r>
      <rPr>
        <sz val="10"/>
        <rFont val="Arial CE"/>
        <family val="0"/>
      </rPr>
      <t>.</t>
    </r>
  </si>
  <si>
    <r>
      <t xml:space="preserve">Hloubení jamek </t>
    </r>
    <r>
      <rPr>
        <b/>
        <sz val="10"/>
        <rFont val="Arial CE"/>
        <family val="2"/>
      </rPr>
      <t>s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2"/>
      </rPr>
      <t>výměnou</t>
    </r>
    <r>
      <rPr>
        <sz val="10"/>
        <rFont val="Arial CE"/>
        <family val="0"/>
      </rPr>
      <t xml:space="preserve"> půdy na </t>
    </r>
    <r>
      <rPr>
        <b/>
        <sz val="10"/>
        <rFont val="Arial CE"/>
        <family val="2"/>
      </rPr>
      <t>50%</t>
    </r>
    <r>
      <rPr>
        <sz val="10"/>
        <rFont val="Arial CE"/>
        <family val="0"/>
      </rPr>
      <t xml:space="preserve"> na svahu do </t>
    </r>
    <r>
      <rPr>
        <b/>
        <sz val="10"/>
        <rFont val="Arial CE"/>
        <family val="2"/>
      </rPr>
      <t>1:2</t>
    </r>
    <r>
      <rPr>
        <sz val="10"/>
        <rFont val="Arial CE"/>
        <family val="0"/>
      </rPr>
      <t xml:space="preserve">, objemu do </t>
    </r>
    <r>
      <rPr>
        <b/>
        <sz val="10"/>
        <rFont val="Arial CE"/>
        <family val="2"/>
      </rPr>
      <t>0,125 m3</t>
    </r>
    <r>
      <rPr>
        <sz val="10"/>
        <rFont val="Arial CE"/>
        <family val="0"/>
      </rPr>
      <t>.</t>
    </r>
  </si>
  <si>
    <r>
      <t xml:space="preserve">Hloubení jamek </t>
    </r>
    <r>
      <rPr>
        <b/>
        <sz val="10"/>
        <rFont val="Arial CE"/>
        <family val="2"/>
      </rPr>
      <t>s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2"/>
      </rPr>
      <t>výměnou</t>
    </r>
    <r>
      <rPr>
        <sz val="10"/>
        <rFont val="Arial CE"/>
        <family val="0"/>
      </rPr>
      <t xml:space="preserve"> půdy na </t>
    </r>
    <r>
      <rPr>
        <b/>
        <sz val="10"/>
        <rFont val="Arial CE"/>
        <family val="2"/>
      </rPr>
      <t>50%</t>
    </r>
    <r>
      <rPr>
        <sz val="10"/>
        <rFont val="Arial CE"/>
        <family val="0"/>
      </rPr>
      <t xml:space="preserve"> na svahu do </t>
    </r>
    <r>
      <rPr>
        <b/>
        <sz val="10"/>
        <rFont val="Arial CE"/>
        <family val="2"/>
      </rPr>
      <t>1:2</t>
    </r>
    <r>
      <rPr>
        <sz val="10"/>
        <rFont val="Arial CE"/>
        <family val="0"/>
      </rPr>
      <t xml:space="preserve">, objemu do </t>
    </r>
    <r>
      <rPr>
        <b/>
        <sz val="10"/>
        <rFont val="Arial CE"/>
        <family val="2"/>
      </rPr>
      <t>1,00 m3</t>
    </r>
    <r>
      <rPr>
        <sz val="10"/>
        <rFont val="Arial CE"/>
        <family val="0"/>
      </rPr>
      <t>.</t>
    </r>
  </si>
  <si>
    <r>
      <t xml:space="preserve">viz pol. 27 + 28          </t>
    </r>
    <r>
      <rPr>
        <sz val="10"/>
        <rFont val="Arial CE"/>
        <family val="2"/>
      </rPr>
      <t xml:space="preserve">46 + 55 = 101 ks </t>
    </r>
    <r>
      <rPr>
        <i/>
        <sz val="8"/>
        <rFont val="Arial CE"/>
        <family val="2"/>
      </rPr>
      <t xml:space="preserve">   </t>
    </r>
  </si>
  <si>
    <t>viz pol. 29</t>
  </si>
  <si>
    <r>
      <t>viz pol. 30 + 31</t>
    </r>
    <r>
      <rPr>
        <sz val="8"/>
        <rFont val="Arial CE"/>
        <family val="2"/>
      </rPr>
      <t xml:space="preserve">               </t>
    </r>
    <r>
      <rPr>
        <sz val="10"/>
        <rFont val="Arial CE"/>
        <family val="2"/>
      </rPr>
      <t>1 887 + 64 = 1 951 ks</t>
    </r>
  </si>
  <si>
    <r>
      <t>viz pol. 32</t>
    </r>
    <r>
      <rPr>
        <sz val="8"/>
        <rFont val="Arial CE"/>
        <family val="2"/>
      </rPr>
      <t xml:space="preserve">              </t>
    </r>
  </si>
  <si>
    <r>
      <t>viz pol. 33</t>
    </r>
    <r>
      <rPr>
        <sz val="8"/>
        <rFont val="Arial CE"/>
        <family val="2"/>
      </rPr>
      <t xml:space="preserve">               </t>
    </r>
  </si>
  <si>
    <r>
      <t xml:space="preserve">Specifikace </t>
    </r>
    <r>
      <rPr>
        <u val="single"/>
        <sz val="10"/>
        <rFont val="Arial CE"/>
        <family val="2"/>
      </rPr>
      <t xml:space="preserve">k pol. </t>
    </r>
    <r>
      <rPr>
        <b/>
        <u val="single"/>
        <sz val="10"/>
        <rFont val="Arial CE"/>
        <family val="2"/>
      </rPr>
      <t>44</t>
    </r>
  </si>
  <si>
    <t>45a</t>
  </si>
  <si>
    <t>45b</t>
  </si>
  <si>
    <t>45c</t>
  </si>
  <si>
    <t>2,1 m x 43 = 90,3 m</t>
  </si>
  <si>
    <t xml:space="preserve">ztratné 1% </t>
  </si>
  <si>
    <t>Jehličnaté keře</t>
  </si>
  <si>
    <r>
      <t xml:space="preserve">Specifikace </t>
    </r>
    <r>
      <rPr>
        <u val="single"/>
        <sz val="10"/>
        <rFont val="Arial CE"/>
        <family val="2"/>
      </rPr>
      <t xml:space="preserve">k pol. </t>
    </r>
    <r>
      <rPr>
        <b/>
        <u val="single"/>
        <sz val="10"/>
        <rFont val="Arial CE"/>
        <family val="2"/>
      </rPr>
      <t xml:space="preserve">34 </t>
    </r>
    <r>
      <rPr>
        <u val="single"/>
        <sz val="10"/>
        <rFont val="Arial CE"/>
        <family val="2"/>
      </rPr>
      <t xml:space="preserve">až </t>
    </r>
    <r>
      <rPr>
        <b/>
        <u val="single"/>
        <sz val="10"/>
        <rFont val="Arial CE"/>
        <family val="2"/>
      </rPr>
      <t>43</t>
    </r>
  </si>
  <si>
    <r>
      <t xml:space="preserve">Specifikace </t>
    </r>
    <r>
      <rPr>
        <b/>
        <sz val="10"/>
        <rFont val="Arial CE"/>
        <family val="2"/>
      </rPr>
      <t xml:space="preserve">rostlin </t>
    </r>
    <r>
      <rPr>
        <i/>
        <sz val="8"/>
        <rFont val="Arial CE"/>
        <family val="2"/>
      </rPr>
      <t>- viz seznam rostlin na str. 12</t>
    </r>
  </si>
  <si>
    <t>mezisoučet str. 9</t>
  </si>
  <si>
    <t>mezisoučet str. 10</t>
  </si>
  <si>
    <t>Popínavé a pokryvné dřeviny</t>
  </si>
  <si>
    <r>
      <t xml:space="preserve">listnaté stromy č. 6 v trávníku + část list. keřů solitér. č. 10 v trávníku          </t>
    </r>
    <r>
      <rPr>
        <sz val="10"/>
        <rFont val="Arial CE"/>
        <family val="2"/>
      </rPr>
      <t>5 + 5 = 10 ks</t>
    </r>
  </si>
  <si>
    <t>(poznámka: část solitérních dřevin v rovině je součástí záhonových výsadeb keřů)</t>
  </si>
  <si>
    <t xml:space="preserve">část list. stromů č. 1, 2, 4 v trávníku + část list. keřů solitér. č. 10 v trávníku          </t>
  </si>
  <si>
    <t>1 + 2 + 4 + 1 + 42 + 5 + 1 = 56 ks</t>
  </si>
  <si>
    <r>
      <t xml:space="preserve">viz specifikaci rostlin - záhony keřů v rovině                       </t>
    </r>
    <r>
      <rPr>
        <sz val="10"/>
        <rFont val="Arial CE"/>
        <family val="2"/>
      </rPr>
      <t>10 + 9 + 15 + 127 = 161 m2</t>
    </r>
  </si>
  <si>
    <t>viz specifikaci rostlin - záhony keřů + popínavých a pokryvných dřevin ve svahu do 1:2</t>
  </si>
  <si>
    <t>21 + 59 + 92 + 226 + 152 + 876 + 3 = 1 429 m2</t>
  </si>
  <si>
    <r>
      <t xml:space="preserve">Ošetření dřevin </t>
    </r>
    <r>
      <rPr>
        <b/>
        <sz val="10"/>
        <rFont val="Arial CE"/>
        <family val="2"/>
      </rPr>
      <t>ve skupinách</t>
    </r>
    <r>
      <rPr>
        <sz val="10"/>
        <rFont val="Arial CE"/>
        <family val="2"/>
      </rPr>
      <t xml:space="preserve"> na </t>
    </r>
    <r>
      <rPr>
        <b/>
        <sz val="10"/>
        <rFont val="Arial CE"/>
        <family val="2"/>
      </rPr>
      <t>svahu do 1:1</t>
    </r>
    <r>
      <rPr>
        <sz val="10"/>
        <rFont val="Arial CE"/>
        <family val="2"/>
      </rPr>
      <t>.</t>
    </r>
  </si>
  <si>
    <r>
      <t xml:space="preserve">viz specifikaci rostlin - záhony pokryvných dřevin ve svahu do 1:1       </t>
    </r>
    <r>
      <rPr>
        <sz val="10"/>
        <rFont val="Arial CE"/>
        <family val="2"/>
      </rPr>
      <t>332 m2</t>
    </r>
  </si>
  <si>
    <r>
      <t xml:space="preserve">viz specifikaci rostlin - záhony trvalek  a travin označení </t>
    </r>
    <r>
      <rPr>
        <b/>
        <i/>
        <sz val="8"/>
        <rFont val="Arial CE"/>
        <family val="2"/>
      </rPr>
      <t>a/1</t>
    </r>
    <r>
      <rPr>
        <i/>
        <sz val="8"/>
        <rFont val="Arial CE"/>
        <family val="2"/>
      </rPr>
      <t xml:space="preserve">, </t>
    </r>
    <r>
      <rPr>
        <b/>
        <i/>
        <sz val="8"/>
        <rFont val="Arial CE"/>
        <family val="2"/>
      </rPr>
      <t xml:space="preserve">c </t>
    </r>
    <r>
      <rPr>
        <i/>
        <sz val="8"/>
        <rFont val="Arial CE"/>
        <family val="2"/>
      </rPr>
      <t>až</t>
    </r>
    <r>
      <rPr>
        <b/>
        <i/>
        <sz val="8"/>
        <rFont val="Arial CE"/>
        <family val="2"/>
      </rPr>
      <t xml:space="preserve"> g</t>
    </r>
    <r>
      <rPr>
        <i/>
        <sz val="8"/>
        <rFont val="Arial CE"/>
        <family val="2"/>
      </rPr>
      <t xml:space="preserve">        </t>
    </r>
  </si>
  <si>
    <t>Příplatek za práci ve svahu.</t>
  </si>
  <si>
    <t>376 + 803 + 599 = 1 778 m2</t>
  </si>
  <si>
    <t>viz pol. 53</t>
  </si>
  <si>
    <t>5 + 24 + 15 + 127 + 376 = 547 m2</t>
  </si>
  <si>
    <t>viz specifikaci rostlin -  kořen. mísy stromů a solitér. keřů + záhony dřevin a trvalek v rovině</t>
  </si>
  <si>
    <r>
      <t xml:space="preserve">Mulčování vysazených rostlin, při tl. </t>
    </r>
    <r>
      <rPr>
        <b/>
        <sz val="10"/>
        <rFont val="Arial CE"/>
        <family val="2"/>
      </rPr>
      <t>mulče</t>
    </r>
    <r>
      <rPr>
        <sz val="10"/>
        <rFont val="Arial CE"/>
        <family val="2"/>
      </rPr>
      <t xml:space="preserve"> do</t>
    </r>
    <r>
      <rPr>
        <b/>
        <sz val="10"/>
        <rFont val="Arial CE"/>
        <family val="2"/>
      </rPr>
      <t xml:space="preserve"> 100 mm, </t>
    </r>
    <r>
      <rPr>
        <sz val="10"/>
        <rFont val="Arial CE"/>
        <family val="2"/>
      </rPr>
      <t>na</t>
    </r>
    <r>
      <rPr>
        <b/>
        <sz val="10"/>
        <rFont val="Arial CE"/>
        <family val="2"/>
      </rPr>
      <t xml:space="preserve"> svahu do 1:2</t>
    </r>
    <r>
      <rPr>
        <sz val="10"/>
        <rFont val="Arial CE"/>
        <family val="2"/>
      </rPr>
      <t>.</t>
    </r>
  </si>
  <si>
    <r>
      <t xml:space="preserve">Mulčování vysáz. rostlin při tl. </t>
    </r>
    <r>
      <rPr>
        <b/>
        <sz val="10"/>
        <rFont val="Arial CE"/>
        <family val="2"/>
      </rPr>
      <t xml:space="preserve">mulče </t>
    </r>
    <r>
      <rPr>
        <sz val="10"/>
        <rFont val="Arial CE"/>
        <family val="2"/>
      </rPr>
      <t>do</t>
    </r>
    <r>
      <rPr>
        <b/>
        <sz val="10"/>
        <rFont val="Arial CE"/>
        <family val="2"/>
      </rPr>
      <t xml:space="preserve"> 100 mm</t>
    </r>
    <r>
      <rPr>
        <sz val="10"/>
        <rFont val="Arial CE"/>
        <family val="0"/>
      </rPr>
      <t xml:space="preserve"> v </t>
    </r>
    <r>
      <rPr>
        <b/>
        <sz val="10"/>
        <rFont val="Arial CE"/>
        <family val="2"/>
      </rPr>
      <t>rovině</t>
    </r>
    <r>
      <rPr>
        <sz val="10"/>
        <rFont val="Arial CE"/>
        <family val="0"/>
      </rPr>
      <t xml:space="preserve"> nebo na </t>
    </r>
    <r>
      <rPr>
        <b/>
        <sz val="10"/>
        <rFont val="Arial CE"/>
        <family val="2"/>
      </rPr>
      <t>sv. do 1:5</t>
    </r>
    <r>
      <rPr>
        <sz val="10"/>
        <rFont val="Arial CE"/>
        <family val="0"/>
      </rPr>
      <t>.</t>
    </r>
  </si>
  <si>
    <t>7 + 601 + 803 + 803 = 2 214 m2</t>
  </si>
  <si>
    <t>viz specifikaci rostlin - kořen. mísy stromů a solitér. keřů + záhony dřevin a trvalek ve svahu do 1:2</t>
  </si>
  <si>
    <r>
      <t xml:space="preserve">Mulčování vysazených rostlin, při tl. </t>
    </r>
    <r>
      <rPr>
        <b/>
        <sz val="10"/>
        <rFont val="Arial CE"/>
        <family val="2"/>
      </rPr>
      <t>mulče</t>
    </r>
    <r>
      <rPr>
        <sz val="10"/>
        <rFont val="Arial CE"/>
        <family val="2"/>
      </rPr>
      <t xml:space="preserve"> do</t>
    </r>
    <r>
      <rPr>
        <b/>
        <sz val="10"/>
        <rFont val="Arial CE"/>
        <family val="2"/>
      </rPr>
      <t xml:space="preserve"> 100 mm, </t>
    </r>
    <r>
      <rPr>
        <sz val="10"/>
        <rFont val="Arial CE"/>
        <family val="2"/>
      </rPr>
      <t>na</t>
    </r>
    <r>
      <rPr>
        <b/>
        <sz val="10"/>
        <rFont val="Arial CE"/>
        <family val="2"/>
      </rPr>
      <t xml:space="preserve"> svahu do 1:1</t>
    </r>
    <r>
      <rPr>
        <sz val="10"/>
        <rFont val="Arial CE"/>
        <family val="2"/>
      </rPr>
      <t>.</t>
    </r>
  </si>
  <si>
    <t>viz specifikaci rostlin - kořen. mísy solitér. keřů + záhony dřevin a trvalek ve svahu do 1:1</t>
  </si>
  <si>
    <t>332 + 599 = 931 m2</t>
  </si>
  <si>
    <r>
      <t xml:space="preserve">Specifikace </t>
    </r>
    <r>
      <rPr>
        <u val="single"/>
        <sz val="10"/>
        <rFont val="Arial CE"/>
        <family val="2"/>
      </rPr>
      <t xml:space="preserve">k pol. </t>
    </r>
    <r>
      <rPr>
        <b/>
        <u val="single"/>
        <sz val="10"/>
        <rFont val="Arial CE"/>
        <family val="2"/>
      </rPr>
      <t>55</t>
    </r>
    <r>
      <rPr>
        <u val="single"/>
        <sz val="10"/>
        <rFont val="Arial CE"/>
        <family val="2"/>
      </rPr>
      <t xml:space="preserve">, </t>
    </r>
    <r>
      <rPr>
        <b/>
        <u val="single"/>
        <sz val="10"/>
        <rFont val="Arial CE"/>
        <family val="2"/>
      </rPr>
      <t xml:space="preserve">56 </t>
    </r>
    <r>
      <rPr>
        <u val="single"/>
        <sz val="10"/>
        <rFont val="Arial CE"/>
        <family val="2"/>
      </rPr>
      <t xml:space="preserve">a </t>
    </r>
    <r>
      <rPr>
        <b/>
        <u val="single"/>
        <sz val="10"/>
        <rFont val="Arial CE"/>
        <family val="2"/>
      </rPr>
      <t>57</t>
    </r>
  </si>
  <si>
    <t>plocha mulčování (kořenové mísy stromů, záhony keřů, popín. rostlin, trvalek a travin)</t>
  </si>
  <si>
    <r>
      <t xml:space="preserve">travnaté plochy ve svahu </t>
    </r>
    <r>
      <rPr>
        <sz val="10"/>
        <rFont val="Arial CE"/>
        <family val="2"/>
      </rPr>
      <t>(1 420 + 1 584 + 1 510 + 729) = 5 243 x 2 = 10 486 m2</t>
    </r>
  </si>
  <si>
    <r>
      <t xml:space="preserve">a/ trávníky teras ve svahu </t>
    </r>
    <r>
      <rPr>
        <i/>
        <sz val="8"/>
        <rFont val="Arial CE"/>
        <family val="2"/>
      </rPr>
      <t>(suchomilná směs)</t>
    </r>
    <r>
      <rPr>
        <b/>
        <i/>
        <sz val="8"/>
        <rFont val="Arial CE"/>
        <family val="2"/>
      </rPr>
      <t xml:space="preserve">   </t>
    </r>
    <r>
      <rPr>
        <sz val="10"/>
        <rFont val="Arial CE"/>
        <family val="2"/>
      </rPr>
      <t xml:space="preserve"> 1 420 m2</t>
    </r>
  </si>
  <si>
    <r>
      <t>a/ trávníky teras ve svahu</t>
    </r>
    <r>
      <rPr>
        <sz val="10"/>
        <rFont val="Arial CE"/>
        <family val="2"/>
      </rPr>
      <t xml:space="preserve"> 1 420 m2 x 0,030 kg/m2 = 43 kg</t>
    </r>
  </si>
  <si>
    <r>
      <t xml:space="preserve">c/ trávníky ve svahu stínomilné                                            </t>
    </r>
    <r>
      <rPr>
        <sz val="10"/>
        <rFont val="Arial CE"/>
        <family val="2"/>
      </rPr>
      <t>1 584 m2</t>
    </r>
  </si>
  <si>
    <r>
      <t xml:space="preserve">d/ trávníky ve svahu pochozí </t>
    </r>
    <r>
      <rPr>
        <i/>
        <sz val="8"/>
        <rFont val="Arial CE"/>
        <family val="2"/>
      </rPr>
      <t xml:space="preserve"> (pro sušší stanoviště)</t>
    </r>
    <r>
      <rPr>
        <b/>
        <i/>
        <sz val="8"/>
        <rFont val="Arial CE"/>
        <family val="2"/>
      </rPr>
      <t xml:space="preserve">               </t>
    </r>
    <r>
      <rPr>
        <sz val="10"/>
        <rFont val="Arial CE"/>
        <family val="2"/>
      </rPr>
      <t>729 m2</t>
    </r>
  </si>
  <si>
    <r>
      <t xml:space="preserve">e/ trávníky ve svahu univerzální </t>
    </r>
    <r>
      <rPr>
        <i/>
        <sz val="8"/>
        <rFont val="Arial CE"/>
        <family val="2"/>
      </rPr>
      <t>(pro sušší stanoviště)</t>
    </r>
    <r>
      <rPr>
        <b/>
        <i/>
        <sz val="8"/>
        <rFont val="Arial CE"/>
        <family val="2"/>
      </rPr>
      <t xml:space="preserve">       </t>
    </r>
    <r>
      <rPr>
        <sz val="10"/>
        <rFont val="Arial CE"/>
        <family val="2"/>
      </rPr>
      <t>1 510 m2</t>
    </r>
  </si>
  <si>
    <t xml:space="preserve">                                                                                    celkem  3 823 m2</t>
  </si>
  <si>
    <t>množství  0,030 kg/m2       (319 + 1 510) x 0,030 = 55 kg</t>
  </si>
  <si>
    <r>
      <t xml:space="preserve">c/ trávníky ve svahu stínomilné                            </t>
    </r>
    <r>
      <rPr>
        <sz val="10"/>
        <rFont val="Arial CE"/>
        <family val="2"/>
      </rPr>
      <t>1 584 m2 x 0,030 kg/m2 = 48 kg</t>
    </r>
  </si>
  <si>
    <r>
      <t xml:space="preserve">d/ trávníky ve svahu pochozí </t>
    </r>
    <r>
      <rPr>
        <i/>
        <sz val="8"/>
        <rFont val="Arial CE"/>
        <family val="2"/>
      </rPr>
      <t xml:space="preserve"> (pro sušší stanov.)</t>
    </r>
    <r>
      <rPr>
        <b/>
        <i/>
        <sz val="8"/>
        <rFont val="Arial CE"/>
        <family val="2"/>
      </rPr>
      <t xml:space="preserve">   </t>
    </r>
    <r>
      <rPr>
        <sz val="10"/>
        <rFont val="Arial CE"/>
        <family val="2"/>
      </rPr>
      <t>729 m2 x 0,030 kg/m2 = 22 kg</t>
    </r>
  </si>
  <si>
    <r>
      <t xml:space="preserve">viz pol. 7, 11                       </t>
    </r>
    <r>
      <rPr>
        <sz val="10"/>
        <rFont val="Arial CE"/>
        <family val="2"/>
      </rPr>
      <t>3 214 + 5 243 = 8 457 m2</t>
    </r>
  </si>
  <si>
    <r>
      <t>plocha chem. ošetření (viz pol 19 a 20)</t>
    </r>
    <r>
      <rPr>
        <sz val="10"/>
        <rFont val="Arial CE"/>
        <family val="0"/>
      </rPr>
      <t xml:space="preserve">          861 + 8 457 =  9 318m2 </t>
    </r>
  </si>
  <si>
    <t>9 318 m2 x 0,2 l/m2 roztoku = 1 864 lit. roztoku  x 15 ml přípravku = 27 960 ml</t>
  </si>
  <si>
    <r>
      <t xml:space="preserve">viz pol. 14, 17            </t>
    </r>
    <r>
      <rPr>
        <sz val="10"/>
        <rFont val="Arial CE"/>
        <family val="2"/>
      </rPr>
      <t xml:space="preserve">1 420 + </t>
    </r>
    <r>
      <rPr>
        <i/>
        <sz val="8"/>
        <rFont val="Arial CE"/>
        <family val="2"/>
      </rPr>
      <t xml:space="preserve"> </t>
    </r>
    <r>
      <rPr>
        <sz val="10"/>
        <rFont val="Arial CE"/>
        <family val="2"/>
      </rPr>
      <t xml:space="preserve">3 823  = </t>
    </r>
    <r>
      <rPr>
        <i/>
        <sz val="8"/>
        <rFont val="Arial CE"/>
        <family val="2"/>
      </rPr>
      <t xml:space="preserve"> </t>
    </r>
    <r>
      <rPr>
        <sz val="10"/>
        <rFont val="Arial CE"/>
        <family val="2"/>
      </rPr>
      <t>5 243 m2</t>
    </r>
  </si>
  <si>
    <r>
      <t>pol. 55 + 56</t>
    </r>
    <r>
      <rPr>
        <sz val="8"/>
        <rFont val="Arial CE"/>
        <family val="2"/>
      </rPr>
      <t xml:space="preserve"> + 57             </t>
    </r>
    <r>
      <rPr>
        <sz val="10"/>
        <rFont val="Arial CE"/>
        <family val="2"/>
      </rPr>
      <t>547 + 2 214 + 931 = 3 692 m2</t>
    </r>
  </si>
  <si>
    <r>
      <t>tloušťka vrstvy mulčování  80 mm</t>
    </r>
    <r>
      <rPr>
        <sz val="10"/>
        <rFont val="Arial CE"/>
        <family val="0"/>
      </rPr>
      <t xml:space="preserve">       3 692 m2 x 0,08 m = 295,4 m3</t>
    </r>
  </si>
  <si>
    <r>
      <t xml:space="preserve">Specifikace </t>
    </r>
    <r>
      <rPr>
        <u val="single"/>
        <sz val="10"/>
        <rFont val="Arial CE"/>
        <family val="2"/>
      </rPr>
      <t xml:space="preserve">k pol. </t>
    </r>
    <r>
      <rPr>
        <b/>
        <u val="single"/>
        <sz val="10"/>
        <rFont val="Arial CE"/>
        <family val="2"/>
      </rPr>
      <t>59</t>
    </r>
  </si>
  <si>
    <r>
      <t xml:space="preserve">v jamkách pro </t>
    </r>
    <r>
      <rPr>
        <b/>
        <i/>
        <sz val="8"/>
        <rFont val="Arial CE"/>
        <family val="2"/>
      </rPr>
      <t>stromy</t>
    </r>
    <r>
      <rPr>
        <i/>
        <sz val="8"/>
        <rFont val="Arial CE"/>
        <family val="2"/>
      </rPr>
      <t>- viz specifikaci půd. kondicionéru - pol. 49</t>
    </r>
  </si>
  <si>
    <r>
      <t xml:space="preserve">0,2 m3 zahrad. substrátu / výsadbová jáma, tj.   </t>
    </r>
    <r>
      <rPr>
        <sz val="10"/>
        <rFont val="Arial CE"/>
        <family val="2"/>
      </rPr>
      <t xml:space="preserve"> 0,2 x 43 ks stromů = 8,6 m3</t>
    </r>
  </si>
  <si>
    <r>
      <t>3 kg/m3 zahrad. substrátu, tj.</t>
    </r>
    <r>
      <rPr>
        <sz val="10"/>
        <rFont val="Arial CE"/>
        <family val="2"/>
      </rPr>
      <t xml:space="preserve">                        8,6 m3 x 3 kg = 25,8 kg</t>
    </r>
  </si>
  <si>
    <r>
      <t>odhadem</t>
    </r>
    <r>
      <rPr>
        <sz val="10"/>
        <rFont val="Arial CE"/>
        <family val="2"/>
      </rPr>
      <t xml:space="preserve"> 70% ze 1 394 m2  = 976 m2 </t>
    </r>
  </si>
  <si>
    <r>
      <t xml:space="preserve">odhadem </t>
    </r>
    <r>
      <rPr>
        <sz val="10"/>
        <rFont val="Arial CE"/>
        <family val="2"/>
      </rPr>
      <t xml:space="preserve">30% ze 1 394 m2 = 418 m2 </t>
    </r>
  </si>
  <si>
    <t>viz specifikaci minerálního hnojiva - výpočet v pol. 63</t>
  </si>
  <si>
    <t>viz SO 30/A-7 Kácení dřevina ochrana stávajících stromů</t>
  </si>
  <si>
    <t>320 + 24 = 344 m2</t>
  </si>
  <si>
    <r>
      <t xml:space="preserve">Specifikace </t>
    </r>
    <r>
      <rPr>
        <u val="single"/>
        <sz val="10"/>
        <rFont val="Arial CE"/>
        <family val="2"/>
      </rPr>
      <t xml:space="preserve">k pol. </t>
    </r>
    <r>
      <rPr>
        <b/>
        <u val="single"/>
        <sz val="10"/>
        <rFont val="Arial CE"/>
        <family val="2"/>
      </rPr>
      <t xml:space="preserve">61 </t>
    </r>
    <r>
      <rPr>
        <u val="single"/>
        <sz val="10"/>
        <rFont val="Arial CE"/>
        <family val="2"/>
      </rPr>
      <t xml:space="preserve">a </t>
    </r>
    <r>
      <rPr>
        <b/>
        <u val="single"/>
        <sz val="10"/>
        <rFont val="Arial CE"/>
        <family val="2"/>
      </rPr>
      <t>62</t>
    </r>
    <r>
      <rPr>
        <b/>
        <sz val="10"/>
        <rFont val="Arial CE"/>
        <family val="2"/>
      </rPr>
      <t xml:space="preserve">    </t>
    </r>
    <r>
      <rPr>
        <sz val="8"/>
        <rFont val="Arial CE"/>
        <family val="2"/>
      </rPr>
      <t>(hnojení stromů a list. a jehličnatých keřů)</t>
    </r>
  </si>
  <si>
    <r>
      <t>rostliny v rovině</t>
    </r>
    <r>
      <rPr>
        <i/>
        <sz val="8"/>
        <rFont val="Arial CE"/>
        <family val="2"/>
      </rPr>
      <t xml:space="preserve">: stromy ks 27 x 10 ks tablet, keře ks 101 x 2 ks tablet, </t>
    </r>
  </si>
  <si>
    <r>
      <t xml:space="preserve">                              tj. celkem 270 + 202 = 472 ks tablet x 10 g = 4 720 g = </t>
    </r>
    <r>
      <rPr>
        <b/>
        <i/>
        <sz val="8"/>
        <rFont val="Arial CE"/>
        <family val="2"/>
      </rPr>
      <t>4,72 kg</t>
    </r>
  </si>
  <si>
    <r>
      <t>rostl. ve svahu</t>
    </r>
    <r>
      <rPr>
        <i/>
        <sz val="8"/>
        <rFont val="Arial CE"/>
        <family val="2"/>
      </rPr>
      <t>: stromy ks 16 x 10 ks tablet, keře ks 1 958 x 2 ks tablet,</t>
    </r>
  </si>
  <si>
    <r>
      <t xml:space="preserve">                              tj. celkem 160 + 3 916  = 4 076 ks tablet x 10 g = 40 760 g = </t>
    </r>
    <r>
      <rPr>
        <b/>
        <i/>
        <sz val="8"/>
        <rFont val="Arial CE"/>
        <family val="2"/>
      </rPr>
      <t>40,76 kg</t>
    </r>
  </si>
  <si>
    <t xml:space="preserve">                                                            4,72 + 40,76 = 45,48 kg</t>
  </si>
  <si>
    <r>
      <t xml:space="preserve">Ochrana stromů bedněním - </t>
    </r>
    <r>
      <rPr>
        <b/>
        <sz val="10"/>
        <rFont val="Arial CE"/>
        <family val="2"/>
      </rPr>
      <t>odstranění</t>
    </r>
    <r>
      <rPr>
        <sz val="10"/>
        <rFont val="Arial CE"/>
        <family val="0"/>
      </rPr>
      <t>.</t>
    </r>
  </si>
  <si>
    <r>
      <t xml:space="preserve">Ochrana kořen. zóny stromů před staveb. činností proviz. oplocením - </t>
    </r>
    <r>
      <rPr>
        <b/>
        <sz val="10"/>
        <rFont val="Arial CE"/>
        <family val="2"/>
      </rPr>
      <t>odstranění</t>
    </r>
    <r>
      <rPr>
        <sz val="10"/>
        <rFont val="Arial CE"/>
        <family val="2"/>
      </rPr>
      <t>.</t>
    </r>
  </si>
  <si>
    <t>pro 50% výměnu: 0,2 m3  substrátu/výsadb. jáma, tj. 0,2 x 43 ks stromů = 8,6 m3,</t>
  </si>
  <si>
    <t>0,004 m3 substrátu/výsadb. jamka, tj. 0,004 x 2 059 ks keřů = 8,3 m3</t>
  </si>
  <si>
    <t>8,6 + 8,3 = 16,9 m3</t>
  </si>
  <si>
    <t>Přípravné práce a povrchové úpravy terénu celkem</t>
  </si>
  <si>
    <t>mezisoučet str. 11</t>
  </si>
  <si>
    <t>součet str. 3 - 11</t>
  </si>
  <si>
    <t>/(5 + 1 + 2 + 4) x 50 x 4/ + /(5 + 1 + 42 + 5 + 1) x 20 x 4/ = 6 720 lit. = 6,72 m3</t>
  </si>
  <si>
    <t>stromy v trávníku (50 lit./strom), keře solitérní (20 lit./keř) - 4 zálivky, viz pol. 48 + 49</t>
  </si>
  <si>
    <t>záhony dřevin a bylin (30 lit./m2 záhonu) - 4 zálivky, viz pol. 6 + 7</t>
  </si>
  <si>
    <t>(542 + 3 214) x 30 x 4 =  450 720 lit. =  450,72 m3</t>
  </si>
  <si>
    <t>viz pol. 66 + 67                6,7 + 450,7 = 457,4 m3</t>
  </si>
  <si>
    <t>Přesun hmot pro sadovnické úpravy.</t>
  </si>
  <si>
    <t>Základní rozpočtové náklady (ZRN)</t>
  </si>
  <si>
    <t>Vedlejší rozpočtové náklady  (VRN)</t>
  </si>
  <si>
    <t>Zařízení staveniště 2,5 %</t>
  </si>
  <si>
    <t>Kompletační činnost dodavatele 1,5%</t>
  </si>
  <si>
    <t xml:space="preserve">Vedlejší rozpočtové náklady celkem </t>
  </si>
  <si>
    <r>
      <t xml:space="preserve">Přehled nákladů odbytového rozpočtu </t>
    </r>
    <r>
      <rPr>
        <b/>
        <strike/>
        <sz val="10"/>
        <color indexed="8"/>
        <rFont val="Times New Roman"/>
        <family val="1"/>
      </rPr>
      <t>provozního souboru</t>
    </r>
    <r>
      <rPr>
        <b/>
        <sz val="10"/>
        <color indexed="8"/>
        <rFont val="Times New Roman"/>
        <family val="1"/>
      </rPr>
      <t xml:space="preserve"> - stavebního objektu</t>
    </r>
  </si>
  <si>
    <t xml:space="preserve">        Formulář A</t>
  </si>
  <si>
    <r>
      <t>PROVOZNÍ SOUBOR</t>
    </r>
    <r>
      <rPr>
        <b/>
        <sz val="10"/>
        <color indexed="8"/>
        <rFont val="Times New Roman"/>
        <family val="1"/>
      </rPr>
      <t xml:space="preserve"> - STAVEBNÍ OBJEKT</t>
    </r>
  </si>
  <si>
    <r>
      <t xml:space="preserve">Název </t>
    </r>
    <r>
      <rPr>
        <sz val="10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             </t>
    </r>
    <r>
      <rPr>
        <sz val="10"/>
        <color indexed="8"/>
        <rFont val="Times New Roman"/>
        <family val="1"/>
      </rPr>
      <t xml:space="preserve">         </t>
    </r>
  </si>
  <si>
    <r>
      <t xml:space="preserve">Kód </t>
    </r>
    <r>
      <rPr>
        <b/>
        <strike/>
        <sz val="10"/>
        <color indexed="8"/>
        <rFont val="Times New Roman"/>
        <family val="1"/>
      </rPr>
      <t>JKPOV</t>
    </r>
    <r>
      <rPr>
        <b/>
        <sz val="10"/>
        <color indexed="8"/>
        <rFont val="Times New Roman"/>
        <family val="1"/>
      </rPr>
      <t>, JKSO</t>
    </r>
  </si>
  <si>
    <t>823 27</t>
  </si>
  <si>
    <r>
      <t>Investor:</t>
    </r>
    <r>
      <rPr>
        <sz val="10"/>
        <rFont val="Times New Roman"/>
        <family val="1"/>
      </rPr>
      <t xml:space="preserve"> </t>
    </r>
  </si>
  <si>
    <t>Ev.č. typ. projektu</t>
  </si>
  <si>
    <t>Zprac. prov. proj.</t>
  </si>
  <si>
    <t>Zahradní a krajinářská</t>
  </si>
  <si>
    <t>tvorba, spol. s r.o., Brno</t>
  </si>
  <si>
    <t>Vedoucí projektant</t>
  </si>
  <si>
    <t>Ev. č. opak. projektu</t>
  </si>
  <si>
    <t>Dodavatel</t>
  </si>
  <si>
    <t xml:space="preserve">Identifikační číslo investora </t>
  </si>
  <si>
    <t>Počet měr. jednotek</t>
  </si>
  <si>
    <t>Zak. číslo</t>
  </si>
  <si>
    <t>Registrační číslo stavby</t>
  </si>
  <si>
    <t>Náklady na m. j.</t>
  </si>
  <si>
    <t xml:space="preserve">Počet stran                </t>
  </si>
  <si>
    <t>Rozpočtové náklady v Kč</t>
  </si>
  <si>
    <r>
      <t xml:space="preserve">A     Rozpočtové náklady </t>
    </r>
    <r>
      <rPr>
        <b/>
        <strike/>
        <sz val="10"/>
        <color indexed="8"/>
        <rFont val="Times New Roman"/>
        <family val="1"/>
      </rPr>
      <t>provozního souboru hl. II</t>
    </r>
  </si>
  <si>
    <t>B   DRN - doplňkové rozpočtové náklady</t>
  </si>
  <si>
    <t>C     VRN - vedlejší rozpočtové náklady hl. VI</t>
  </si>
  <si>
    <t>stavebního objektu hl. III</t>
  </si>
  <si>
    <t>ZRN</t>
  </si>
  <si>
    <t>montážních</t>
  </si>
  <si>
    <t>Dodávka</t>
  </si>
  <si>
    <t>Mimořádně ztížené dopravní podmínky</t>
  </si>
  <si>
    <t>Zařízení staveniště      %</t>
  </si>
  <si>
    <t>prací</t>
  </si>
  <si>
    <t>Montáž</t>
  </si>
  <si>
    <t>Doprava zaměstnanců na pracoviště</t>
  </si>
  <si>
    <t>Územní vlivy</t>
  </si>
  <si>
    <t>Přesun stav. hmot</t>
  </si>
  <si>
    <t>stavebních</t>
  </si>
  <si>
    <t>HSV</t>
  </si>
  <si>
    <t>Práce přesčas, v noci a ve dnech pracov. klidu</t>
  </si>
  <si>
    <t>Území se ztíž. staveb. podmínkami</t>
  </si>
  <si>
    <t>PSV</t>
  </si>
  <si>
    <t>Práce prováděné bez pevné prac. plošiny</t>
  </si>
  <si>
    <t>Preferenční odlučné</t>
  </si>
  <si>
    <t>ZRN celkem</t>
  </si>
  <si>
    <t>Mimostaveništní doprava</t>
  </si>
  <si>
    <t>Horská oblast</t>
  </si>
  <si>
    <t>Náklady HZS (NHZS),jiné patřící do hl. II,III</t>
  </si>
  <si>
    <t>Malý rozsah</t>
  </si>
  <si>
    <t>Mimořádně ztížené pracovní prostředí</t>
  </si>
  <si>
    <t>Součet  ř.   5 + 6 + DRN</t>
  </si>
  <si>
    <t>Ostatní práce jinde neuvedené</t>
  </si>
  <si>
    <t xml:space="preserve">Kompletační činnost   %  dodavatele                     </t>
  </si>
  <si>
    <t>Náklady PS, SO podle souhrnného rozpočtu</t>
  </si>
  <si>
    <t>DRN celkem</t>
  </si>
  <si>
    <t>VRN celkem</t>
  </si>
  <si>
    <t>Rozpočet</t>
  </si>
  <si>
    <t>Jméno</t>
  </si>
  <si>
    <r>
      <t xml:space="preserve">                        </t>
    </r>
    <r>
      <rPr>
        <b/>
        <sz val="10"/>
        <color indexed="8"/>
        <rFont val="Times New Roman"/>
        <family val="1"/>
      </rPr>
      <t>Podpis            Datum</t>
    </r>
  </si>
  <si>
    <t>D</t>
  </si>
  <si>
    <t>Vypracoval:</t>
  </si>
  <si>
    <t>Ing. Jana Brechtová</t>
  </si>
  <si>
    <r>
      <t xml:space="preserve">Základ pro DPH (ZRN + VRN)    </t>
    </r>
    <r>
      <rPr>
        <b/>
        <u val="single"/>
        <sz val="12"/>
        <color indexed="8"/>
        <rFont val="Times New Roman"/>
        <family val="1"/>
      </rPr>
      <t xml:space="preserve">  </t>
    </r>
  </si>
  <si>
    <t xml:space="preserve">DPH 19%                                            </t>
  </si>
  <si>
    <t>Razítko organizace, která vypracovala rozpočet</t>
  </si>
  <si>
    <r>
      <t xml:space="preserve">Cena celkem s DPH                       </t>
    </r>
    <r>
      <rPr>
        <b/>
        <sz val="10"/>
        <color indexed="8"/>
        <rFont val="Times New Roman"/>
        <family val="1"/>
      </rPr>
      <t xml:space="preserve"> </t>
    </r>
  </si>
  <si>
    <t>04/2008</t>
  </si>
  <si>
    <r>
      <t xml:space="preserve">Obnova zahrady Kinských v Praze 5                        </t>
    </r>
    <r>
      <rPr>
        <sz val="10"/>
        <color indexed="8"/>
        <rFont val="Arial"/>
        <family val="2"/>
      </rPr>
      <t>Dětské hřiště II a obnova jeho okolí</t>
    </r>
  </si>
  <si>
    <r>
      <t xml:space="preserve">STAVBA     </t>
    </r>
    <r>
      <rPr>
        <sz val="10"/>
        <color indexed="8"/>
        <rFont val="Arial"/>
        <family val="2"/>
      </rPr>
      <t>Praha</t>
    </r>
    <r>
      <rPr>
        <b/>
        <sz val="10"/>
        <color indexed="8"/>
        <rFont val="Arial"/>
        <family val="2"/>
      </rPr>
      <t xml:space="preserve">  </t>
    </r>
  </si>
  <si>
    <t>Hlavní město Praha, Mariánské nám. 2, Praha 1</t>
  </si>
  <si>
    <t>Ing. arch. M. Dandová</t>
  </si>
  <si>
    <r>
      <t>Číslo a název:</t>
    </r>
    <r>
      <rPr>
        <sz val="10"/>
        <rFont val="Times New Roman"/>
        <family val="1"/>
      </rPr>
      <t xml:space="preserve">      </t>
    </r>
    <r>
      <rPr>
        <sz val="12"/>
        <rFont val="Arial"/>
        <family val="2"/>
      </rPr>
      <t xml:space="preserve"> </t>
    </r>
  </si>
  <si>
    <t>I-SO.33 - 7 SADOVÉ ÚPRAVY</t>
  </si>
  <si>
    <t>10 712 m2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</si>
</sst>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"/>
    <numFmt numFmtId="165" formatCode="#,##0.000"/>
    <numFmt numFmtId="166" formatCode="#,##0.0000"/>
    <numFmt numFmtId="167" formatCode="#,##0.0"/>
    <numFmt numFmtId="168" formatCode="0.0"/>
    <numFmt numFmtId="169" formatCode="0.000"/>
    <numFmt numFmtId="170" formatCode="0.0000"/>
    <numFmt numFmtId="171" formatCode="#,##0.000000"/>
    <numFmt numFmtId="172" formatCode="_-* #,##0.000\ _K_č_-;\-* #,##0.000\ _K_č_-;_-* &quot;-&quot;??\ _K_č_-;_-@_-"/>
    <numFmt numFmtId="173" formatCode="#,##0.0_ ;\-#,##0.0\ "/>
    <numFmt numFmtId="174" formatCode="#,##0.0000000"/>
    <numFmt numFmtId="175" formatCode="#,##0.00000000"/>
    <numFmt numFmtId="176" formatCode="0.00000"/>
    <numFmt numFmtId="177" formatCode="_-* #,##0.0\ _K_č_-;\-* #,##0.0\ _K_č_-;_-* &quot;-&quot;\ _K_č_-;_-@_-"/>
    <numFmt numFmtId="178" formatCode="_-* #,##0.0\ _K_č_-;\-* #,##0.0\ _K_č_-;_-* &quot;-&quot;?\ _K_č_-;_-@_-"/>
  </numFmts>
  <fonts count="5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u val="single"/>
      <sz val="9"/>
      <name val="Arial CE"/>
      <family val="2"/>
    </font>
    <font>
      <b/>
      <i/>
      <sz val="10"/>
      <name val="Arial CE"/>
      <family val="0"/>
    </font>
    <font>
      <b/>
      <i/>
      <sz val="8"/>
      <name val="Arial CE"/>
      <family val="0"/>
    </font>
    <font>
      <i/>
      <sz val="8"/>
      <name val="Arial CE"/>
      <family val="0"/>
    </font>
    <font>
      <i/>
      <sz val="10"/>
      <name val="Arial CE"/>
      <family val="2"/>
    </font>
    <font>
      <sz val="10"/>
      <color indexed="10"/>
      <name val="Arial CE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4"/>
      <name val="Times New Roman"/>
      <family val="1"/>
    </font>
    <font>
      <u val="single"/>
      <sz val="10"/>
      <name val="Arial CE"/>
      <family val="2"/>
    </font>
    <font>
      <b/>
      <i/>
      <u val="single"/>
      <sz val="11"/>
      <name val="Times New Roman"/>
      <family val="1"/>
    </font>
    <font>
      <sz val="6"/>
      <name val="Arial CE"/>
      <family val="2"/>
    </font>
    <font>
      <b/>
      <u val="single"/>
      <sz val="8"/>
      <name val="Arial CE"/>
      <family val="2"/>
    </font>
    <font>
      <b/>
      <i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i/>
      <sz val="8"/>
      <name val="Times New Roman"/>
      <family val="1"/>
    </font>
    <font>
      <i/>
      <sz val="6"/>
      <name val="Times New Roman"/>
      <family val="1"/>
    </font>
    <font>
      <b/>
      <i/>
      <sz val="6"/>
      <name val="Times New Roman"/>
      <family val="1"/>
    </font>
    <font>
      <i/>
      <sz val="7"/>
      <name val="Times New Roman"/>
      <family val="1"/>
    </font>
    <font>
      <i/>
      <sz val="8"/>
      <color indexed="10"/>
      <name val="Arial CE"/>
      <family val="2"/>
    </font>
    <font>
      <b/>
      <sz val="7"/>
      <name val="Arial CE"/>
      <family val="0"/>
    </font>
    <font>
      <b/>
      <sz val="10"/>
      <color indexed="8"/>
      <name val="Times New Roman"/>
      <family val="1"/>
    </font>
    <font>
      <b/>
      <strike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7"/>
      <color indexed="8"/>
      <name val="Times New Roman"/>
      <family val="1"/>
    </font>
    <font>
      <strike/>
      <sz val="12"/>
      <color indexed="8"/>
      <name val="Arial"/>
      <family val="2"/>
    </font>
    <font>
      <sz val="8"/>
      <color indexed="8"/>
      <name val="Times New Roman"/>
      <family val="1"/>
    </font>
    <font>
      <b/>
      <sz val="12"/>
      <color indexed="8"/>
      <name val="Arial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thick">
        <color indexed="8"/>
      </right>
      <top style="thin"/>
      <bottom style="medium"/>
    </border>
    <border>
      <left style="thick">
        <color indexed="8"/>
      </left>
      <right style="thick">
        <color indexed="8"/>
      </right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/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/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/>
    </border>
    <border>
      <left style="thick"/>
      <right style="thick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ck">
        <color indexed="8"/>
      </left>
      <right style="thick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right" vertical="center"/>
    </xf>
    <xf numFmtId="4" fontId="0" fillId="0" borderId="3" xfId="0" applyNumberFormat="1" applyBorder="1" applyAlignment="1">
      <alignment horizontal="right" vertical="center"/>
    </xf>
    <xf numFmtId="49" fontId="0" fillId="0" borderId="2" xfId="0" applyNumberFormat="1" applyBorder="1" applyAlignment="1">
      <alignment horizontal="left" vertical="center"/>
    </xf>
    <xf numFmtId="49" fontId="0" fillId="0" borderId="3" xfId="0" applyNumberFormat="1" applyBorder="1" applyAlignment="1">
      <alignment horizontal="left" vertical="center"/>
    </xf>
    <xf numFmtId="1" fontId="0" fillId="0" borderId="6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49" fontId="1" fillId="0" borderId="2" xfId="0" applyNumberFormat="1" applyFont="1" applyBorder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166" fontId="0" fillId="0" borderId="4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167" fontId="0" fillId="0" borderId="2" xfId="0" applyNumberFormat="1" applyBorder="1" applyAlignment="1">
      <alignment horizontal="center" vertical="center"/>
    </xf>
    <xf numFmtId="49" fontId="0" fillId="0" borderId="2" xfId="0" applyNumberFormat="1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right" vertical="center"/>
    </xf>
    <xf numFmtId="4" fontId="4" fillId="0" borderId="3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horizontal="right" vertical="center"/>
    </xf>
    <xf numFmtId="166" fontId="0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right" vertical="center"/>
    </xf>
    <xf numFmtId="167" fontId="0" fillId="0" borderId="4" xfId="0" applyNumberForma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170" fontId="0" fillId="0" borderId="2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right" vertical="center"/>
    </xf>
    <xf numFmtId="3" fontId="0" fillId="0" borderId="4" xfId="0" applyNumberFormat="1" applyBorder="1" applyAlignment="1">
      <alignment horizontal="center" vertical="center"/>
    </xf>
    <xf numFmtId="49" fontId="0" fillId="0" borderId="2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1" fontId="8" fillId="0" borderId="6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168" fontId="0" fillId="0" borderId="0" xfId="0" applyNumberFormat="1" applyAlignment="1">
      <alignment/>
    </xf>
    <xf numFmtId="0" fontId="2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right" vertical="center"/>
    </xf>
    <xf numFmtId="49" fontId="0" fillId="0" borderId="12" xfId="0" applyNumberFormat="1" applyBorder="1" applyAlignment="1">
      <alignment horizontal="left" vertical="center"/>
    </xf>
    <xf numFmtId="49" fontId="0" fillId="0" borderId="12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right" vertical="center"/>
    </xf>
    <xf numFmtId="4" fontId="0" fillId="0" borderId="12" xfId="0" applyNumberFormat="1" applyBorder="1" applyAlignment="1">
      <alignment horizontal="center" vertical="center"/>
    </xf>
    <xf numFmtId="49" fontId="11" fillId="0" borderId="3" xfId="0" applyNumberFormat="1" applyFont="1" applyBorder="1" applyAlignment="1">
      <alignment horizontal="right" vertical="center"/>
    </xf>
    <xf numFmtId="4" fontId="11" fillId="0" borderId="3" xfId="0" applyNumberFormat="1" applyFont="1" applyBorder="1" applyAlignment="1">
      <alignment horizontal="right" vertical="center"/>
    </xf>
    <xf numFmtId="4" fontId="11" fillId="0" borderId="2" xfId="0" applyNumberFormat="1" applyFont="1" applyBorder="1" applyAlignment="1">
      <alignment horizontal="right" vertical="center"/>
    </xf>
    <xf numFmtId="166" fontId="3" fillId="0" borderId="2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right" vertical="center"/>
    </xf>
    <xf numFmtId="3" fontId="10" fillId="0" borderId="2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3" fontId="0" fillId="0" borderId="1" xfId="0" applyNumberFormat="1" applyBorder="1" applyAlignment="1">
      <alignment horizontal="center"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0" fillId="0" borderId="12" xfId="0" applyNumberFormat="1" applyFont="1" applyBorder="1" applyAlignment="1">
      <alignment horizontal="center" vertical="center"/>
    </xf>
    <xf numFmtId="166" fontId="0" fillId="0" borderId="12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right" vertical="center"/>
    </xf>
    <xf numFmtId="49" fontId="11" fillId="0" borderId="3" xfId="0" applyNumberFormat="1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/>
    </xf>
    <xf numFmtId="166" fontId="11" fillId="0" borderId="3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right" vertical="center"/>
    </xf>
    <xf numFmtId="49" fontId="5" fillId="0" borderId="2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76" fontId="12" fillId="0" borderId="3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49" fontId="10" fillId="0" borderId="2" xfId="0" applyNumberFormat="1" applyFont="1" applyBorder="1" applyAlignment="1">
      <alignment horizontal="right" vertical="center"/>
    </xf>
    <xf numFmtId="0" fontId="15" fillId="0" borderId="0" xfId="0" applyFont="1" applyAlignment="1">
      <alignment/>
    </xf>
    <xf numFmtId="169" fontId="0" fillId="0" borderId="0" xfId="0" applyNumberFormat="1" applyAlignment="1">
      <alignment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top" wrapText="1"/>
    </xf>
    <xf numFmtId="169" fontId="16" fillId="0" borderId="19" xfId="0" applyNumberFormat="1" applyFont="1" applyBorder="1" applyAlignment="1">
      <alignment horizontal="center" vertical="top" wrapText="1"/>
    </xf>
    <xf numFmtId="0" fontId="16" fillId="0" borderId="22" xfId="0" applyFont="1" applyBorder="1" applyAlignment="1">
      <alignment horizontal="center" vertical="top" wrapText="1"/>
    </xf>
    <xf numFmtId="0" fontId="16" fillId="0" borderId="23" xfId="0" applyFont="1" applyBorder="1" applyAlignment="1">
      <alignment horizontal="center" vertical="top" wrapText="1"/>
    </xf>
    <xf numFmtId="0" fontId="16" fillId="0" borderId="24" xfId="0" applyFont="1" applyBorder="1" applyAlignment="1">
      <alignment horizontal="center" vertical="top" wrapText="1"/>
    </xf>
    <xf numFmtId="0" fontId="16" fillId="0" borderId="25" xfId="0" applyFont="1" applyBorder="1" applyAlignment="1">
      <alignment horizontal="center" vertical="top" wrapText="1"/>
    </xf>
    <xf numFmtId="0" fontId="16" fillId="0" borderId="26" xfId="0" applyFont="1" applyBorder="1" applyAlignment="1">
      <alignment horizontal="center" vertical="top" wrapText="1"/>
    </xf>
    <xf numFmtId="0" fontId="16" fillId="0" borderId="27" xfId="0" applyFont="1" applyBorder="1" applyAlignment="1">
      <alignment horizontal="center" vertical="top" wrapText="1"/>
    </xf>
    <xf numFmtId="169" fontId="16" fillId="0" borderId="24" xfId="0" applyNumberFormat="1" applyFont="1" applyBorder="1" applyAlignment="1">
      <alignment horizontal="center" vertical="top" wrapText="1"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16" fillId="0" borderId="29" xfId="0" applyFont="1" applyBorder="1" applyAlignment="1">
      <alignment horizontal="center" vertical="top" wrapText="1"/>
    </xf>
    <xf numFmtId="0" fontId="16" fillId="0" borderId="30" xfId="0" applyFont="1" applyBorder="1" applyAlignment="1">
      <alignment horizontal="center" vertical="top" wrapText="1"/>
    </xf>
    <xf numFmtId="169" fontId="16" fillId="0" borderId="29" xfId="0" applyNumberFormat="1" applyFont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top" wrapText="1"/>
    </xf>
    <xf numFmtId="0" fontId="18" fillId="0" borderId="32" xfId="0" applyFont="1" applyBorder="1" applyAlignment="1">
      <alignment horizontal="right" vertical="top" wrapText="1"/>
    </xf>
    <xf numFmtId="0" fontId="19" fillId="0" borderId="33" xfId="0" applyFont="1" applyBorder="1" applyAlignment="1">
      <alignment vertical="top" wrapText="1"/>
    </xf>
    <xf numFmtId="0" fontId="18" fillId="0" borderId="33" xfId="0" applyFont="1" applyBorder="1" applyAlignment="1">
      <alignment horizontal="center" vertical="top" wrapText="1"/>
    </xf>
    <xf numFmtId="0" fontId="18" fillId="0" borderId="34" xfId="0" applyFont="1" applyBorder="1" applyAlignment="1">
      <alignment horizontal="center" vertical="top" wrapText="1"/>
    </xf>
    <xf numFmtId="169" fontId="18" fillId="0" borderId="33" xfId="0" applyNumberFormat="1" applyFont="1" applyBorder="1" applyAlignment="1">
      <alignment horizontal="center" vertical="top" wrapText="1"/>
    </xf>
    <xf numFmtId="177" fontId="18" fillId="0" borderId="34" xfId="0" applyNumberFormat="1" applyFont="1" applyBorder="1" applyAlignment="1">
      <alignment horizontal="right" vertical="top" wrapText="1"/>
    </xf>
    <xf numFmtId="43" fontId="18" fillId="2" borderId="35" xfId="0" applyNumberFormat="1" applyFont="1" applyFill="1" applyBorder="1" applyAlignment="1">
      <alignment horizontal="right" vertical="top" wrapText="1"/>
    </xf>
    <xf numFmtId="0" fontId="18" fillId="0" borderId="36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right" vertical="top" wrapText="1"/>
    </xf>
    <xf numFmtId="0" fontId="18" fillId="0" borderId="29" xfId="0" applyFont="1" applyBorder="1" applyAlignment="1">
      <alignment horizontal="center" vertical="top" wrapText="1"/>
    </xf>
    <xf numFmtId="0" fontId="18" fillId="0" borderId="30" xfId="0" applyFont="1" applyBorder="1" applyAlignment="1">
      <alignment horizontal="center" vertical="top" wrapText="1"/>
    </xf>
    <xf numFmtId="3" fontId="21" fillId="2" borderId="37" xfId="0" applyNumberFormat="1" applyFont="1" applyFill="1" applyBorder="1" applyAlignment="1">
      <alignment horizontal="center" vertical="top" wrapText="1"/>
    </xf>
    <xf numFmtId="0" fontId="18" fillId="0" borderId="38" xfId="0" applyFont="1" applyBorder="1" applyAlignment="1">
      <alignment horizontal="center" vertical="top" wrapText="1"/>
    </xf>
    <xf numFmtId="0" fontId="18" fillId="0" borderId="30" xfId="0" applyFont="1" applyBorder="1" applyAlignment="1">
      <alignment horizontal="right" vertical="top" wrapText="1"/>
    </xf>
    <xf numFmtId="43" fontId="20" fillId="2" borderId="31" xfId="0" applyNumberFormat="1" applyFont="1" applyFill="1" applyBorder="1" applyAlignment="1">
      <alignment horizontal="right" vertical="top" wrapText="1"/>
    </xf>
    <xf numFmtId="49" fontId="0" fillId="0" borderId="1" xfId="0" applyNumberFormat="1" applyBorder="1" applyAlignment="1">
      <alignment horizontal="left" vertical="center"/>
    </xf>
    <xf numFmtId="176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39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3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176" fontId="0" fillId="0" borderId="4" xfId="0" applyNumberForma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49" fontId="12" fillId="0" borderId="2" xfId="0" applyNumberFormat="1" applyFont="1" applyBorder="1" applyAlignment="1">
      <alignment horizontal="left" vertical="center"/>
    </xf>
    <xf numFmtId="167" fontId="0" fillId="0" borderId="1" xfId="0" applyNumberFormat="1" applyBorder="1" applyAlignment="1">
      <alignment horizontal="center" vertical="center"/>
    </xf>
    <xf numFmtId="4" fontId="0" fillId="0" borderId="1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left" vertical="center"/>
    </xf>
    <xf numFmtId="0" fontId="20" fillId="2" borderId="43" xfId="0" applyFont="1" applyFill="1" applyBorder="1" applyAlignment="1">
      <alignment horizontal="center" vertical="top" wrapText="1"/>
    </xf>
    <xf numFmtId="0" fontId="20" fillId="2" borderId="44" xfId="0" applyFont="1" applyFill="1" applyBorder="1" applyAlignment="1">
      <alignment horizontal="center" vertical="top" wrapText="1"/>
    </xf>
    <xf numFmtId="0" fontId="18" fillId="2" borderId="45" xfId="0" applyFont="1" applyFill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left" vertical="center"/>
    </xf>
    <xf numFmtId="1" fontId="0" fillId="0" borderId="1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" fontId="12" fillId="0" borderId="6" xfId="0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76" fontId="0" fillId="0" borderId="0" xfId="0" applyNumberFormat="1" applyAlignment="1">
      <alignment/>
    </xf>
    <xf numFmtId="1" fontId="0" fillId="0" borderId="2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center" vertical="center"/>
    </xf>
    <xf numFmtId="176" fontId="10" fillId="0" borderId="4" xfId="0" applyNumberFormat="1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right" vertical="center"/>
    </xf>
    <xf numFmtId="0" fontId="18" fillId="0" borderId="33" xfId="0" applyFont="1" applyBorder="1" applyAlignment="1">
      <alignment horizontal="right" vertical="top" wrapText="1"/>
    </xf>
    <xf numFmtId="0" fontId="23" fillId="0" borderId="46" xfId="0" applyFont="1" applyBorder="1" applyAlignment="1">
      <alignment horizontal="right" vertical="top" wrapText="1"/>
    </xf>
    <xf numFmtId="49" fontId="24" fillId="0" borderId="2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left" vertical="center"/>
    </xf>
    <xf numFmtId="167" fontId="0" fillId="0" borderId="2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right" vertical="center"/>
    </xf>
    <xf numFmtId="176" fontId="0" fillId="0" borderId="12" xfId="0" applyNumberFormat="1" applyBorder="1" applyAlignment="1">
      <alignment horizontal="center" vertical="center"/>
    </xf>
    <xf numFmtId="4" fontId="8" fillId="0" borderId="2" xfId="0" applyNumberFormat="1" applyFont="1" applyBorder="1" applyAlignment="1">
      <alignment horizontal="right" vertical="center"/>
    </xf>
    <xf numFmtId="167" fontId="0" fillId="0" borderId="12" xfId="0" applyNumberFormat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 vertical="center"/>
    </xf>
    <xf numFmtId="3" fontId="0" fillId="0" borderId="12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right" vertical="center"/>
    </xf>
    <xf numFmtId="164" fontId="0" fillId="0" borderId="2" xfId="0" applyNumberFormat="1" applyBorder="1" applyAlignment="1">
      <alignment horizontal="right" vertical="center"/>
    </xf>
    <xf numFmtId="4" fontId="25" fillId="0" borderId="2" xfId="0" applyNumberFormat="1" applyFont="1" applyBorder="1" applyAlignment="1">
      <alignment horizontal="right" vertical="center"/>
    </xf>
    <xf numFmtId="0" fontId="26" fillId="0" borderId="33" xfId="0" applyFont="1" applyBorder="1" applyAlignment="1">
      <alignment horizontal="right" vertical="top" wrapText="1"/>
    </xf>
    <xf numFmtId="0" fontId="27" fillId="0" borderId="33" xfId="0" applyFont="1" applyBorder="1" applyAlignment="1">
      <alignment horizontal="center" vertical="top" wrapText="1"/>
    </xf>
    <xf numFmtId="0" fontId="27" fillId="0" borderId="32" xfId="0" applyFont="1" applyBorder="1" applyAlignment="1">
      <alignment horizontal="right" vertical="top" wrapText="1"/>
    </xf>
    <xf numFmtId="0" fontId="27" fillId="0" borderId="34" xfId="0" applyFont="1" applyBorder="1" applyAlignment="1">
      <alignment horizontal="center" vertical="top" wrapText="1"/>
    </xf>
    <xf numFmtId="0" fontId="27" fillId="2" borderId="44" xfId="0" applyFont="1" applyFill="1" applyBorder="1" applyAlignment="1">
      <alignment horizontal="center" vertical="top" wrapText="1"/>
    </xf>
    <xf numFmtId="169" fontId="27" fillId="0" borderId="33" xfId="0" applyNumberFormat="1" applyFont="1" applyBorder="1" applyAlignment="1">
      <alignment horizontal="center" vertical="top" wrapText="1"/>
    </xf>
    <xf numFmtId="0" fontId="27" fillId="0" borderId="34" xfId="0" applyFont="1" applyBorder="1" applyAlignment="1">
      <alignment horizontal="right" vertical="top" wrapText="1"/>
    </xf>
    <xf numFmtId="0" fontId="27" fillId="2" borderId="26" xfId="0" applyFont="1" applyFill="1" applyBorder="1" applyAlignment="1">
      <alignment horizontal="right" vertical="top" wrapText="1"/>
    </xf>
    <xf numFmtId="0" fontId="27" fillId="0" borderId="33" xfId="0" applyFont="1" applyBorder="1" applyAlignment="1">
      <alignment vertical="top" wrapText="1"/>
    </xf>
    <xf numFmtId="0" fontId="27" fillId="0" borderId="33" xfId="0" applyFont="1" applyBorder="1" applyAlignment="1">
      <alignment horizontal="right" vertical="top" wrapText="1"/>
    </xf>
    <xf numFmtId="2" fontId="27" fillId="0" borderId="33" xfId="0" applyNumberFormat="1" applyFont="1" applyBorder="1" applyAlignment="1">
      <alignment horizontal="center" vertical="top" wrapText="1"/>
    </xf>
    <xf numFmtId="0" fontId="16" fillId="2" borderId="35" xfId="0" applyFont="1" applyFill="1" applyBorder="1" applyAlignment="1">
      <alignment horizontal="center" vertical="top" wrapText="1"/>
    </xf>
    <xf numFmtId="43" fontId="27" fillId="2" borderId="35" xfId="0" applyNumberFormat="1" applyFont="1" applyFill="1" applyBorder="1" applyAlignment="1">
      <alignment horizontal="right" vertical="top" wrapText="1"/>
    </xf>
    <xf numFmtId="0" fontId="16" fillId="2" borderId="44" xfId="0" applyFont="1" applyFill="1" applyBorder="1" applyAlignment="1">
      <alignment horizontal="center" vertical="top" wrapText="1"/>
    </xf>
    <xf numFmtId="0" fontId="16" fillId="2" borderId="45" xfId="0" applyFont="1" applyFill="1" applyBorder="1" applyAlignment="1">
      <alignment horizontal="center" vertical="top" wrapText="1"/>
    </xf>
    <xf numFmtId="0" fontId="16" fillId="2" borderId="43" xfId="0" applyFont="1" applyFill="1" applyBorder="1" applyAlignment="1">
      <alignment horizontal="center" vertical="top" wrapText="1"/>
    </xf>
    <xf numFmtId="0" fontId="19" fillId="0" borderId="33" xfId="0" applyFont="1" applyBorder="1" applyAlignment="1">
      <alignment vertical="top" wrapText="1"/>
    </xf>
    <xf numFmtId="0" fontId="19" fillId="0" borderId="33" xfId="0" applyFont="1" applyBorder="1" applyAlignment="1">
      <alignment horizontal="center" vertical="top" wrapText="1"/>
    </xf>
    <xf numFmtId="0" fontId="19" fillId="2" borderId="35" xfId="0" applyFont="1" applyFill="1" applyBorder="1" applyAlignment="1">
      <alignment horizontal="center" vertical="top" wrapText="1"/>
    </xf>
    <xf numFmtId="169" fontId="19" fillId="2" borderId="47" xfId="0" applyNumberFormat="1" applyFont="1" applyFill="1" applyBorder="1" applyAlignment="1" applyProtection="1">
      <alignment horizontal="center" vertical="top" wrapText="1"/>
      <protection locked="0"/>
    </xf>
    <xf numFmtId="43" fontId="20" fillId="2" borderId="35" xfId="0" applyNumberFormat="1" applyFont="1" applyFill="1" applyBorder="1" applyAlignment="1">
      <alignment horizontal="right" vertical="top" wrapText="1"/>
    </xf>
    <xf numFmtId="0" fontId="16" fillId="2" borderId="48" xfId="0" applyFont="1" applyFill="1" applyBorder="1" applyAlignment="1">
      <alignment horizontal="center" vertical="top" wrapText="1"/>
    </xf>
    <xf numFmtId="43" fontId="27" fillId="2" borderId="43" xfId="0" applyNumberFormat="1" applyFont="1" applyFill="1" applyBorder="1" applyAlignment="1">
      <alignment horizontal="right" vertical="top" wrapText="1"/>
    </xf>
    <xf numFmtId="3" fontId="19" fillId="2" borderId="35" xfId="0" applyNumberFormat="1" applyFont="1" applyFill="1" applyBorder="1" applyAlignment="1">
      <alignment horizontal="center" vertical="top" wrapText="1"/>
    </xf>
    <xf numFmtId="0" fontId="27" fillId="0" borderId="49" xfId="0" applyFont="1" applyBorder="1" applyAlignment="1">
      <alignment horizontal="center" vertical="top" wrapText="1"/>
    </xf>
    <xf numFmtId="3" fontId="16" fillId="2" borderId="35" xfId="0" applyNumberFormat="1" applyFont="1" applyFill="1" applyBorder="1" applyAlignment="1">
      <alignment horizontal="center" vertical="top" wrapText="1"/>
    </xf>
    <xf numFmtId="0" fontId="27" fillId="0" borderId="36" xfId="0" applyFont="1" applyBorder="1" applyAlignment="1">
      <alignment horizontal="center" vertical="top" wrapText="1"/>
    </xf>
    <xf numFmtId="3" fontId="16" fillId="2" borderId="43" xfId="0" applyNumberFormat="1" applyFont="1" applyFill="1" applyBorder="1" applyAlignment="1">
      <alignment horizontal="center" vertical="top" wrapText="1"/>
    </xf>
    <xf numFmtId="43" fontId="27" fillId="2" borderId="26" xfId="0" applyNumberFormat="1" applyFont="1" applyFill="1" applyBorder="1" applyAlignment="1">
      <alignment horizontal="right" vertical="top" wrapText="1"/>
    </xf>
    <xf numFmtId="3" fontId="16" fillId="2" borderId="50" xfId="0" applyNumberFormat="1" applyFont="1" applyFill="1" applyBorder="1" applyAlignment="1">
      <alignment horizontal="center" vertical="top" wrapText="1"/>
    </xf>
    <xf numFmtId="0" fontId="16" fillId="2" borderId="51" xfId="0" applyFont="1" applyFill="1" applyBorder="1" applyAlignment="1">
      <alignment horizontal="center" vertical="top" wrapText="1"/>
    </xf>
    <xf numFmtId="18" fontId="27" fillId="0" borderId="32" xfId="0" applyNumberFormat="1" applyFont="1" applyBorder="1" applyAlignment="1">
      <alignment horizontal="right" vertical="top" wrapText="1"/>
    </xf>
    <xf numFmtId="3" fontId="19" fillId="2" borderId="50" xfId="0" applyNumberFormat="1" applyFont="1" applyFill="1" applyBorder="1" applyAlignment="1">
      <alignment horizontal="center" vertical="top" wrapText="1"/>
    </xf>
    <xf numFmtId="169" fontId="19" fillId="2" borderId="33" xfId="0" applyNumberFormat="1" applyFont="1" applyFill="1" applyBorder="1" applyAlignment="1" applyProtection="1">
      <alignment horizontal="center" vertical="top" wrapText="1"/>
      <protection locked="0"/>
    </xf>
    <xf numFmtId="0" fontId="27" fillId="0" borderId="32" xfId="0" applyFont="1" applyBorder="1" applyAlignment="1">
      <alignment horizontal="right" vertical="top" wrapText="1"/>
    </xf>
    <xf numFmtId="0" fontId="27" fillId="0" borderId="33" xfId="0" applyFont="1" applyBorder="1" applyAlignment="1">
      <alignment horizontal="center" vertical="top" wrapText="1"/>
    </xf>
    <xf numFmtId="0" fontId="27" fillId="0" borderId="34" xfId="0" applyFont="1" applyBorder="1" applyAlignment="1">
      <alignment horizontal="center" vertical="top" wrapText="1"/>
    </xf>
    <xf numFmtId="43" fontId="27" fillId="2" borderId="35" xfId="0" applyNumberFormat="1" applyFont="1" applyFill="1" applyBorder="1" applyAlignment="1">
      <alignment horizontal="right" vertical="top" wrapText="1"/>
    </xf>
    <xf numFmtId="0" fontId="27" fillId="0" borderId="33" xfId="0" applyFont="1" applyBorder="1" applyAlignment="1">
      <alignment vertical="top" wrapText="1"/>
    </xf>
    <xf numFmtId="0" fontId="27" fillId="0" borderId="33" xfId="0" applyFont="1" applyBorder="1" applyAlignment="1">
      <alignment horizontal="right" vertical="top" wrapText="1"/>
    </xf>
    <xf numFmtId="3" fontId="27" fillId="2" borderId="50" xfId="0" applyNumberFormat="1" applyFont="1" applyFill="1" applyBorder="1" applyAlignment="1">
      <alignment horizontal="center" vertical="top" wrapText="1"/>
    </xf>
    <xf numFmtId="169" fontId="27" fillId="2" borderId="33" xfId="0" applyNumberFormat="1" applyFont="1" applyFill="1" applyBorder="1" applyAlignment="1" applyProtection="1">
      <alignment horizontal="center" vertical="top" wrapText="1"/>
      <protection locked="0"/>
    </xf>
    <xf numFmtId="3" fontId="16" fillId="2" borderId="50" xfId="0" applyNumberFormat="1" applyFont="1" applyFill="1" applyBorder="1" applyAlignment="1">
      <alignment horizontal="center" vertical="top" wrapText="1"/>
    </xf>
    <xf numFmtId="43" fontId="20" fillId="2" borderId="43" xfId="0" applyNumberFormat="1" applyFont="1" applyFill="1" applyBorder="1" applyAlignment="1">
      <alignment horizontal="right" vertical="top" wrapText="1"/>
    </xf>
    <xf numFmtId="0" fontId="28" fillId="0" borderId="33" xfId="0" applyFont="1" applyBorder="1" applyAlignment="1">
      <alignment horizontal="center" vertical="top" wrapText="1"/>
    </xf>
    <xf numFmtId="0" fontId="28" fillId="0" borderId="33" xfId="0" applyFont="1" applyBorder="1" applyAlignment="1">
      <alignment horizontal="center" vertical="top" wrapText="1"/>
    </xf>
    <xf numFmtId="0" fontId="30" fillId="0" borderId="33" xfId="0" applyFont="1" applyBorder="1" applyAlignment="1">
      <alignment horizontal="right" vertical="top" wrapText="1"/>
    </xf>
    <xf numFmtId="0" fontId="26" fillId="0" borderId="33" xfId="0" applyFont="1" applyBorder="1" applyAlignment="1">
      <alignment horizontal="right" vertical="top" wrapText="1"/>
    </xf>
    <xf numFmtId="0" fontId="33" fillId="0" borderId="33" xfId="0" applyFont="1" applyBorder="1" applyAlignment="1">
      <alignment horizontal="right" vertical="top" wrapText="1"/>
    </xf>
    <xf numFmtId="0" fontId="32" fillId="0" borderId="33" xfId="0" applyFont="1" applyBorder="1" applyAlignment="1">
      <alignment horizontal="right" vertical="top" wrapText="1"/>
    </xf>
    <xf numFmtId="169" fontId="19" fillId="0" borderId="33" xfId="0" applyNumberFormat="1" applyFont="1" applyBorder="1" applyAlignment="1">
      <alignment horizontal="center" vertical="top" wrapText="1"/>
    </xf>
    <xf numFmtId="169" fontId="20" fillId="0" borderId="29" xfId="0" applyNumberFormat="1" applyFont="1" applyBorder="1" applyAlignment="1">
      <alignment horizontal="center" vertical="top" wrapText="1"/>
    </xf>
    <xf numFmtId="4" fontId="0" fillId="0" borderId="4" xfId="0" applyNumberFormat="1" applyBorder="1" applyAlignment="1">
      <alignment horizontal="right" vertical="center"/>
    </xf>
    <xf numFmtId="164" fontId="0" fillId="0" borderId="4" xfId="0" applyNumberFormat="1" applyBorder="1" applyAlignment="1">
      <alignment horizontal="right" vertical="center"/>
    </xf>
    <xf numFmtId="176" fontId="11" fillId="0" borderId="5" xfId="0" applyNumberFormat="1" applyFont="1" applyBorder="1" applyAlignment="1">
      <alignment horizontal="right" vertical="center"/>
    </xf>
    <xf numFmtId="166" fontId="0" fillId="0" borderId="4" xfId="0" applyNumberFormat="1" applyFont="1" applyBorder="1" applyAlignment="1">
      <alignment horizontal="right" vertical="center"/>
    </xf>
    <xf numFmtId="166" fontId="0" fillId="0" borderId="4" xfId="0" applyNumberFormat="1" applyBorder="1" applyAlignment="1">
      <alignment horizontal="right" vertical="center"/>
    </xf>
    <xf numFmtId="164" fontId="11" fillId="0" borderId="5" xfId="0" applyNumberFormat="1" applyFont="1" applyBorder="1" applyAlignment="1">
      <alignment horizontal="right" vertical="center"/>
    </xf>
    <xf numFmtId="2" fontId="27" fillId="0" borderId="34" xfId="0" applyNumberFormat="1" applyFont="1" applyBorder="1" applyAlignment="1">
      <alignment horizontal="right" vertical="top" wrapText="1"/>
    </xf>
    <xf numFmtId="2" fontId="18" fillId="0" borderId="34" xfId="0" applyNumberFormat="1" applyFont="1" applyBorder="1" applyAlignment="1">
      <alignment horizontal="right" vertical="top" wrapText="1"/>
    </xf>
    <xf numFmtId="2" fontId="27" fillId="0" borderId="34" xfId="0" applyNumberFormat="1" applyFont="1" applyBorder="1" applyAlignment="1">
      <alignment horizontal="right" vertical="top" wrapText="1"/>
    </xf>
    <xf numFmtId="49" fontId="34" fillId="0" borderId="2" xfId="0" applyNumberFormat="1" applyFont="1" applyBorder="1" applyAlignment="1">
      <alignment horizontal="left" vertical="center"/>
    </xf>
    <xf numFmtId="0" fontId="2" fillId="0" borderId="16" xfId="0" applyFon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176" fontId="0" fillId="0" borderId="4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left" vertical="center"/>
    </xf>
    <xf numFmtId="176" fontId="0" fillId="0" borderId="4" xfId="0" applyNumberFormat="1" applyBorder="1" applyAlignment="1">
      <alignment vertical="center"/>
    </xf>
    <xf numFmtId="0" fontId="2" fillId="0" borderId="13" xfId="0" applyFont="1" applyBorder="1" applyAlignment="1">
      <alignment vertical="center"/>
    </xf>
    <xf numFmtId="176" fontId="11" fillId="0" borderId="5" xfId="0" applyNumberFormat="1" applyFont="1" applyBorder="1" applyAlignment="1">
      <alignment vertical="center"/>
    </xf>
    <xf numFmtId="0" fontId="0" fillId="0" borderId="2" xfId="0" applyBorder="1" applyAlignment="1">
      <alignment horizontal="center"/>
    </xf>
    <xf numFmtId="0" fontId="2" fillId="0" borderId="13" xfId="0" applyFont="1" applyBorder="1" applyAlignment="1">
      <alignment horizontal="right" vertical="center"/>
    </xf>
    <xf numFmtId="166" fontId="0" fillId="0" borderId="13" xfId="0" applyNumberFormat="1" applyFont="1" applyBorder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left" vertical="center"/>
    </xf>
    <xf numFmtId="176" fontId="0" fillId="0" borderId="13" xfId="0" applyNumberFormat="1" applyBorder="1" applyAlignment="1">
      <alignment horizontal="right" vertical="center"/>
    </xf>
    <xf numFmtId="1" fontId="0" fillId="0" borderId="12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right" vertical="center"/>
    </xf>
    <xf numFmtId="1" fontId="2" fillId="0" borderId="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" fontId="0" fillId="0" borderId="4" xfId="0" applyNumberFormat="1" applyBorder="1" applyAlignment="1">
      <alignment vertical="center"/>
    </xf>
    <xf numFmtId="176" fontId="0" fillId="0" borderId="4" xfId="0" applyNumberFormat="1" applyFont="1" applyBorder="1" applyAlignment="1">
      <alignment vertical="center"/>
    </xf>
    <xf numFmtId="164" fontId="0" fillId="0" borderId="4" xfId="0" applyNumberFormat="1" applyFont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13" xfId="0" applyFont="1" applyBorder="1" applyAlignment="1">
      <alignment vertical="center"/>
    </xf>
    <xf numFmtId="164" fontId="11" fillId="0" borderId="5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horizontal="left" vertical="center"/>
    </xf>
    <xf numFmtId="0" fontId="0" fillId="0" borderId="2" xfId="0" applyNumberFormat="1" applyFont="1" applyBorder="1" applyAlignment="1">
      <alignment horizontal="left" vertical="center"/>
    </xf>
    <xf numFmtId="176" fontId="3" fillId="0" borderId="4" xfId="0" applyNumberFormat="1" applyFont="1" applyBorder="1" applyAlignment="1">
      <alignment horizontal="right" vertical="center"/>
    </xf>
    <xf numFmtId="166" fontId="5" fillId="0" borderId="4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165" fontId="0" fillId="0" borderId="4" xfId="0" applyNumberForma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166" fontId="1" fillId="0" borderId="5" xfId="0" applyNumberFormat="1" applyFont="1" applyBorder="1" applyAlignment="1">
      <alignment horizontal="right" vertical="center"/>
    </xf>
    <xf numFmtId="49" fontId="11" fillId="0" borderId="2" xfId="0" applyNumberFormat="1" applyFont="1" applyBorder="1" applyAlignment="1">
      <alignment horizontal="right" vertical="center"/>
    </xf>
    <xf numFmtId="49" fontId="11" fillId="0" borderId="2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166" fontId="11" fillId="0" borderId="2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vertical="center"/>
    </xf>
    <xf numFmtId="1" fontId="8" fillId="0" borderId="11" xfId="0" applyNumberFormat="1" applyFont="1" applyBorder="1" applyAlignment="1">
      <alignment horizontal="center" vertical="center"/>
    </xf>
    <xf numFmtId="168" fontId="0" fillId="0" borderId="2" xfId="0" applyNumberFormat="1" applyBorder="1" applyAlignment="1">
      <alignment horizontal="center" vertical="center"/>
    </xf>
    <xf numFmtId="4" fontId="35" fillId="0" borderId="2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49" fontId="10" fillId="0" borderId="2" xfId="0" applyNumberFormat="1" applyFont="1" applyBorder="1" applyAlignment="1">
      <alignment horizontal="left" vertical="center"/>
    </xf>
    <xf numFmtId="3" fontId="0" fillId="0" borderId="2" xfId="0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right" vertical="center"/>
    </xf>
    <xf numFmtId="0" fontId="36" fillId="0" borderId="0" xfId="0" applyFont="1" applyAlignment="1">
      <alignment vertical="top" wrapText="1"/>
    </xf>
    <xf numFmtId="0" fontId="38" fillId="0" borderId="0" xfId="0" applyFont="1" applyAlignment="1">
      <alignment horizontal="right" vertical="top" wrapText="1"/>
    </xf>
    <xf numFmtId="0" fontId="38" fillId="0" borderId="52" xfId="0" applyFont="1" applyBorder="1" applyAlignment="1">
      <alignment horizontal="right" vertical="top" wrapText="1"/>
    </xf>
    <xf numFmtId="0" fontId="38" fillId="0" borderId="53" xfId="0" applyFont="1" applyBorder="1" applyAlignment="1">
      <alignment horizontal="right" vertical="top" wrapText="1"/>
    </xf>
    <xf numFmtId="0" fontId="38" fillId="0" borderId="54" xfId="0" applyFont="1" applyBorder="1" applyAlignment="1">
      <alignment horizontal="right" vertical="top" wrapText="1"/>
    </xf>
    <xf numFmtId="0" fontId="38" fillId="0" borderId="55" xfId="0" applyFont="1" applyBorder="1" applyAlignment="1">
      <alignment horizontal="right" vertical="top" wrapText="1"/>
    </xf>
    <xf numFmtId="0" fontId="38" fillId="0" borderId="0" xfId="0" applyFont="1" applyAlignment="1">
      <alignment horizontal="center" vertical="top" wrapText="1"/>
    </xf>
    <xf numFmtId="0" fontId="38" fillId="0" borderId="56" xfId="0" applyFont="1" applyBorder="1" applyAlignment="1">
      <alignment horizontal="right" vertical="top" wrapText="1"/>
    </xf>
    <xf numFmtId="0" fontId="38" fillId="0" borderId="57" xfId="0" applyFont="1" applyBorder="1" applyAlignment="1">
      <alignment horizontal="center" vertical="top" wrapText="1"/>
    </xf>
    <xf numFmtId="0" fontId="38" fillId="0" borderId="58" xfId="0" applyFont="1" applyBorder="1" applyAlignment="1">
      <alignment horizontal="center" vertical="top" wrapText="1"/>
    </xf>
    <xf numFmtId="0" fontId="38" fillId="0" borderId="59" xfId="0" applyFont="1" applyBorder="1" applyAlignment="1">
      <alignment horizontal="center" vertical="top" wrapText="1"/>
    </xf>
    <xf numFmtId="0" fontId="38" fillId="0" borderId="60" xfId="0" applyFont="1" applyBorder="1" applyAlignment="1">
      <alignment horizontal="right" vertical="top" wrapText="1"/>
    </xf>
    <xf numFmtId="0" fontId="38" fillId="0" borderId="0" xfId="0" applyFont="1" applyBorder="1" applyAlignment="1">
      <alignment horizontal="right" vertical="top" wrapText="1"/>
    </xf>
    <xf numFmtId="0" fontId="38" fillId="0" borderId="61" xfId="0" applyFont="1" applyBorder="1" applyAlignment="1">
      <alignment horizontal="right" vertical="top" wrapText="1"/>
    </xf>
    <xf numFmtId="0" fontId="38" fillId="0" borderId="62" xfId="0" applyFont="1" applyBorder="1" applyAlignment="1">
      <alignment horizontal="right" vertical="top" wrapText="1"/>
    </xf>
    <xf numFmtId="0" fontId="38" fillId="0" borderId="49" xfId="0" applyFont="1" applyBorder="1" applyAlignment="1">
      <alignment horizontal="right" vertical="top" wrapText="1"/>
    </xf>
    <xf numFmtId="0" fontId="38" fillId="0" borderId="33" xfId="0" applyFont="1" applyBorder="1" applyAlignment="1">
      <alignment horizontal="right" vertical="top" wrapText="1"/>
    </xf>
    <xf numFmtId="0" fontId="38" fillId="0" borderId="63" xfId="0" applyFont="1" applyBorder="1" applyAlignment="1">
      <alignment horizontal="center" vertical="top" wrapText="1"/>
    </xf>
    <xf numFmtId="0" fontId="38" fillId="0" borderId="64" xfId="0" applyFont="1" applyBorder="1" applyAlignment="1">
      <alignment vertical="top" wrapText="1"/>
    </xf>
    <xf numFmtId="0" fontId="38" fillId="0" borderId="47" xfId="0" applyFont="1" applyBorder="1" applyAlignment="1">
      <alignment vertical="top" wrapText="1"/>
    </xf>
    <xf numFmtId="0" fontId="38" fillId="0" borderId="47" xfId="0" applyFont="1" applyBorder="1" applyAlignment="1">
      <alignment horizontal="center" vertical="top" wrapText="1"/>
    </xf>
    <xf numFmtId="0" fontId="41" fillId="0" borderId="47" xfId="0" applyFont="1" applyBorder="1" applyAlignment="1">
      <alignment horizontal="center" vertical="top" wrapText="1"/>
    </xf>
    <xf numFmtId="168" fontId="40" fillId="0" borderId="65" xfId="0" applyNumberFormat="1" applyFont="1" applyBorder="1" applyAlignment="1">
      <alignment horizontal="center" vertical="top" wrapText="1"/>
    </xf>
    <xf numFmtId="0" fontId="38" fillId="0" borderId="0" xfId="0" applyFont="1" applyBorder="1" applyAlignment="1">
      <alignment vertical="top" wrapText="1"/>
    </xf>
    <xf numFmtId="0" fontId="48" fillId="0" borderId="47" xfId="0" applyFont="1" applyBorder="1" applyAlignment="1">
      <alignment vertical="top" wrapText="1"/>
    </xf>
    <xf numFmtId="168" fontId="41" fillId="0" borderId="65" xfId="0" applyNumberFormat="1" applyFont="1" applyBorder="1" applyAlignment="1">
      <alignment horizontal="center" vertical="top" wrapText="1"/>
    </xf>
    <xf numFmtId="0" fontId="51" fillId="0" borderId="47" xfId="0" applyFont="1" applyBorder="1" applyAlignment="1">
      <alignment horizontal="center" vertical="top" wrapText="1"/>
    </xf>
    <xf numFmtId="168" fontId="51" fillId="0" borderId="65" xfId="0" applyNumberFormat="1" applyFont="1" applyBorder="1" applyAlignment="1">
      <alignment vertical="top" wrapText="1"/>
    </xf>
    <xf numFmtId="49" fontId="40" fillId="0" borderId="0" xfId="0" applyNumberFormat="1" applyFont="1" applyAlignment="1">
      <alignment horizontal="center" vertical="top" wrapText="1"/>
    </xf>
    <xf numFmtId="0" fontId="38" fillId="0" borderId="47" xfId="0" applyFont="1" applyBorder="1" applyAlignment="1">
      <alignment horizontal="right" vertical="top" wrapText="1"/>
    </xf>
    <xf numFmtId="0" fontId="38" fillId="0" borderId="0" xfId="0" applyFont="1" applyAlignment="1">
      <alignment vertical="top" wrapText="1"/>
    </xf>
    <xf numFmtId="0" fontId="38" fillId="0" borderId="66" xfId="0" applyFont="1" applyBorder="1" applyAlignment="1">
      <alignment horizontal="right" vertical="top" wrapText="1"/>
    </xf>
    <xf numFmtId="0" fontId="38" fillId="0" borderId="67" xfId="0" applyFont="1" applyBorder="1" applyAlignment="1">
      <alignment horizontal="right" vertical="top" wrapText="1"/>
    </xf>
    <xf numFmtId="0" fontId="38" fillId="0" borderId="68" xfId="0" applyFont="1" applyBorder="1" applyAlignment="1">
      <alignment horizontal="right" vertical="top" wrapText="1"/>
    </xf>
    <xf numFmtId="0" fontId="36" fillId="0" borderId="58" xfId="0" applyFont="1" applyBorder="1" applyAlignment="1">
      <alignment vertical="top" wrapText="1"/>
    </xf>
    <xf numFmtId="0" fontId="36" fillId="0" borderId="56" xfId="0" applyFont="1" applyBorder="1" applyAlignment="1">
      <alignment horizontal="center" vertical="top" wrapText="1"/>
    </xf>
    <xf numFmtId="0" fontId="36" fillId="0" borderId="0" xfId="0" applyFont="1" applyBorder="1" applyAlignment="1">
      <alignment horizontal="center" vertical="top" wrapText="1"/>
    </xf>
    <xf numFmtId="0" fontId="38" fillId="0" borderId="69" xfId="0" applyFont="1" applyBorder="1" applyAlignment="1">
      <alignment horizontal="right" vertical="top" wrapText="1"/>
    </xf>
    <xf numFmtId="0" fontId="38" fillId="0" borderId="0" xfId="0" applyFont="1" applyAlignment="1">
      <alignment horizontal="left" vertical="top" wrapText="1"/>
    </xf>
    <xf numFmtId="0" fontId="38" fillId="0" borderId="58" xfId="0" applyFont="1" applyBorder="1" applyAlignment="1">
      <alignment horizontal="center" vertical="top" wrapText="1"/>
    </xf>
    <xf numFmtId="0" fontId="36" fillId="0" borderId="70" xfId="0" applyFont="1" applyBorder="1" applyAlignment="1">
      <alignment vertical="top" wrapText="1"/>
    </xf>
    <xf numFmtId="0" fontId="36" fillId="0" borderId="71" xfId="0" applyFont="1" applyBorder="1" applyAlignment="1">
      <alignment vertical="top" wrapText="1"/>
    </xf>
    <xf numFmtId="0" fontId="36" fillId="0" borderId="72" xfId="0" applyFont="1" applyBorder="1" applyAlignment="1">
      <alignment vertical="top" wrapText="1"/>
    </xf>
    <xf numFmtId="0" fontId="36" fillId="0" borderId="19" xfId="0" applyFont="1" applyBorder="1" applyAlignment="1">
      <alignment vertical="top" wrapText="1"/>
    </xf>
    <xf numFmtId="0" fontId="36" fillId="0" borderId="73" xfId="0" applyFont="1" applyBorder="1" applyAlignment="1">
      <alignment vertical="top" wrapText="1"/>
    </xf>
    <xf numFmtId="0" fontId="45" fillId="0" borderId="0" xfId="0" applyFont="1" applyAlignment="1">
      <alignment vertical="top" wrapText="1"/>
    </xf>
    <xf numFmtId="0" fontId="40" fillId="0" borderId="0" xfId="0" applyFont="1" applyAlignment="1">
      <alignment vertical="top" wrapText="1"/>
    </xf>
    <xf numFmtId="0" fontId="38" fillId="0" borderId="74" xfId="0" applyFont="1" applyBorder="1" applyAlignment="1">
      <alignment horizontal="right" vertical="top" wrapText="1"/>
    </xf>
    <xf numFmtId="0" fontId="1" fillId="0" borderId="0" xfId="0" applyFont="1" applyAlignment="1">
      <alignment horizontal="left" vertical="top"/>
    </xf>
    <xf numFmtId="0" fontId="36" fillId="0" borderId="0" xfId="0" applyFont="1" applyAlignment="1">
      <alignment vertical="top" wrapText="1"/>
    </xf>
    <xf numFmtId="0" fontId="38" fillId="0" borderId="52" xfId="0" applyFont="1" applyBorder="1" applyAlignment="1">
      <alignment horizontal="right" vertical="top" wrapText="1"/>
    </xf>
    <xf numFmtId="0" fontId="39" fillId="0" borderId="75" xfId="0" applyFont="1" applyBorder="1" applyAlignment="1">
      <alignment vertical="top" wrapText="1"/>
    </xf>
    <xf numFmtId="0" fontId="39" fillId="0" borderId="53" xfId="0" applyFont="1" applyBorder="1" applyAlignment="1">
      <alignment vertical="top" wrapText="1"/>
    </xf>
    <xf numFmtId="0" fontId="37" fillId="0" borderId="53" xfId="0" applyFont="1" applyBorder="1" applyAlignment="1">
      <alignment vertical="top" wrapText="1"/>
    </xf>
    <xf numFmtId="0" fontId="38" fillId="0" borderId="53" xfId="0" applyFont="1" applyBorder="1" applyAlignment="1">
      <alignment horizontal="right" vertical="top" wrapText="1"/>
    </xf>
    <xf numFmtId="0" fontId="36" fillId="0" borderId="56" xfId="0" applyFont="1" applyBorder="1" applyAlignment="1">
      <alignment horizontal="left" vertical="top" wrapText="1"/>
    </xf>
    <xf numFmtId="0" fontId="36" fillId="0" borderId="0" xfId="0" applyFont="1" applyBorder="1" applyAlignment="1">
      <alignment horizontal="left" vertical="top" wrapText="1"/>
    </xf>
    <xf numFmtId="0" fontId="42" fillId="0" borderId="0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43" fillId="0" borderId="0" xfId="0" applyFont="1" applyAlignment="1">
      <alignment horizontal="left" vertical="top" wrapText="1"/>
    </xf>
    <xf numFmtId="0" fontId="40" fillId="0" borderId="0" xfId="0" applyFont="1" applyAlignment="1">
      <alignment horizontal="center" vertical="top" wrapText="1"/>
    </xf>
    <xf numFmtId="0" fontId="40" fillId="0" borderId="55" xfId="0" applyFont="1" applyBorder="1" applyAlignment="1">
      <alignment horizontal="center" vertical="top" wrapText="1"/>
    </xf>
    <xf numFmtId="0" fontId="20" fillId="0" borderId="56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44" fillId="0" borderId="0" xfId="0" applyFont="1" applyBorder="1" applyAlignment="1">
      <alignment horizontal="left" vertical="top" wrapText="1"/>
    </xf>
    <xf numFmtId="0" fontId="45" fillId="0" borderId="0" xfId="0" applyFont="1" applyAlignment="1">
      <alignment horizontal="center" vertical="top" wrapText="1"/>
    </xf>
    <xf numFmtId="0" fontId="45" fillId="0" borderId="55" xfId="0" applyFont="1" applyBorder="1" applyAlignment="1">
      <alignment horizontal="center" vertical="top" wrapText="1"/>
    </xf>
    <xf numFmtId="0" fontId="38" fillId="0" borderId="0" xfId="0" applyFont="1" applyAlignment="1">
      <alignment horizontal="right" vertical="top" wrapText="1"/>
    </xf>
    <xf numFmtId="0" fontId="36" fillId="0" borderId="56" xfId="0" applyFont="1" applyBorder="1" applyAlignment="1">
      <alignment vertical="top" wrapText="1"/>
    </xf>
    <xf numFmtId="0" fontId="36" fillId="0" borderId="0" xfId="0" applyFont="1" applyBorder="1" applyAlignment="1">
      <alignment vertical="top" wrapText="1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horizontal="center" vertical="top" wrapText="1"/>
    </xf>
    <xf numFmtId="0" fontId="38" fillId="0" borderId="55" xfId="0" applyFont="1" applyBorder="1" applyAlignment="1">
      <alignment horizontal="center" vertical="top" wrapText="1"/>
    </xf>
    <xf numFmtId="0" fontId="38" fillId="0" borderId="0" xfId="0" applyFont="1" applyBorder="1" applyAlignment="1">
      <alignment horizontal="right" vertical="top" wrapText="1"/>
    </xf>
    <xf numFmtId="0" fontId="46" fillId="0" borderId="76" xfId="0" applyFont="1" applyBorder="1" applyAlignment="1">
      <alignment vertical="top" wrapText="1"/>
    </xf>
    <xf numFmtId="0" fontId="46" fillId="0" borderId="77" xfId="0" applyFont="1" applyBorder="1" applyAlignment="1">
      <alignment vertical="top" wrapText="1"/>
    </xf>
    <xf numFmtId="0" fontId="46" fillId="0" borderId="78" xfId="0" applyFont="1" applyBorder="1" applyAlignment="1">
      <alignment vertical="top" wrapText="1"/>
    </xf>
    <xf numFmtId="0" fontId="47" fillId="0" borderId="47" xfId="0" applyFont="1" applyBorder="1" applyAlignment="1">
      <alignment horizontal="center" vertical="top" wrapText="1"/>
    </xf>
    <xf numFmtId="0" fontId="48" fillId="0" borderId="47" xfId="0" applyFont="1" applyBorder="1" applyAlignment="1">
      <alignment horizontal="left" vertical="top" wrapText="1"/>
    </xf>
    <xf numFmtId="0" fontId="38" fillId="0" borderId="47" xfId="0" applyFont="1" applyBorder="1" applyAlignment="1">
      <alignment vertical="top" wrapText="1"/>
    </xf>
    <xf numFmtId="3" fontId="49" fillId="0" borderId="65" xfId="0" applyNumberFormat="1" applyFont="1" applyBorder="1" applyAlignment="1">
      <alignment horizontal="right" vertical="top" wrapText="1"/>
    </xf>
    <xf numFmtId="3" fontId="49" fillId="0" borderId="79" xfId="0" applyNumberFormat="1" applyFont="1" applyBorder="1" applyAlignment="1">
      <alignment horizontal="right" vertical="top" wrapText="1"/>
    </xf>
    <xf numFmtId="0" fontId="38" fillId="0" borderId="60" xfId="0" applyFont="1" applyBorder="1" applyAlignment="1">
      <alignment horizontal="right" vertical="top" wrapText="1"/>
    </xf>
    <xf numFmtId="0" fontId="38" fillId="0" borderId="61" xfId="0" applyFont="1" applyBorder="1" applyAlignment="1">
      <alignment horizontal="right" vertical="top" wrapText="1"/>
    </xf>
    <xf numFmtId="0" fontId="38" fillId="0" borderId="64" xfId="0" applyFont="1" applyBorder="1" applyAlignment="1">
      <alignment horizontal="center" vertical="top" wrapText="1"/>
    </xf>
    <xf numFmtId="0" fontId="38" fillId="0" borderId="80" xfId="0" applyFont="1" applyBorder="1" applyAlignment="1">
      <alignment horizontal="center" vertical="top" wrapText="1"/>
    </xf>
    <xf numFmtId="0" fontId="38" fillId="0" borderId="81" xfId="0" applyFont="1" applyBorder="1" applyAlignment="1">
      <alignment horizontal="center" vertical="top" wrapText="1"/>
    </xf>
    <xf numFmtId="3" fontId="49" fillId="0" borderId="65" xfId="0" applyNumberFormat="1" applyFont="1" applyBorder="1" applyAlignment="1">
      <alignment horizontal="center" vertical="top" wrapText="1"/>
    </xf>
    <xf numFmtId="3" fontId="49" fillId="0" borderId="82" xfId="0" applyNumberFormat="1" applyFont="1" applyBorder="1" applyAlignment="1">
      <alignment horizontal="center" vertical="top" wrapText="1"/>
    </xf>
    <xf numFmtId="0" fontId="38" fillId="0" borderId="62" xfId="0" applyFont="1" applyBorder="1" applyAlignment="1">
      <alignment horizontal="right" vertical="top" wrapText="1"/>
    </xf>
    <xf numFmtId="0" fontId="38" fillId="0" borderId="49" xfId="0" applyFont="1" applyBorder="1" applyAlignment="1">
      <alignment horizontal="right" vertical="top" wrapText="1"/>
    </xf>
    <xf numFmtId="0" fontId="38" fillId="0" borderId="33" xfId="0" applyFont="1" applyBorder="1" applyAlignment="1">
      <alignment horizontal="right" vertical="top" wrapText="1"/>
    </xf>
    <xf numFmtId="0" fontId="36" fillId="0" borderId="65" xfId="0" applyFont="1" applyBorder="1" applyAlignment="1">
      <alignment horizontal="left" vertical="top" wrapText="1"/>
    </xf>
    <xf numFmtId="0" fontId="36" fillId="0" borderId="83" xfId="0" applyFont="1" applyBorder="1" applyAlignment="1">
      <alignment horizontal="left" vertical="top" wrapText="1"/>
    </xf>
    <xf numFmtId="0" fontId="36" fillId="0" borderId="82" xfId="0" applyFont="1" applyBorder="1" applyAlignment="1">
      <alignment horizontal="left" vertical="top" wrapText="1"/>
    </xf>
    <xf numFmtId="0" fontId="49" fillId="0" borderId="82" xfId="0" applyFont="1" applyBorder="1" applyAlignment="1">
      <alignment horizontal="center" vertical="top" wrapText="1"/>
    </xf>
    <xf numFmtId="0" fontId="48" fillId="0" borderId="65" xfId="0" applyFont="1" applyBorder="1" applyAlignment="1">
      <alignment vertical="top" wrapText="1"/>
    </xf>
    <xf numFmtId="0" fontId="48" fillId="0" borderId="83" xfId="0" applyFont="1" applyBorder="1" applyAlignment="1">
      <alignment vertical="top" wrapText="1"/>
    </xf>
    <xf numFmtId="0" fontId="48" fillId="0" borderId="82" xfId="0" applyFont="1" applyBorder="1" applyAlignment="1">
      <alignment vertical="top" wrapText="1"/>
    </xf>
    <xf numFmtId="0" fontId="42" fillId="0" borderId="47" xfId="0" applyFont="1" applyBorder="1" applyAlignment="1">
      <alignment horizontal="center" vertical="top" wrapText="1"/>
    </xf>
    <xf numFmtId="0" fontId="50" fillId="0" borderId="47" xfId="0" applyFont="1" applyBorder="1" applyAlignment="1">
      <alignment horizontal="left" vertical="top" wrapText="1"/>
    </xf>
    <xf numFmtId="0" fontId="48" fillId="0" borderId="0" xfId="0" applyFont="1" applyBorder="1" applyAlignment="1">
      <alignment vertical="top" wrapText="1"/>
    </xf>
    <xf numFmtId="3" fontId="49" fillId="0" borderId="83" xfId="0" applyNumberFormat="1" applyFont="1" applyBorder="1" applyAlignment="1">
      <alignment horizontal="right" vertical="top" wrapText="1"/>
    </xf>
    <xf numFmtId="0" fontId="36" fillId="0" borderId="84" xfId="0" applyFont="1" applyBorder="1" applyAlignment="1">
      <alignment vertical="top" wrapText="1"/>
    </xf>
    <xf numFmtId="0" fontId="36" fillId="0" borderId="49" xfId="0" applyFont="1" applyBorder="1" applyAlignment="1">
      <alignment vertical="top" wrapText="1"/>
    </xf>
    <xf numFmtId="0" fontId="36" fillId="0" borderId="65" xfId="0" applyFont="1" applyBorder="1" applyAlignment="1">
      <alignment vertical="top" wrapText="1"/>
    </xf>
    <xf numFmtId="0" fontId="36" fillId="0" borderId="83" xfId="0" applyFont="1" applyBorder="1" applyAlignment="1">
      <alignment vertical="top" wrapText="1"/>
    </xf>
    <xf numFmtId="0" fontId="38" fillId="0" borderId="49" xfId="0" applyFont="1" applyBorder="1" applyAlignment="1">
      <alignment vertical="top" wrapText="1"/>
    </xf>
    <xf numFmtId="0" fontId="38" fillId="0" borderId="33" xfId="0" applyFont="1" applyBorder="1" applyAlignment="1">
      <alignment vertical="top" wrapText="1"/>
    </xf>
    <xf numFmtId="0" fontId="38" fillId="0" borderId="0" xfId="0" applyFont="1" applyBorder="1" applyAlignment="1">
      <alignment vertical="top" wrapText="1"/>
    </xf>
    <xf numFmtId="0" fontId="38" fillId="0" borderId="55" xfId="0" applyFont="1" applyBorder="1" applyAlignment="1">
      <alignment vertical="top" wrapText="1"/>
    </xf>
    <xf numFmtId="2" fontId="42" fillId="0" borderId="47" xfId="0" applyNumberFormat="1" applyFont="1" applyBorder="1" applyAlignment="1">
      <alignment horizontal="center" vertical="top" wrapText="1"/>
    </xf>
    <xf numFmtId="0" fontId="36" fillId="0" borderId="47" xfId="0" applyFont="1" applyBorder="1" applyAlignment="1">
      <alignment horizontal="left" vertical="top" wrapText="1"/>
    </xf>
    <xf numFmtId="0" fontId="36" fillId="0" borderId="47" xfId="0" applyFont="1" applyBorder="1" applyAlignment="1">
      <alignment vertical="top" wrapText="1"/>
    </xf>
    <xf numFmtId="3" fontId="53" fillId="0" borderId="0" xfId="0" applyNumberFormat="1" applyFont="1" applyAlignment="1">
      <alignment horizontal="right" vertical="top" wrapText="1"/>
    </xf>
    <xf numFmtId="0" fontId="53" fillId="0" borderId="55" xfId="0" applyFont="1" applyBorder="1" applyAlignment="1">
      <alignment horizontal="right" vertical="top" wrapText="1"/>
    </xf>
    <xf numFmtId="0" fontId="38" fillId="0" borderId="56" xfId="0" applyFont="1" applyBorder="1" applyAlignment="1">
      <alignment vertical="top" wrapText="1"/>
    </xf>
    <xf numFmtId="0" fontId="38" fillId="0" borderId="61" xfId="0" applyFont="1" applyBorder="1" applyAlignment="1">
      <alignment horizontal="left" vertical="top" wrapText="1"/>
    </xf>
    <xf numFmtId="0" fontId="38" fillId="0" borderId="47" xfId="0" applyFont="1" applyBorder="1" applyAlignment="1">
      <alignment horizontal="center" vertical="top" wrapText="1"/>
    </xf>
    <xf numFmtId="3" fontId="42" fillId="0" borderId="0" xfId="0" applyNumberFormat="1" applyFont="1" applyAlignment="1">
      <alignment horizontal="right" vertical="top" wrapText="1"/>
    </xf>
    <xf numFmtId="3" fontId="42" fillId="0" borderId="55" xfId="0" applyNumberFormat="1" applyFont="1" applyBorder="1" applyAlignment="1">
      <alignment horizontal="right" vertical="top" wrapText="1"/>
    </xf>
    <xf numFmtId="0" fontId="40" fillId="0" borderId="77" xfId="0" applyFont="1" applyBorder="1" applyAlignment="1">
      <alignment horizontal="left" vertical="top" wrapText="1"/>
    </xf>
    <xf numFmtId="3" fontId="49" fillId="0" borderId="0" xfId="0" applyNumberFormat="1" applyFont="1" applyAlignment="1">
      <alignment horizontal="right" vertical="top" wrapText="1"/>
    </xf>
    <xf numFmtId="0" fontId="49" fillId="0" borderId="55" xfId="0" applyFont="1" applyBorder="1" applyAlignment="1">
      <alignment horizontal="right" vertical="top" wrapText="1"/>
    </xf>
    <xf numFmtId="0" fontId="38" fillId="0" borderId="85" xfId="0" applyFont="1" applyBorder="1" applyAlignment="1">
      <alignment horizontal="center" vertical="top" wrapText="1"/>
    </xf>
    <xf numFmtId="0" fontId="38" fillId="0" borderId="86" xfId="0" applyFont="1" applyBorder="1" applyAlignment="1">
      <alignment horizontal="center" vertical="top" wrapText="1"/>
    </xf>
    <xf numFmtId="0" fontId="38" fillId="0" borderId="87" xfId="0" applyFont="1" applyBorder="1" applyAlignment="1">
      <alignment horizontal="center" vertical="top" wrapText="1"/>
    </xf>
    <xf numFmtId="0" fontId="38" fillId="0" borderId="88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89" xfId="0" applyFont="1" applyBorder="1" applyAlignment="1">
      <alignment horizontal="center" vertical="top" wrapText="1"/>
    </xf>
    <xf numFmtId="0" fontId="2" fillId="0" borderId="9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91" xfId="0" applyFont="1" applyBorder="1" applyAlignment="1">
      <alignment horizontal="center" vertical="top" wrapText="1"/>
    </xf>
    <xf numFmtId="0" fontId="16" fillId="0" borderId="26" xfId="0" applyFont="1" applyBorder="1" applyAlignment="1">
      <alignment horizontal="center" vertical="top" wrapText="1"/>
    </xf>
    <xf numFmtId="0" fontId="16" fillId="0" borderId="92" xfId="0" applyFont="1" applyBorder="1" applyAlignment="1">
      <alignment horizontal="center" vertical="top" wrapText="1"/>
    </xf>
    <xf numFmtId="0" fontId="19" fillId="0" borderId="93" xfId="0" applyFont="1" applyBorder="1" applyAlignment="1">
      <alignment horizontal="right" vertical="top" wrapText="1"/>
    </xf>
    <xf numFmtId="0" fontId="19" fillId="0" borderId="94" xfId="0" applyFont="1" applyBorder="1" applyAlignment="1">
      <alignment horizontal="right" vertical="top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showGridLines="0" workbookViewId="0" topLeftCell="A1">
      <selection activeCell="Q27" sqref="Q27:R27"/>
    </sheetView>
  </sheetViews>
  <sheetFormatPr defaultColWidth="9.00390625" defaultRowHeight="12.75"/>
  <cols>
    <col min="1" max="1" width="4.75390625" style="0" customWidth="1"/>
    <col min="2" max="2" width="5.625" style="0" customWidth="1"/>
    <col min="3" max="4" width="5.25390625" style="0" customWidth="1"/>
    <col min="5" max="5" width="5.75390625" style="0" customWidth="1"/>
    <col min="6" max="6" width="7.75390625" style="0" customWidth="1"/>
    <col min="7" max="7" width="6.25390625" style="0" customWidth="1"/>
    <col min="8" max="8" width="10.875" style="0" customWidth="1"/>
    <col min="9" max="9" width="4.875" style="0" customWidth="1"/>
    <col min="11" max="11" width="13.625" style="0" customWidth="1"/>
    <col min="12" max="12" width="6.875" style="0" customWidth="1"/>
    <col min="13" max="13" width="5.75390625" style="0" customWidth="1"/>
    <col min="15" max="15" width="11.25390625" style="0" customWidth="1"/>
    <col min="17" max="17" width="7.625" style="0" customWidth="1"/>
    <col min="18" max="18" width="7.375" style="0" customWidth="1"/>
  </cols>
  <sheetData>
    <row r="1" spans="1:10" ht="6" customHeight="1">
      <c r="A1" s="346"/>
      <c r="B1" s="346"/>
      <c r="C1" s="346"/>
      <c r="D1" s="346"/>
      <c r="E1" s="346"/>
      <c r="F1" s="346"/>
      <c r="G1" s="346"/>
      <c r="H1" s="346"/>
      <c r="I1" s="346"/>
      <c r="J1" s="346"/>
    </row>
    <row r="2" spans="1:18" ht="12.75">
      <c r="A2" s="347" t="s">
        <v>376</v>
      </c>
      <c r="B2" s="347"/>
      <c r="C2" s="347"/>
      <c r="D2" s="347"/>
      <c r="E2" s="347"/>
      <c r="F2" s="347"/>
      <c r="G2" s="347"/>
      <c r="H2" s="347"/>
      <c r="I2" s="347"/>
      <c r="J2" s="347"/>
      <c r="K2" s="299"/>
      <c r="L2" s="299"/>
      <c r="M2" s="299"/>
      <c r="N2" s="299"/>
      <c r="O2" s="299"/>
      <c r="P2" s="347" t="s">
        <v>377</v>
      </c>
      <c r="Q2" s="347"/>
      <c r="R2" s="347"/>
    </row>
    <row r="3" spans="1:18" ht="13.5" thickBot="1">
      <c r="A3" s="299"/>
      <c r="B3" s="348"/>
      <c r="C3" s="348"/>
      <c r="D3" s="348"/>
      <c r="E3" s="348"/>
      <c r="F3" s="299"/>
      <c r="G3" s="348"/>
      <c r="H3" s="348"/>
      <c r="I3" s="299"/>
      <c r="J3" s="299"/>
      <c r="K3" s="299"/>
      <c r="L3" s="299"/>
      <c r="M3" s="299"/>
      <c r="N3" s="299"/>
      <c r="O3" s="299"/>
      <c r="P3" s="348"/>
      <c r="Q3" s="348"/>
      <c r="R3" s="299"/>
    </row>
    <row r="4" spans="1:18" ht="13.5" thickTop="1">
      <c r="A4" s="349" t="s">
        <v>442</v>
      </c>
      <c r="B4" s="350"/>
      <c r="C4" s="350"/>
      <c r="D4" s="350"/>
      <c r="E4" s="350"/>
      <c r="F4" s="350"/>
      <c r="G4" s="350"/>
      <c r="H4" s="350"/>
      <c r="I4" s="351" t="s">
        <v>378</v>
      </c>
      <c r="J4" s="351"/>
      <c r="K4" s="351"/>
      <c r="L4" s="351"/>
      <c r="M4" s="301"/>
      <c r="N4" s="301"/>
      <c r="O4" s="301"/>
      <c r="P4" s="352"/>
      <c r="Q4" s="352"/>
      <c r="R4" s="302"/>
    </row>
    <row r="5" spans="1:18" ht="34.5" customHeight="1">
      <c r="A5" s="353" t="s">
        <v>379</v>
      </c>
      <c r="B5" s="354"/>
      <c r="C5" s="355" t="s">
        <v>441</v>
      </c>
      <c r="D5" s="355"/>
      <c r="E5" s="355"/>
      <c r="F5" s="355"/>
      <c r="G5" s="355"/>
      <c r="H5" s="355"/>
      <c r="I5" s="356" t="s">
        <v>445</v>
      </c>
      <c r="J5" s="356"/>
      <c r="K5" s="357" t="s">
        <v>446</v>
      </c>
      <c r="L5" s="357"/>
      <c r="M5" s="357"/>
      <c r="N5" s="357"/>
      <c r="O5" s="298" t="s">
        <v>380</v>
      </c>
      <c r="P5" s="358" t="s">
        <v>381</v>
      </c>
      <c r="Q5" s="358"/>
      <c r="R5" s="359"/>
    </row>
    <row r="6" spans="1:18" ht="12.75">
      <c r="A6" s="360" t="s">
        <v>382</v>
      </c>
      <c r="B6" s="361"/>
      <c r="C6" s="362" t="s">
        <v>443</v>
      </c>
      <c r="D6" s="362"/>
      <c r="E6" s="362"/>
      <c r="F6" s="362"/>
      <c r="G6" s="362"/>
      <c r="H6" s="362"/>
      <c r="I6" s="347" t="s">
        <v>383</v>
      </c>
      <c r="J6" s="347"/>
      <c r="K6" s="357"/>
      <c r="L6" s="357"/>
      <c r="M6" s="357"/>
      <c r="N6" s="357"/>
      <c r="O6" s="347" t="s">
        <v>384</v>
      </c>
      <c r="P6" s="363" t="s">
        <v>385</v>
      </c>
      <c r="Q6" s="363"/>
      <c r="R6" s="364"/>
    </row>
    <row r="7" spans="1:18" ht="12.75">
      <c r="A7" s="360"/>
      <c r="B7" s="361"/>
      <c r="C7" s="362"/>
      <c r="D7" s="362"/>
      <c r="E7" s="362"/>
      <c r="F7" s="362"/>
      <c r="G7" s="362"/>
      <c r="H7" s="362"/>
      <c r="I7" s="347"/>
      <c r="J7" s="347"/>
      <c r="K7" s="357"/>
      <c r="L7" s="357"/>
      <c r="M7" s="357"/>
      <c r="N7" s="357"/>
      <c r="O7" s="347"/>
      <c r="P7" s="363" t="s">
        <v>386</v>
      </c>
      <c r="Q7" s="363"/>
      <c r="R7" s="364"/>
    </row>
    <row r="8" spans="1:18" ht="12.75">
      <c r="A8" s="366" t="s">
        <v>387</v>
      </c>
      <c r="B8" s="367"/>
      <c r="C8" s="367"/>
      <c r="D8" s="367"/>
      <c r="E8" s="343" t="s">
        <v>444</v>
      </c>
      <c r="F8" s="344"/>
      <c r="G8" s="344"/>
      <c r="H8" s="344"/>
      <c r="I8" s="347" t="s">
        <v>388</v>
      </c>
      <c r="J8" s="347"/>
      <c r="K8" s="365"/>
      <c r="L8" s="365"/>
      <c r="M8" s="365"/>
      <c r="N8" s="299"/>
      <c r="O8" s="298" t="s">
        <v>389</v>
      </c>
      <c r="P8" s="365"/>
      <c r="Q8" s="365"/>
      <c r="R8" s="303"/>
    </row>
    <row r="9" spans="1:18" ht="12.75">
      <c r="A9" s="366" t="s">
        <v>390</v>
      </c>
      <c r="B9" s="367"/>
      <c r="C9" s="367"/>
      <c r="D9" s="367"/>
      <c r="E9" s="367"/>
      <c r="F9" s="367"/>
      <c r="G9" s="365"/>
      <c r="H9" s="365"/>
      <c r="I9" s="347" t="s">
        <v>391</v>
      </c>
      <c r="J9" s="347"/>
      <c r="K9" s="368" t="s">
        <v>447</v>
      </c>
      <c r="L9" s="368"/>
      <c r="M9" s="368"/>
      <c r="N9" s="299"/>
      <c r="O9" s="298" t="s">
        <v>392</v>
      </c>
      <c r="P9" s="369"/>
      <c r="Q9" s="369"/>
      <c r="R9" s="370"/>
    </row>
    <row r="10" spans="1:18" ht="27" customHeight="1">
      <c r="A10" s="366" t="s">
        <v>393</v>
      </c>
      <c r="B10" s="367"/>
      <c r="C10" s="367"/>
      <c r="D10" s="367"/>
      <c r="E10" s="367"/>
      <c r="F10" s="367"/>
      <c r="G10" s="365"/>
      <c r="H10" s="365"/>
      <c r="I10" s="347" t="s">
        <v>394</v>
      </c>
      <c r="J10" s="347"/>
      <c r="K10" s="336"/>
      <c r="L10" s="336"/>
      <c r="M10" s="336"/>
      <c r="N10" s="299"/>
      <c r="O10" s="298" t="s">
        <v>395</v>
      </c>
      <c r="P10" s="358">
        <v>12</v>
      </c>
      <c r="Q10" s="358"/>
      <c r="R10" s="359"/>
    </row>
    <row r="11" spans="1:18" ht="13.5" thickBot="1">
      <c r="A11" s="305"/>
      <c r="B11" s="345"/>
      <c r="C11" s="345"/>
      <c r="D11" s="345"/>
      <c r="E11" s="345"/>
      <c r="F11" s="299"/>
      <c r="G11" s="345"/>
      <c r="H11" s="345"/>
      <c r="I11" s="299"/>
      <c r="J11" s="299"/>
      <c r="K11" s="299"/>
      <c r="L11" s="299"/>
      <c r="M11" s="299"/>
      <c r="N11" s="299"/>
      <c r="O11" s="299"/>
      <c r="P11" s="299"/>
      <c r="Q11" s="345"/>
      <c r="R11" s="335"/>
    </row>
    <row r="12" spans="1:18" ht="13.5" thickBot="1">
      <c r="A12" s="306"/>
      <c r="B12" s="337"/>
      <c r="C12" s="337"/>
      <c r="D12" s="337"/>
      <c r="E12" s="337"/>
      <c r="F12" s="307"/>
      <c r="G12" s="337"/>
      <c r="H12" s="337"/>
      <c r="I12" s="307"/>
      <c r="J12" s="332" t="s">
        <v>396</v>
      </c>
      <c r="K12" s="332"/>
      <c r="L12" s="332"/>
      <c r="M12" s="307"/>
      <c r="N12" s="307"/>
      <c r="O12" s="307"/>
      <c r="P12" s="337"/>
      <c r="Q12" s="337"/>
      <c r="R12" s="308"/>
    </row>
    <row r="13" spans="1:18" ht="12.75">
      <c r="A13" s="338" t="s">
        <v>397</v>
      </c>
      <c r="B13" s="339"/>
      <c r="C13" s="339"/>
      <c r="D13" s="339"/>
      <c r="E13" s="339"/>
      <c r="F13" s="339"/>
      <c r="G13" s="339"/>
      <c r="H13" s="339"/>
      <c r="I13" s="340" t="s">
        <v>398</v>
      </c>
      <c r="J13" s="339"/>
      <c r="K13" s="339"/>
      <c r="L13" s="341"/>
      <c r="M13" s="339" t="s">
        <v>399</v>
      </c>
      <c r="N13" s="339"/>
      <c r="O13" s="339"/>
      <c r="P13" s="339"/>
      <c r="Q13" s="339"/>
      <c r="R13" s="342"/>
    </row>
    <row r="14" spans="1:18" ht="12.75">
      <c r="A14" s="333" t="s">
        <v>400</v>
      </c>
      <c r="B14" s="334"/>
      <c r="C14" s="334"/>
      <c r="D14" s="334"/>
      <c r="E14" s="334"/>
      <c r="F14" s="334"/>
      <c r="G14" s="334"/>
      <c r="H14" s="334"/>
      <c r="I14" s="309"/>
      <c r="J14" s="310"/>
      <c r="K14" s="310"/>
      <c r="L14" s="311"/>
      <c r="M14" s="310"/>
      <c r="N14" s="299"/>
      <c r="O14" s="299"/>
      <c r="P14" s="365"/>
      <c r="Q14" s="365"/>
      <c r="R14" s="303"/>
    </row>
    <row r="15" spans="1:18" ht="12.75">
      <c r="A15" s="305"/>
      <c r="B15" s="299"/>
      <c r="C15" s="371"/>
      <c r="D15" s="371"/>
      <c r="E15" s="371"/>
      <c r="F15" s="299"/>
      <c r="G15" s="371"/>
      <c r="H15" s="371"/>
      <c r="I15" s="312"/>
      <c r="J15" s="313"/>
      <c r="K15" s="313"/>
      <c r="L15" s="314"/>
      <c r="M15" s="310"/>
      <c r="N15" s="299"/>
      <c r="O15" s="299"/>
      <c r="P15" s="371"/>
      <c r="Q15" s="371"/>
      <c r="R15" s="303"/>
    </row>
    <row r="16" spans="1:18" ht="25.5" customHeight="1">
      <c r="A16" s="315">
        <v>1</v>
      </c>
      <c r="B16" s="316" t="s">
        <v>401</v>
      </c>
      <c r="C16" s="372" t="s">
        <v>402</v>
      </c>
      <c r="D16" s="373"/>
      <c r="E16" s="374"/>
      <c r="F16" s="317" t="s">
        <v>403</v>
      </c>
      <c r="G16" s="375" t="s">
        <v>73</v>
      </c>
      <c r="H16" s="375"/>
      <c r="I16" s="318">
        <v>1</v>
      </c>
      <c r="J16" s="376" t="s">
        <v>404</v>
      </c>
      <c r="K16" s="376"/>
      <c r="L16" s="319" t="s">
        <v>73</v>
      </c>
      <c r="M16" s="318">
        <v>1</v>
      </c>
      <c r="N16" s="377" t="s">
        <v>405</v>
      </c>
      <c r="O16" s="377"/>
      <c r="P16" s="320">
        <v>2.5</v>
      </c>
      <c r="Q16" s="378"/>
      <c r="R16" s="379"/>
    </row>
    <row r="17" spans="1:18" ht="24.75" customHeight="1">
      <c r="A17" s="315">
        <v>2</v>
      </c>
      <c r="B17" s="321" t="s">
        <v>406</v>
      </c>
      <c r="C17" s="380"/>
      <c r="D17" s="371"/>
      <c r="E17" s="381"/>
      <c r="F17" s="317" t="s">
        <v>407</v>
      </c>
      <c r="G17" s="375" t="s">
        <v>73</v>
      </c>
      <c r="H17" s="375"/>
      <c r="I17" s="318">
        <v>2</v>
      </c>
      <c r="J17" s="376" t="s">
        <v>408</v>
      </c>
      <c r="K17" s="376"/>
      <c r="L17" s="319" t="s">
        <v>73</v>
      </c>
      <c r="M17" s="318">
        <v>2</v>
      </c>
      <c r="N17" s="382" t="s">
        <v>409</v>
      </c>
      <c r="O17" s="322" t="s">
        <v>410</v>
      </c>
      <c r="P17" s="323" t="s">
        <v>73</v>
      </c>
      <c r="Q17" s="378"/>
      <c r="R17" s="379"/>
    </row>
    <row r="18" spans="1:18" ht="24.75" customHeight="1">
      <c r="A18" s="315">
        <v>3</v>
      </c>
      <c r="B18" s="310"/>
      <c r="C18" s="372" t="s">
        <v>411</v>
      </c>
      <c r="D18" s="373"/>
      <c r="E18" s="374"/>
      <c r="F18" s="317" t="s">
        <v>412</v>
      </c>
      <c r="G18" s="385"/>
      <c r="H18" s="386"/>
      <c r="I18" s="318">
        <v>3</v>
      </c>
      <c r="J18" s="376" t="s">
        <v>413</v>
      </c>
      <c r="K18" s="376"/>
      <c r="L18" s="319" t="s">
        <v>73</v>
      </c>
      <c r="M18" s="318">
        <v>3</v>
      </c>
      <c r="N18" s="383"/>
      <c r="O18" s="322" t="s">
        <v>414</v>
      </c>
      <c r="P18" s="323" t="s">
        <v>73</v>
      </c>
      <c r="Q18" s="378"/>
      <c r="R18" s="379"/>
    </row>
    <row r="19" spans="1:18" ht="23.25" customHeight="1">
      <c r="A19" s="315">
        <v>4</v>
      </c>
      <c r="B19" s="310"/>
      <c r="C19" s="387"/>
      <c r="D19" s="388"/>
      <c r="E19" s="389"/>
      <c r="F19" s="317" t="s">
        <v>415</v>
      </c>
      <c r="G19" s="375" t="s">
        <v>73</v>
      </c>
      <c r="H19" s="375"/>
      <c r="I19" s="318">
        <v>4</v>
      </c>
      <c r="J19" s="376" t="s">
        <v>416</v>
      </c>
      <c r="K19" s="376"/>
      <c r="L19" s="319" t="s">
        <v>73</v>
      </c>
      <c r="M19" s="318">
        <v>4</v>
      </c>
      <c r="N19" s="383"/>
      <c r="O19" s="322" t="s">
        <v>417</v>
      </c>
      <c r="P19" s="323" t="s">
        <v>73</v>
      </c>
      <c r="Q19" s="378"/>
      <c r="R19" s="379"/>
    </row>
    <row r="20" spans="1:18" ht="24" customHeight="1">
      <c r="A20" s="315">
        <v>5</v>
      </c>
      <c r="B20" s="390" t="s">
        <v>418</v>
      </c>
      <c r="C20" s="391"/>
      <c r="D20" s="391"/>
      <c r="E20" s="391"/>
      <c r="F20" s="392"/>
      <c r="G20" s="385"/>
      <c r="H20" s="393"/>
      <c r="I20" s="318">
        <v>5</v>
      </c>
      <c r="J20" s="376" t="s">
        <v>419</v>
      </c>
      <c r="K20" s="376"/>
      <c r="L20" s="319" t="s">
        <v>73</v>
      </c>
      <c r="M20" s="318">
        <v>5</v>
      </c>
      <c r="N20" s="384"/>
      <c r="O20" s="322" t="s">
        <v>420</v>
      </c>
      <c r="P20" s="323" t="s">
        <v>73</v>
      </c>
      <c r="Q20" s="378"/>
      <c r="R20" s="379"/>
    </row>
    <row r="21" spans="1:18" ht="25.5" customHeight="1">
      <c r="A21" s="315">
        <v>6</v>
      </c>
      <c r="B21" s="399" t="s">
        <v>421</v>
      </c>
      <c r="C21" s="399"/>
      <c r="D21" s="399"/>
      <c r="E21" s="399"/>
      <c r="F21" s="399"/>
      <c r="G21" s="375" t="s">
        <v>73</v>
      </c>
      <c r="H21" s="375"/>
      <c r="I21" s="318">
        <v>6</v>
      </c>
      <c r="J21" s="376" t="s">
        <v>422</v>
      </c>
      <c r="K21" s="376"/>
      <c r="L21" s="319" t="s">
        <v>73</v>
      </c>
      <c r="M21" s="318">
        <v>6</v>
      </c>
      <c r="N21" s="377" t="s">
        <v>423</v>
      </c>
      <c r="O21" s="377"/>
      <c r="P21" s="323" t="s">
        <v>73</v>
      </c>
      <c r="Q21" s="378"/>
      <c r="R21" s="379"/>
    </row>
    <row r="22" spans="1:18" ht="24.75" customHeight="1">
      <c r="A22" s="315">
        <v>7</v>
      </c>
      <c r="B22" s="394" t="s">
        <v>424</v>
      </c>
      <c r="C22" s="395"/>
      <c r="D22" s="395"/>
      <c r="E22" s="395"/>
      <c r="F22" s="396"/>
      <c r="G22" s="397" t="s">
        <v>73</v>
      </c>
      <c r="H22" s="397"/>
      <c r="I22" s="318">
        <v>7</v>
      </c>
      <c r="J22" s="398" t="s">
        <v>425</v>
      </c>
      <c r="K22" s="398"/>
      <c r="L22" s="319" t="s">
        <v>73</v>
      </c>
      <c r="M22" s="318">
        <v>7</v>
      </c>
      <c r="N22" s="377" t="s">
        <v>426</v>
      </c>
      <c r="O22" s="377"/>
      <c r="P22" s="320">
        <v>1.5</v>
      </c>
      <c r="Q22" s="378"/>
      <c r="R22" s="379"/>
    </row>
    <row r="23" spans="1:18" ht="23.25" customHeight="1">
      <c r="A23" s="315">
        <v>8</v>
      </c>
      <c r="B23" s="394" t="s">
        <v>427</v>
      </c>
      <c r="C23" s="395"/>
      <c r="D23" s="395"/>
      <c r="E23" s="395"/>
      <c r="F23" s="396"/>
      <c r="G23" s="409" t="s">
        <v>73</v>
      </c>
      <c r="H23" s="409"/>
      <c r="I23" s="318">
        <v>8</v>
      </c>
      <c r="J23" s="410" t="s">
        <v>428</v>
      </c>
      <c r="K23" s="410"/>
      <c r="L23" s="324" t="s">
        <v>73</v>
      </c>
      <c r="M23" s="318">
        <v>8</v>
      </c>
      <c r="N23" s="411" t="s">
        <v>429</v>
      </c>
      <c r="O23" s="411"/>
      <c r="P23" s="325"/>
      <c r="Q23" s="400"/>
      <c r="R23" s="379"/>
    </row>
    <row r="24" spans="1:18" ht="13.5" customHeight="1">
      <c r="A24" s="401" t="s">
        <v>430</v>
      </c>
      <c r="B24" s="402"/>
      <c r="C24" s="403" t="s">
        <v>431</v>
      </c>
      <c r="D24" s="404"/>
      <c r="E24" s="404"/>
      <c r="F24" s="405" t="s">
        <v>432</v>
      </c>
      <c r="G24" s="405"/>
      <c r="H24" s="406"/>
      <c r="I24" s="390" t="s">
        <v>433</v>
      </c>
      <c r="J24" s="391"/>
      <c r="K24" s="391"/>
      <c r="L24" s="392"/>
      <c r="M24" s="304"/>
      <c r="N24" s="407"/>
      <c r="O24" s="407"/>
      <c r="P24" s="407"/>
      <c r="Q24" s="407"/>
      <c r="R24" s="408"/>
    </row>
    <row r="25" spans="1:18" ht="15" customHeight="1">
      <c r="A25" s="414" t="s">
        <v>434</v>
      </c>
      <c r="B25" s="407"/>
      <c r="C25" s="419" t="s">
        <v>435</v>
      </c>
      <c r="D25" s="419"/>
      <c r="E25" s="419"/>
      <c r="F25" s="419"/>
      <c r="G25" s="419"/>
      <c r="H25" s="326" t="s">
        <v>440</v>
      </c>
      <c r="I25" s="327"/>
      <c r="J25" s="416"/>
      <c r="K25" s="416"/>
      <c r="L25" s="416"/>
      <c r="M25" s="299"/>
      <c r="N25" s="336" t="s">
        <v>436</v>
      </c>
      <c r="O25" s="336"/>
      <c r="P25" s="336"/>
      <c r="Q25" s="412"/>
      <c r="R25" s="413"/>
    </row>
    <row r="26" spans="1:18" ht="14.25" customHeight="1">
      <c r="A26" s="414"/>
      <c r="B26" s="407"/>
      <c r="C26" s="336"/>
      <c r="D26" s="336"/>
      <c r="E26" s="336"/>
      <c r="F26" s="336"/>
      <c r="G26" s="336"/>
      <c r="H26" s="415"/>
      <c r="I26" s="327"/>
      <c r="J26" s="416"/>
      <c r="K26" s="416"/>
      <c r="L26" s="416"/>
      <c r="M26" s="299"/>
      <c r="N26" s="336" t="s">
        <v>437</v>
      </c>
      <c r="O26" s="336"/>
      <c r="P26" s="328"/>
      <c r="Q26" s="417"/>
      <c r="R26" s="418"/>
    </row>
    <row r="27" spans="1:18" ht="14.25" customHeight="1">
      <c r="A27" s="366" t="s">
        <v>438</v>
      </c>
      <c r="B27" s="367"/>
      <c r="C27" s="367"/>
      <c r="D27" s="367"/>
      <c r="E27" s="367"/>
      <c r="F27" s="367"/>
      <c r="G27" s="367"/>
      <c r="H27" s="367"/>
      <c r="I27" s="327"/>
      <c r="J27" s="416"/>
      <c r="K27" s="416"/>
      <c r="L27" s="416"/>
      <c r="M27" s="299"/>
      <c r="N27" s="336" t="s">
        <v>439</v>
      </c>
      <c r="O27" s="336"/>
      <c r="P27" s="328"/>
      <c r="Q27" s="420"/>
      <c r="R27" s="421"/>
    </row>
    <row r="28" spans="1:18" ht="14.25" customHeight="1">
      <c r="A28" s="305"/>
      <c r="B28" s="299"/>
      <c r="C28" s="365"/>
      <c r="D28" s="365"/>
      <c r="E28" s="365"/>
      <c r="F28" s="299"/>
      <c r="G28" s="365"/>
      <c r="H28" s="371"/>
      <c r="I28" s="327"/>
      <c r="J28" s="416"/>
      <c r="K28" s="416"/>
      <c r="L28" s="416"/>
      <c r="M28" s="299"/>
      <c r="N28" s="299"/>
      <c r="O28" s="299"/>
      <c r="P28" s="365"/>
      <c r="Q28" s="365"/>
      <c r="R28" s="303"/>
    </row>
    <row r="29" spans="1:18" ht="15" customHeight="1">
      <c r="A29" s="366"/>
      <c r="B29" s="367"/>
      <c r="C29" s="367"/>
      <c r="D29" s="367"/>
      <c r="E29" s="367"/>
      <c r="F29" s="367"/>
      <c r="G29" s="367"/>
      <c r="H29" s="367"/>
      <c r="I29" s="327"/>
      <c r="J29" s="416"/>
      <c r="K29" s="416"/>
      <c r="L29" s="416"/>
      <c r="M29" s="299"/>
      <c r="N29" s="299"/>
      <c r="O29" s="299"/>
      <c r="P29" s="365"/>
      <c r="Q29" s="365"/>
      <c r="R29" s="303"/>
    </row>
    <row r="30" spans="1:18" ht="10.5" customHeight="1" thickBot="1">
      <c r="A30" s="329"/>
      <c r="B30" s="300"/>
      <c r="C30" s="348"/>
      <c r="D30" s="348"/>
      <c r="E30" s="348"/>
      <c r="F30" s="300"/>
      <c r="G30" s="348"/>
      <c r="H30" s="425"/>
      <c r="I30" s="330"/>
      <c r="J30" s="422"/>
      <c r="K30" s="423"/>
      <c r="L30" s="424"/>
      <c r="M30" s="300"/>
      <c r="N30" s="300"/>
      <c r="O30" s="300"/>
      <c r="P30" s="348"/>
      <c r="Q30" s="348"/>
      <c r="R30" s="331"/>
    </row>
    <row r="31" ht="13.5" thickTop="1"/>
  </sheetData>
  <mergeCells count="120">
    <mergeCell ref="P30:Q30"/>
    <mergeCell ref="J30:L30"/>
    <mergeCell ref="G30:H30"/>
    <mergeCell ref="C30:E30"/>
    <mergeCell ref="A29:H29"/>
    <mergeCell ref="J29:L29"/>
    <mergeCell ref="P29:Q29"/>
    <mergeCell ref="C28:E28"/>
    <mergeCell ref="G28:H28"/>
    <mergeCell ref="J28:L28"/>
    <mergeCell ref="P28:Q28"/>
    <mergeCell ref="A27:H27"/>
    <mergeCell ref="J27:L27"/>
    <mergeCell ref="N27:O27"/>
    <mergeCell ref="Q27:R27"/>
    <mergeCell ref="Q25:R25"/>
    <mergeCell ref="A26:B26"/>
    <mergeCell ref="C26:H26"/>
    <mergeCell ref="J26:L26"/>
    <mergeCell ref="N26:O26"/>
    <mergeCell ref="Q26:R26"/>
    <mergeCell ref="A25:B25"/>
    <mergeCell ref="C25:G25"/>
    <mergeCell ref="J25:L25"/>
    <mergeCell ref="N25:P25"/>
    <mergeCell ref="Q23:R23"/>
    <mergeCell ref="A24:B24"/>
    <mergeCell ref="C24:E24"/>
    <mergeCell ref="F24:H24"/>
    <mergeCell ref="I24:L24"/>
    <mergeCell ref="N24:R24"/>
    <mergeCell ref="B23:F23"/>
    <mergeCell ref="G23:H23"/>
    <mergeCell ref="J23:K23"/>
    <mergeCell ref="N23:O23"/>
    <mergeCell ref="Q21:R21"/>
    <mergeCell ref="B22:F22"/>
    <mergeCell ref="G22:H22"/>
    <mergeCell ref="J22:K22"/>
    <mergeCell ref="N22:O22"/>
    <mergeCell ref="Q22:R22"/>
    <mergeCell ref="B21:F21"/>
    <mergeCell ref="G21:H21"/>
    <mergeCell ref="J21:K21"/>
    <mergeCell ref="N21:O21"/>
    <mergeCell ref="B20:F20"/>
    <mergeCell ref="G20:H20"/>
    <mergeCell ref="J20:K20"/>
    <mergeCell ref="Q20:R20"/>
    <mergeCell ref="C19:E19"/>
    <mergeCell ref="G19:H19"/>
    <mergeCell ref="J19:K19"/>
    <mergeCell ref="Q19:R19"/>
    <mergeCell ref="Q16:R16"/>
    <mergeCell ref="C17:E17"/>
    <mergeCell ref="G17:H17"/>
    <mergeCell ref="J17:K17"/>
    <mergeCell ref="N17:N20"/>
    <mergeCell ref="Q17:R17"/>
    <mergeCell ref="C18:E18"/>
    <mergeCell ref="G18:H18"/>
    <mergeCell ref="J18:K18"/>
    <mergeCell ref="Q18:R18"/>
    <mergeCell ref="C16:E16"/>
    <mergeCell ref="G16:H16"/>
    <mergeCell ref="J16:K16"/>
    <mergeCell ref="N16:O16"/>
    <mergeCell ref="A14:H14"/>
    <mergeCell ref="P14:Q14"/>
    <mergeCell ref="C15:E15"/>
    <mergeCell ref="G15:H15"/>
    <mergeCell ref="P15:Q15"/>
    <mergeCell ref="P12:Q12"/>
    <mergeCell ref="A13:H13"/>
    <mergeCell ref="I13:L13"/>
    <mergeCell ref="M13:R13"/>
    <mergeCell ref="B12:C12"/>
    <mergeCell ref="D12:E12"/>
    <mergeCell ref="G12:H12"/>
    <mergeCell ref="J12:L12"/>
    <mergeCell ref="P10:R10"/>
    <mergeCell ref="B11:C11"/>
    <mergeCell ref="D11:E11"/>
    <mergeCell ref="G11:H11"/>
    <mergeCell ref="Q11:R11"/>
    <mergeCell ref="A10:F10"/>
    <mergeCell ref="G10:H10"/>
    <mergeCell ref="I10:J10"/>
    <mergeCell ref="K10:M10"/>
    <mergeCell ref="P8:Q8"/>
    <mergeCell ref="A9:F9"/>
    <mergeCell ref="G9:H9"/>
    <mergeCell ref="I9:J9"/>
    <mergeCell ref="K9:M9"/>
    <mergeCell ref="P9:R9"/>
    <mergeCell ref="A8:D8"/>
    <mergeCell ref="E8:H8"/>
    <mergeCell ref="I8:J8"/>
    <mergeCell ref="K8:M8"/>
    <mergeCell ref="I6:J7"/>
    <mergeCell ref="O6:O7"/>
    <mergeCell ref="P6:R6"/>
    <mergeCell ref="P7:R7"/>
    <mergeCell ref="A4:H4"/>
    <mergeCell ref="I4:L4"/>
    <mergeCell ref="P4:Q4"/>
    <mergeCell ref="A5:B5"/>
    <mergeCell ref="C5:H5"/>
    <mergeCell ref="I5:J5"/>
    <mergeCell ref="K5:N7"/>
    <mergeCell ref="P5:R5"/>
    <mergeCell ref="A6:B7"/>
    <mergeCell ref="C6:H7"/>
    <mergeCell ref="A1:J1"/>
    <mergeCell ref="A2:J2"/>
    <mergeCell ref="P2:R2"/>
    <mergeCell ref="B3:C3"/>
    <mergeCell ref="D3:E3"/>
    <mergeCell ref="G3:H3"/>
    <mergeCell ref="P3:Q3"/>
  </mergeCells>
  <printOptions horizontalCentered="1" verticalCentered="1"/>
  <pageMargins left="0.3937007874015748" right="0.3937007874015748" top="0.5905511811023623" bottom="0.5905511811023623" header="0.5118110236220472" footer="0.4330708661417323"/>
  <pageSetup horizontalDpi="600" verticalDpi="600" orientation="landscape" paperSize="9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40"/>
  <sheetViews>
    <sheetView showGridLines="0" workbookViewId="0" topLeftCell="A1">
      <selection activeCell="H39" sqref="H39"/>
    </sheetView>
  </sheetViews>
  <sheetFormatPr defaultColWidth="9.00390625" defaultRowHeight="12.75"/>
  <cols>
    <col min="1" max="1" width="4.875" style="0" customWidth="1"/>
    <col min="2" max="2" width="12.125" style="0" customWidth="1"/>
    <col min="3" max="3" width="67.25390625" style="0" customWidth="1"/>
    <col min="4" max="4" width="4.75390625" style="0" customWidth="1"/>
    <col min="5" max="5" width="8.00390625" style="0" customWidth="1"/>
    <col min="6" max="6" width="7.875" style="0" customWidth="1"/>
    <col min="7" max="7" width="9.625" style="0" customWidth="1"/>
    <col min="8" max="8" width="10.00390625" style="0" customWidth="1"/>
    <col min="9" max="9" width="7.875" style="0" customWidth="1"/>
    <col min="10" max="10" width="9.625" style="0" customWidth="1"/>
    <col min="11" max="11" width="24.75390625" style="0" customWidth="1"/>
  </cols>
  <sheetData>
    <row r="1" spans="1:10" ht="19.5" customHeight="1" thickBot="1">
      <c r="A1" s="346" t="s">
        <v>13</v>
      </c>
      <c r="B1" s="346"/>
      <c r="C1" s="346"/>
      <c r="D1" s="346"/>
      <c r="E1" s="346"/>
      <c r="F1" s="346"/>
      <c r="G1" s="346"/>
      <c r="H1" s="346"/>
      <c r="I1" s="346"/>
      <c r="J1" s="346"/>
    </row>
    <row r="2" spans="1:14" ht="12.75" customHeight="1" thickTop="1">
      <c r="A2" s="429" t="s">
        <v>0</v>
      </c>
      <c r="B2" s="428" t="s">
        <v>1</v>
      </c>
      <c r="C2" s="428" t="s">
        <v>2</v>
      </c>
      <c r="D2" s="428" t="s">
        <v>3</v>
      </c>
      <c r="E2" s="428" t="s">
        <v>4</v>
      </c>
      <c r="F2" s="428" t="s">
        <v>5</v>
      </c>
      <c r="G2" s="428"/>
      <c r="H2" s="428"/>
      <c r="I2" s="428" t="s">
        <v>9</v>
      </c>
      <c r="J2" s="431"/>
      <c r="K2" s="2"/>
      <c r="L2" s="1"/>
      <c r="M2" s="1"/>
      <c r="N2" s="1"/>
    </row>
    <row r="3" spans="1:10" ht="12.75">
      <c r="A3" s="430"/>
      <c r="B3" s="426"/>
      <c r="C3" s="426"/>
      <c r="D3" s="426"/>
      <c r="E3" s="426"/>
      <c r="F3" s="426" t="s">
        <v>12</v>
      </c>
      <c r="G3" s="426" t="s">
        <v>6</v>
      </c>
      <c r="H3" s="426"/>
      <c r="I3" s="426" t="s">
        <v>10</v>
      </c>
      <c r="J3" s="427" t="s">
        <v>11</v>
      </c>
    </row>
    <row r="4" spans="1:12" ht="12.75">
      <c r="A4" s="430"/>
      <c r="B4" s="426"/>
      <c r="C4" s="426"/>
      <c r="D4" s="426"/>
      <c r="E4" s="426"/>
      <c r="F4" s="426"/>
      <c r="G4" s="16" t="s">
        <v>7</v>
      </c>
      <c r="H4" s="16" t="s">
        <v>8</v>
      </c>
      <c r="I4" s="426"/>
      <c r="J4" s="427"/>
      <c r="L4" s="58"/>
    </row>
    <row r="5" spans="1:12" ht="13.5" thickBot="1">
      <c r="A5" s="17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9">
        <v>10</v>
      </c>
      <c r="L5" s="57"/>
    </row>
    <row r="6" spans="1:12" ht="12.75">
      <c r="A6" s="32"/>
      <c r="B6" s="33"/>
      <c r="C6" s="33"/>
      <c r="D6" s="33"/>
      <c r="E6" s="33"/>
      <c r="F6" s="33"/>
      <c r="G6" s="33"/>
      <c r="H6" s="33"/>
      <c r="I6" s="33"/>
      <c r="J6" s="34"/>
      <c r="L6" s="57"/>
    </row>
    <row r="7" spans="1:12" ht="12.75">
      <c r="A7" s="78">
        <v>59</v>
      </c>
      <c r="B7" s="4"/>
      <c r="C7" s="12" t="s">
        <v>30</v>
      </c>
      <c r="D7" s="4" t="s">
        <v>15</v>
      </c>
      <c r="E7" s="38">
        <v>0.0258</v>
      </c>
      <c r="F7" s="187"/>
      <c r="G7" s="10"/>
      <c r="H7" s="10"/>
      <c r="I7" s="93">
        <v>0</v>
      </c>
      <c r="J7" s="256">
        <f>E7*I7</f>
        <v>0</v>
      </c>
      <c r="L7" s="57"/>
    </row>
    <row r="8" spans="1:12" ht="12.75">
      <c r="A8" s="32"/>
      <c r="B8" s="4"/>
      <c r="C8" s="154" t="s">
        <v>31</v>
      </c>
      <c r="D8" s="4"/>
      <c r="E8" s="95"/>
      <c r="F8" s="42"/>
      <c r="G8" s="10"/>
      <c r="H8" s="10"/>
      <c r="I8" s="93"/>
      <c r="J8" s="256"/>
      <c r="L8" s="57"/>
    </row>
    <row r="9" spans="1:12" ht="12.75">
      <c r="A9" s="32"/>
      <c r="B9" s="4"/>
      <c r="C9" s="154" t="s">
        <v>343</v>
      </c>
      <c r="D9" s="4"/>
      <c r="E9" s="95"/>
      <c r="F9" s="42"/>
      <c r="G9" s="10"/>
      <c r="H9" s="10"/>
      <c r="I9" s="93"/>
      <c r="J9" s="256"/>
      <c r="L9" s="57"/>
    </row>
    <row r="10" spans="1:12" ht="12.75">
      <c r="A10" s="32"/>
      <c r="B10" s="33"/>
      <c r="C10" s="33"/>
      <c r="D10" s="33"/>
      <c r="E10" s="33"/>
      <c r="F10" s="33"/>
      <c r="G10" s="33"/>
      <c r="H10" s="33"/>
      <c r="I10" s="33"/>
      <c r="J10" s="257"/>
      <c r="L10" s="57"/>
    </row>
    <row r="11" spans="1:12" ht="12.75">
      <c r="A11" s="14"/>
      <c r="B11" s="26"/>
      <c r="C11" s="24" t="s">
        <v>342</v>
      </c>
      <c r="D11" s="4"/>
      <c r="E11" s="21"/>
      <c r="F11" s="10"/>
      <c r="G11" s="10"/>
      <c r="H11" s="10"/>
      <c r="I11" s="6"/>
      <c r="J11" s="272">
        <f aca="true" t="shared" si="0" ref="J11:J18">IF(E11&lt;&gt;"",E11*I11,"")</f>
      </c>
      <c r="L11" s="57"/>
    </row>
    <row r="12" spans="1:12" ht="12.75">
      <c r="A12" s="14"/>
      <c r="B12" s="26"/>
      <c r="C12" s="154" t="s">
        <v>344</v>
      </c>
      <c r="D12" s="4"/>
      <c r="E12" s="21"/>
      <c r="F12" s="10"/>
      <c r="G12" s="10"/>
      <c r="H12" s="10"/>
      <c r="I12" s="38"/>
      <c r="J12" s="272">
        <f t="shared" si="0"/>
      </c>
      <c r="L12" s="57"/>
    </row>
    <row r="13" spans="1:12" ht="12.75">
      <c r="A13" s="267"/>
      <c r="B13" s="26"/>
      <c r="C13" s="154" t="s">
        <v>345</v>
      </c>
      <c r="D13" s="4"/>
      <c r="E13" s="21"/>
      <c r="F13" s="10"/>
      <c r="G13" s="10"/>
      <c r="H13" s="10"/>
      <c r="I13" s="38"/>
      <c r="J13" s="272"/>
      <c r="L13" s="57"/>
    </row>
    <row r="14" spans="1:12" ht="12.75">
      <c r="A14" s="100">
        <v>60</v>
      </c>
      <c r="B14" s="26"/>
      <c r="C14" s="25" t="s">
        <v>40</v>
      </c>
      <c r="D14" s="4" t="s">
        <v>19</v>
      </c>
      <c r="E14" s="39">
        <v>25.8</v>
      </c>
      <c r="F14" s="10"/>
      <c r="G14" s="10"/>
      <c r="H14" s="42"/>
      <c r="I14" s="93">
        <v>0.001</v>
      </c>
      <c r="J14" s="273">
        <f t="shared" si="0"/>
        <v>0.0258</v>
      </c>
      <c r="L14" s="57"/>
    </row>
    <row r="15" spans="1:12" ht="12.75">
      <c r="A15" s="100"/>
      <c r="B15" s="26"/>
      <c r="C15" s="154" t="s">
        <v>39</v>
      </c>
      <c r="D15" s="4"/>
      <c r="E15" s="21"/>
      <c r="F15" s="10"/>
      <c r="G15" s="10"/>
      <c r="H15" s="10"/>
      <c r="I15" s="166"/>
      <c r="J15" s="256">
        <f t="shared" si="0"/>
      </c>
      <c r="L15" s="57"/>
    </row>
    <row r="16" spans="1:12" ht="12.75">
      <c r="A16" s="100"/>
      <c r="B16" s="26"/>
      <c r="C16" s="12" t="s">
        <v>100</v>
      </c>
      <c r="D16" s="4"/>
      <c r="E16" s="21"/>
      <c r="F16" s="10"/>
      <c r="G16" s="10"/>
      <c r="H16" s="10"/>
      <c r="I16" s="93"/>
      <c r="J16" s="256">
        <f t="shared" si="0"/>
      </c>
      <c r="L16" s="57"/>
    </row>
    <row r="17" spans="1:12" ht="12.75">
      <c r="A17" s="100"/>
      <c r="B17" s="26"/>
      <c r="C17" s="12"/>
      <c r="D17" s="4"/>
      <c r="E17" s="21"/>
      <c r="F17" s="10"/>
      <c r="G17" s="10"/>
      <c r="H17" s="10"/>
      <c r="I17" s="93"/>
      <c r="J17" s="256"/>
      <c r="L17" s="57"/>
    </row>
    <row r="18" spans="1:12" ht="12.75">
      <c r="A18" s="100">
        <v>61</v>
      </c>
      <c r="B18" s="4"/>
      <c r="C18" s="12" t="s">
        <v>101</v>
      </c>
      <c r="D18" s="4" t="s">
        <v>15</v>
      </c>
      <c r="E18" s="93">
        <v>0.00472</v>
      </c>
      <c r="F18" s="64"/>
      <c r="G18" s="10"/>
      <c r="H18" s="10"/>
      <c r="I18" s="93">
        <v>0</v>
      </c>
      <c r="J18" s="273">
        <f t="shared" si="0"/>
        <v>0</v>
      </c>
      <c r="L18" s="57"/>
    </row>
    <row r="19" spans="1:12" ht="12.75">
      <c r="A19" s="267"/>
      <c r="B19" s="4"/>
      <c r="C19" s="12" t="s">
        <v>32</v>
      </c>
      <c r="D19" s="4"/>
      <c r="E19" s="93"/>
      <c r="F19" s="64"/>
      <c r="G19" s="10"/>
      <c r="H19" s="10"/>
      <c r="I19" s="50"/>
      <c r="J19" s="272">
        <f>IF(E19&lt;&gt;"",E19*I19,"")</f>
      </c>
      <c r="L19" s="57"/>
    </row>
    <row r="20" spans="1:12" ht="12.75">
      <c r="A20" s="267"/>
      <c r="B20" s="26"/>
      <c r="C20" s="154" t="s">
        <v>348</v>
      </c>
      <c r="D20" s="4"/>
      <c r="E20" s="93"/>
      <c r="F20" s="64"/>
      <c r="G20" s="10"/>
      <c r="H20" s="10"/>
      <c r="I20" s="6"/>
      <c r="J20" s="272"/>
      <c r="L20" s="57"/>
    </row>
    <row r="21" spans="1:12" ht="12.75">
      <c r="A21" s="267"/>
      <c r="B21" s="26"/>
      <c r="C21" s="12"/>
      <c r="D21" s="4"/>
      <c r="E21" s="93"/>
      <c r="F21" s="64"/>
      <c r="G21" s="10"/>
      <c r="H21" s="10"/>
      <c r="I21" s="6"/>
      <c r="J21" s="272"/>
      <c r="L21" s="57"/>
    </row>
    <row r="22" spans="1:12" ht="12.75">
      <c r="A22" s="270">
        <v>62</v>
      </c>
      <c r="B22" s="4"/>
      <c r="C22" s="12" t="s">
        <v>158</v>
      </c>
      <c r="D22" s="4" t="s">
        <v>15</v>
      </c>
      <c r="E22" s="93">
        <v>0.04076</v>
      </c>
      <c r="F22" s="64"/>
      <c r="G22" s="10"/>
      <c r="H22" s="10"/>
      <c r="I22" s="93">
        <v>0</v>
      </c>
      <c r="J22" s="256">
        <f>E22*I22</f>
        <v>0</v>
      </c>
      <c r="L22" s="57"/>
    </row>
    <row r="23" spans="1:12" ht="12.75">
      <c r="A23" s="267"/>
      <c r="B23" s="4"/>
      <c r="C23" s="12" t="s">
        <v>32</v>
      </c>
      <c r="D23" s="4"/>
      <c r="E23" s="21"/>
      <c r="F23" s="10"/>
      <c r="G23" s="10"/>
      <c r="H23" s="10"/>
      <c r="I23" s="50"/>
      <c r="J23" s="256">
        <f>IF(E23&lt;&gt;"",E23*I23,"")</f>
      </c>
      <c r="L23" s="57"/>
    </row>
    <row r="24" spans="1:12" ht="12.75">
      <c r="A24" s="267"/>
      <c r="B24" s="4"/>
      <c r="C24" s="154" t="s">
        <v>348</v>
      </c>
      <c r="D24" s="4"/>
      <c r="E24" s="21"/>
      <c r="F24" s="10"/>
      <c r="G24" s="10"/>
      <c r="H24" s="10"/>
      <c r="I24" s="93"/>
      <c r="J24" s="256">
        <f>IF(E24&lt;&gt;"",E24*I24,"")</f>
      </c>
      <c r="L24" s="57"/>
    </row>
    <row r="25" spans="1:12" ht="12.75">
      <c r="A25" s="268"/>
      <c r="B25" s="33"/>
      <c r="C25" s="33"/>
      <c r="D25" s="33"/>
      <c r="E25" s="33"/>
      <c r="F25" s="33"/>
      <c r="G25" s="33"/>
      <c r="H25" s="33"/>
      <c r="I25" s="33"/>
      <c r="J25" s="257"/>
      <c r="L25" s="57"/>
    </row>
    <row r="26" spans="1:12" ht="12.75">
      <c r="A26" s="267"/>
      <c r="B26" s="4"/>
      <c r="C26" s="24" t="s">
        <v>351</v>
      </c>
      <c r="D26" s="4"/>
      <c r="E26" s="21"/>
      <c r="F26" s="10"/>
      <c r="G26" s="10"/>
      <c r="H26" s="10"/>
      <c r="I26" s="93"/>
      <c r="J26" s="256"/>
      <c r="L26" s="57"/>
    </row>
    <row r="27" spans="1:12" ht="12.75">
      <c r="A27" s="267"/>
      <c r="B27" s="4"/>
      <c r="C27" s="168" t="s">
        <v>352</v>
      </c>
      <c r="D27" s="4"/>
      <c r="E27" s="21"/>
      <c r="F27" s="10"/>
      <c r="G27" s="10"/>
      <c r="H27" s="10"/>
      <c r="I27" s="93"/>
      <c r="J27" s="256"/>
      <c r="L27" s="57"/>
    </row>
    <row r="28" spans="1:12" ht="12.75">
      <c r="A28" s="267"/>
      <c r="B28" s="4"/>
      <c r="C28" s="154" t="s">
        <v>353</v>
      </c>
      <c r="D28" s="4"/>
      <c r="E28" s="21"/>
      <c r="F28" s="10"/>
      <c r="G28" s="10"/>
      <c r="H28" s="10"/>
      <c r="I28" s="93"/>
      <c r="J28" s="256"/>
      <c r="L28" s="57"/>
    </row>
    <row r="29" spans="1:12" ht="12.75">
      <c r="A29" s="267"/>
      <c r="B29" s="4"/>
      <c r="C29" s="168" t="s">
        <v>354</v>
      </c>
      <c r="D29" s="4"/>
      <c r="E29" s="21"/>
      <c r="F29" s="10"/>
      <c r="G29" s="10"/>
      <c r="H29" s="10"/>
      <c r="I29" s="93"/>
      <c r="J29" s="256"/>
      <c r="L29" s="57"/>
    </row>
    <row r="30" spans="1:12" ht="12.75">
      <c r="A30" s="267"/>
      <c r="B30" s="4"/>
      <c r="C30" s="154" t="s">
        <v>355</v>
      </c>
      <c r="D30" s="4"/>
      <c r="E30" s="21"/>
      <c r="F30" s="10"/>
      <c r="G30" s="10"/>
      <c r="H30" s="10"/>
      <c r="I30" s="93"/>
      <c r="J30" s="256"/>
      <c r="L30" s="57"/>
    </row>
    <row r="31" spans="1:12" ht="12.75">
      <c r="A31" s="100">
        <v>63</v>
      </c>
      <c r="B31" s="26"/>
      <c r="C31" s="25" t="s">
        <v>42</v>
      </c>
      <c r="D31" s="4" t="s">
        <v>19</v>
      </c>
      <c r="E31" s="39">
        <v>45.5</v>
      </c>
      <c r="F31" s="10"/>
      <c r="G31" s="10"/>
      <c r="H31" s="10"/>
      <c r="I31" s="38">
        <v>0.001</v>
      </c>
      <c r="J31" s="274">
        <f>IF(E31&lt;&gt;"",E31*I31,"")</f>
        <v>0.0455</v>
      </c>
      <c r="L31" s="57"/>
    </row>
    <row r="32" spans="1:12" ht="12.75">
      <c r="A32" s="267"/>
      <c r="B32" s="4"/>
      <c r="C32" s="12" t="s">
        <v>356</v>
      </c>
      <c r="D32" s="4"/>
      <c r="E32" s="21"/>
      <c r="F32" s="10"/>
      <c r="G32" s="10"/>
      <c r="H32" s="10"/>
      <c r="I32" s="6"/>
      <c r="J32" s="272">
        <f>IF(E32&lt;&gt;"",E32*I32,"")</f>
      </c>
      <c r="L32" s="57"/>
    </row>
    <row r="33" spans="1:12" ht="12.75">
      <c r="A33" s="269"/>
      <c r="B33" s="66"/>
      <c r="C33" s="65" t="s">
        <v>104</v>
      </c>
      <c r="D33" s="66"/>
      <c r="E33" s="67"/>
      <c r="F33" s="68"/>
      <c r="G33" s="68"/>
      <c r="H33" s="68"/>
      <c r="I33" s="69"/>
      <c r="J33" s="275"/>
      <c r="L33" s="57"/>
    </row>
    <row r="34" spans="1:12" ht="12.75">
      <c r="A34" s="268"/>
      <c r="B34" s="33"/>
      <c r="C34" s="33"/>
      <c r="D34" s="33"/>
      <c r="E34" s="33"/>
      <c r="F34" s="33"/>
      <c r="G34" s="33"/>
      <c r="H34" s="33"/>
      <c r="I34" s="33"/>
      <c r="J34" s="257"/>
      <c r="L34" s="57"/>
    </row>
    <row r="35" spans="1:12" ht="12.75">
      <c r="A35" s="271">
        <v>64</v>
      </c>
      <c r="B35" s="26"/>
      <c r="C35" s="12" t="s">
        <v>107</v>
      </c>
      <c r="D35" s="41" t="s">
        <v>14</v>
      </c>
      <c r="E35" s="186">
        <v>2130</v>
      </c>
      <c r="F35" s="10"/>
      <c r="G35" s="41"/>
      <c r="H35" s="10"/>
      <c r="I35" s="41">
        <v>0.0004</v>
      </c>
      <c r="J35" s="274">
        <f>IF(E35&lt;&gt;"",E35*I35,"")</f>
        <v>0.8520000000000001</v>
      </c>
      <c r="L35" s="57"/>
    </row>
    <row r="36" spans="1:12" ht="12.75">
      <c r="A36" s="268"/>
      <c r="B36" s="41"/>
      <c r="C36" s="169" t="s">
        <v>106</v>
      </c>
      <c r="D36" s="41"/>
      <c r="E36" s="41"/>
      <c r="F36" s="41"/>
      <c r="G36" s="41"/>
      <c r="H36" s="41"/>
      <c r="I36" s="41"/>
      <c r="J36" s="276"/>
      <c r="L36" s="57"/>
    </row>
    <row r="37" spans="1:12" ht="12.75">
      <c r="A37" s="268"/>
      <c r="B37" s="41"/>
      <c r="C37" s="169"/>
      <c r="D37" s="41"/>
      <c r="E37" s="41"/>
      <c r="F37" s="41"/>
      <c r="G37" s="41"/>
      <c r="H37" s="41"/>
      <c r="I37" s="41"/>
      <c r="J37" s="276"/>
      <c r="L37" s="57"/>
    </row>
    <row r="38" spans="1:12" ht="12.75">
      <c r="A38" s="268"/>
      <c r="B38" s="41"/>
      <c r="C38" s="169"/>
      <c r="D38" s="41"/>
      <c r="E38" s="41"/>
      <c r="F38" s="41"/>
      <c r="G38" s="41"/>
      <c r="H38" s="41"/>
      <c r="I38" s="41"/>
      <c r="J38" s="276"/>
      <c r="L38" s="57"/>
    </row>
    <row r="39" spans="1:12" ht="12.75">
      <c r="A39" s="268"/>
      <c r="B39" s="41"/>
      <c r="C39" s="41"/>
      <c r="D39" s="170"/>
      <c r="E39" s="170"/>
      <c r="F39" s="170"/>
      <c r="G39" s="170"/>
      <c r="H39" s="170"/>
      <c r="I39" s="170"/>
      <c r="J39" s="276"/>
      <c r="L39" s="57"/>
    </row>
    <row r="40" spans="1:10" ht="13.5" thickBot="1">
      <c r="A40" s="15"/>
      <c r="B40" s="5"/>
      <c r="C40" s="70" t="s">
        <v>300</v>
      </c>
      <c r="D40" s="86"/>
      <c r="E40" s="87"/>
      <c r="F40" s="71"/>
      <c r="G40" s="71"/>
      <c r="H40" s="71"/>
      <c r="I40" s="88"/>
      <c r="J40" s="277">
        <f>SUM(J26:J39)</f>
        <v>0.8975000000000001</v>
      </c>
    </row>
    <row r="41" ht="14.25" customHeight="1" thickTop="1"/>
  </sheetData>
  <mergeCells count="12">
    <mergeCell ref="D2:D4"/>
    <mergeCell ref="I2:J2"/>
    <mergeCell ref="I3:I4"/>
    <mergeCell ref="J3:J4"/>
    <mergeCell ref="A1:J1"/>
    <mergeCell ref="E2:E4"/>
    <mergeCell ref="F3:F4"/>
    <mergeCell ref="G3:H3"/>
    <mergeCell ref="F2:H2"/>
    <mergeCell ref="A2:A4"/>
    <mergeCell ref="B2:B4"/>
    <mergeCell ref="C2:C4"/>
  </mergeCells>
  <printOptions horizontalCentered="1" verticalCentered="1"/>
  <pageMargins left="0.3937007874015748" right="0.3937007874015748" top="0.5905511811023623" bottom="0.5905511811023623" header="0.5118110236220472" footer="0.4330708661417323"/>
  <pageSetup horizontalDpi="600" verticalDpi="600" orientation="landscape" paperSize="9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40"/>
  <sheetViews>
    <sheetView showGridLines="0" workbookViewId="0" topLeftCell="A1">
      <selection activeCell="H38" sqref="H38"/>
    </sheetView>
  </sheetViews>
  <sheetFormatPr defaultColWidth="9.00390625" defaultRowHeight="12.75"/>
  <cols>
    <col min="1" max="1" width="4.875" style="0" customWidth="1"/>
    <col min="2" max="2" width="12.125" style="0" customWidth="1"/>
    <col min="3" max="3" width="67.25390625" style="0" customWidth="1"/>
    <col min="4" max="4" width="4.75390625" style="0" customWidth="1"/>
    <col min="5" max="5" width="8.00390625" style="0" customWidth="1"/>
    <col min="6" max="6" width="7.875" style="0" customWidth="1"/>
    <col min="7" max="7" width="9.625" style="0" customWidth="1"/>
    <col min="8" max="8" width="10.00390625" style="0" customWidth="1"/>
    <col min="9" max="9" width="7.875" style="0" customWidth="1"/>
    <col min="10" max="10" width="9.625" style="0" customWidth="1"/>
    <col min="11" max="11" width="24.75390625" style="0" customWidth="1"/>
  </cols>
  <sheetData>
    <row r="1" spans="1:10" ht="19.5" customHeight="1" thickBot="1">
      <c r="A1" s="346" t="s">
        <v>13</v>
      </c>
      <c r="B1" s="346"/>
      <c r="C1" s="346"/>
      <c r="D1" s="346"/>
      <c r="E1" s="346"/>
      <c r="F1" s="346"/>
      <c r="G1" s="346"/>
      <c r="H1" s="346"/>
      <c r="I1" s="346"/>
      <c r="J1" s="346"/>
    </row>
    <row r="2" spans="1:14" ht="12.75" customHeight="1" thickTop="1">
      <c r="A2" s="429" t="s">
        <v>0</v>
      </c>
      <c r="B2" s="428" t="s">
        <v>1</v>
      </c>
      <c r="C2" s="428" t="s">
        <v>2</v>
      </c>
      <c r="D2" s="428" t="s">
        <v>3</v>
      </c>
      <c r="E2" s="428" t="s">
        <v>4</v>
      </c>
      <c r="F2" s="428" t="s">
        <v>5</v>
      </c>
      <c r="G2" s="428"/>
      <c r="H2" s="428"/>
      <c r="I2" s="428" t="s">
        <v>9</v>
      </c>
      <c r="J2" s="431"/>
      <c r="K2" s="2"/>
      <c r="L2" s="1"/>
      <c r="M2" s="1"/>
      <c r="N2" s="1"/>
    </row>
    <row r="3" spans="1:10" ht="12.75">
      <c r="A3" s="430"/>
      <c r="B3" s="426"/>
      <c r="C3" s="426"/>
      <c r="D3" s="426"/>
      <c r="E3" s="426"/>
      <c r="F3" s="426" t="s">
        <v>12</v>
      </c>
      <c r="G3" s="426" t="s">
        <v>6</v>
      </c>
      <c r="H3" s="426"/>
      <c r="I3" s="426" t="s">
        <v>10</v>
      </c>
      <c r="J3" s="427" t="s">
        <v>11</v>
      </c>
    </row>
    <row r="4" spans="1:12" ht="12.75">
      <c r="A4" s="430"/>
      <c r="B4" s="426"/>
      <c r="C4" s="426"/>
      <c r="D4" s="426"/>
      <c r="E4" s="426"/>
      <c r="F4" s="426"/>
      <c r="G4" s="16" t="s">
        <v>7</v>
      </c>
      <c r="H4" s="16" t="s">
        <v>8</v>
      </c>
      <c r="I4" s="426"/>
      <c r="J4" s="427"/>
      <c r="L4" s="58"/>
    </row>
    <row r="5" spans="1:12" ht="13.5" thickBot="1">
      <c r="A5" s="17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9">
        <v>10</v>
      </c>
      <c r="L5" s="57"/>
    </row>
    <row r="6" spans="1:12" ht="12.75">
      <c r="A6" s="32"/>
      <c r="B6" s="33"/>
      <c r="C6" s="33"/>
      <c r="D6" s="33"/>
      <c r="E6" s="33"/>
      <c r="F6" s="33"/>
      <c r="G6" s="33"/>
      <c r="H6" s="33"/>
      <c r="I6" s="33"/>
      <c r="J6" s="34"/>
      <c r="L6" s="57"/>
    </row>
    <row r="7" spans="1:12" ht="12.75">
      <c r="A7" s="268"/>
      <c r="B7" s="23"/>
      <c r="C7" s="24" t="s">
        <v>43</v>
      </c>
      <c r="D7" s="4"/>
      <c r="E7" s="21"/>
      <c r="F7" s="10"/>
      <c r="G7" s="10"/>
      <c r="H7" s="10">
        <f>IF(E7&lt;&gt;"",E7*F7,"")</f>
      </c>
      <c r="I7" s="6"/>
      <c r="J7" s="272">
        <f>IF(E7&lt;&gt;"",E7*I7,"")</f>
      </c>
      <c r="L7" s="57"/>
    </row>
    <row r="8" spans="1:12" ht="12.75">
      <c r="A8" s="267"/>
      <c r="B8" s="23"/>
      <c r="C8" s="40" t="s">
        <v>359</v>
      </c>
      <c r="D8" s="4"/>
      <c r="E8" s="21"/>
      <c r="F8" s="10"/>
      <c r="G8" s="10"/>
      <c r="H8" s="10"/>
      <c r="I8" s="6"/>
      <c r="J8" s="272"/>
      <c r="L8" s="57"/>
    </row>
    <row r="9" spans="1:12" ht="12.75">
      <c r="A9" s="267"/>
      <c r="B9" s="23"/>
      <c r="C9" s="40" t="s">
        <v>360</v>
      </c>
      <c r="D9" s="4"/>
      <c r="E9" s="21"/>
      <c r="F9" s="10"/>
      <c r="G9" s="10"/>
      <c r="H9" s="10"/>
      <c r="I9" s="6"/>
      <c r="J9" s="272"/>
      <c r="L9" s="57"/>
    </row>
    <row r="10" spans="1:12" ht="12.75">
      <c r="A10" s="100">
        <v>65</v>
      </c>
      <c r="B10" s="26"/>
      <c r="C10" s="25" t="s">
        <v>44</v>
      </c>
      <c r="D10" s="4" t="s">
        <v>18</v>
      </c>
      <c r="E10" s="39">
        <v>16.9</v>
      </c>
      <c r="F10" s="10"/>
      <c r="G10" s="56"/>
      <c r="H10" s="10"/>
      <c r="I10" s="38">
        <v>1.7</v>
      </c>
      <c r="J10" s="274">
        <f>IF(E10&lt;&gt;"",E10*I10,"")</f>
        <v>28.729999999999997</v>
      </c>
      <c r="L10" s="57"/>
    </row>
    <row r="11" spans="1:12" ht="12.75">
      <c r="A11" s="164"/>
      <c r="B11" s="26"/>
      <c r="C11" s="40" t="s">
        <v>361</v>
      </c>
      <c r="D11" s="4"/>
      <c r="E11" s="39"/>
      <c r="F11" s="10"/>
      <c r="G11" s="171"/>
      <c r="H11" s="10"/>
      <c r="I11" s="38"/>
      <c r="J11" s="274"/>
      <c r="L11" s="57"/>
    </row>
    <row r="12" spans="1:12" ht="12.75">
      <c r="A12" s="100"/>
      <c r="B12" s="26"/>
      <c r="C12" s="12" t="s">
        <v>108</v>
      </c>
      <c r="D12" s="4"/>
      <c r="E12" s="21"/>
      <c r="F12" s="10"/>
      <c r="G12" s="10"/>
      <c r="H12" s="42"/>
      <c r="I12" s="38"/>
      <c r="J12" s="272">
        <f>IF(E12&lt;&gt;"",E12*I12,"")</f>
      </c>
      <c r="L12" s="57"/>
    </row>
    <row r="13" spans="1:12" ht="12.75">
      <c r="A13" s="32"/>
      <c r="B13" s="33"/>
      <c r="C13" s="33"/>
      <c r="D13" s="33"/>
      <c r="E13" s="33"/>
      <c r="F13" s="33"/>
      <c r="G13" s="33"/>
      <c r="H13" s="33"/>
      <c r="I13" s="33"/>
      <c r="J13" s="34"/>
      <c r="L13" s="57"/>
    </row>
    <row r="14" spans="1:12" ht="12.75">
      <c r="A14" s="100">
        <v>66</v>
      </c>
      <c r="B14" s="4"/>
      <c r="C14" s="12" t="s">
        <v>33</v>
      </c>
      <c r="D14" s="4" t="s">
        <v>18</v>
      </c>
      <c r="E14" s="292">
        <v>6.7</v>
      </c>
      <c r="F14" s="10"/>
      <c r="G14" s="10"/>
      <c r="H14" s="10"/>
      <c r="I14" s="93">
        <v>0</v>
      </c>
      <c r="J14" s="152">
        <f>IF(E14&lt;&gt;"",E14*I14,"")</f>
        <v>0</v>
      </c>
      <c r="L14" s="57"/>
    </row>
    <row r="15" spans="1:12" ht="12.75">
      <c r="A15" s="98"/>
      <c r="B15" s="4"/>
      <c r="C15" s="154" t="s">
        <v>366</v>
      </c>
      <c r="D15" s="4"/>
      <c r="E15" s="292"/>
      <c r="F15" s="10"/>
      <c r="G15" s="10"/>
      <c r="H15" s="10"/>
      <c r="I15" s="93"/>
      <c r="J15" s="152"/>
      <c r="L15" s="57"/>
    </row>
    <row r="16" spans="1:12" ht="12.75">
      <c r="A16" s="14"/>
      <c r="B16" s="4"/>
      <c r="C16" s="40" t="s">
        <v>365</v>
      </c>
      <c r="D16" s="4"/>
      <c r="E16" s="292"/>
      <c r="F16" s="10"/>
      <c r="G16" s="10"/>
      <c r="H16" s="10"/>
      <c r="I16" s="93"/>
      <c r="J16" s="152"/>
      <c r="L16" s="57"/>
    </row>
    <row r="17" spans="1:12" ht="12.75">
      <c r="A17" s="14"/>
      <c r="B17" s="26"/>
      <c r="C17" s="29"/>
      <c r="D17" s="4"/>
      <c r="E17" s="292"/>
      <c r="F17" s="10"/>
      <c r="G17" s="10"/>
      <c r="H17" s="31"/>
      <c r="I17" s="93"/>
      <c r="J17" s="280"/>
      <c r="L17" s="57"/>
    </row>
    <row r="18" spans="1:12" ht="12.75">
      <c r="A18" s="14">
        <v>67</v>
      </c>
      <c r="B18" s="4"/>
      <c r="C18" s="12" t="s">
        <v>34</v>
      </c>
      <c r="D18" s="4" t="s">
        <v>18</v>
      </c>
      <c r="E18" s="292">
        <v>450.7</v>
      </c>
      <c r="F18" s="42"/>
      <c r="G18" s="10"/>
      <c r="H18" s="10"/>
      <c r="I18" s="93">
        <v>0</v>
      </c>
      <c r="J18" s="152">
        <f>IF(E18&lt;&gt;"",E18*I18,"")</f>
        <v>0</v>
      </c>
      <c r="L18" s="57"/>
    </row>
    <row r="19" spans="1:12" ht="12.75">
      <c r="A19" s="14"/>
      <c r="B19" s="97"/>
      <c r="C19" s="154" t="s">
        <v>367</v>
      </c>
      <c r="D19" s="4"/>
      <c r="E19" s="292"/>
      <c r="F19" s="10"/>
      <c r="G19" s="10"/>
      <c r="H19" s="10"/>
      <c r="I19" s="93"/>
      <c r="J19" s="152">
        <f>IF(E19&lt;&gt;"",E19*I19,"")</f>
      </c>
      <c r="L19" s="57"/>
    </row>
    <row r="20" spans="1:12" ht="12.75">
      <c r="A20" s="14"/>
      <c r="B20" s="97"/>
      <c r="C20" s="12" t="s">
        <v>368</v>
      </c>
      <c r="D20" s="4"/>
      <c r="E20" s="21"/>
      <c r="F20" s="10"/>
      <c r="G20" s="10"/>
      <c r="H20" s="10"/>
      <c r="I20" s="93"/>
      <c r="J20" s="152"/>
      <c r="L20" s="57"/>
    </row>
    <row r="21" spans="1:12" ht="12.75">
      <c r="A21" s="78"/>
      <c r="B21" s="26"/>
      <c r="C21" s="40"/>
      <c r="D21" s="4"/>
      <c r="E21" s="21"/>
      <c r="F21" s="10"/>
      <c r="G21" s="10"/>
      <c r="H21" s="10"/>
      <c r="I21" s="93"/>
      <c r="J21" s="152"/>
      <c r="L21" s="57"/>
    </row>
    <row r="22" spans="1:12" ht="12.75">
      <c r="A22" s="14">
        <v>68</v>
      </c>
      <c r="B22" s="4"/>
      <c r="C22" s="12" t="s">
        <v>35</v>
      </c>
      <c r="D22" s="4" t="s">
        <v>18</v>
      </c>
      <c r="E22" s="39">
        <v>457.4</v>
      </c>
      <c r="F22" s="42"/>
      <c r="G22" s="10"/>
      <c r="H22" s="10"/>
      <c r="I22" s="93">
        <v>0</v>
      </c>
      <c r="J22" s="152">
        <f>IF(E22&lt;&gt;"",E22*I22,"")</f>
        <v>0</v>
      </c>
      <c r="L22" s="57"/>
    </row>
    <row r="23" spans="1:12" ht="12.75">
      <c r="A23" s="14"/>
      <c r="B23" s="4"/>
      <c r="C23" s="40" t="s">
        <v>369</v>
      </c>
      <c r="D23" s="4"/>
      <c r="E23" s="21"/>
      <c r="F23" s="10"/>
      <c r="G23" s="10"/>
      <c r="H23" s="10"/>
      <c r="I23" s="93"/>
      <c r="J23" s="152">
        <f>IF(E23&lt;&gt;"",E23*I23,"")</f>
      </c>
      <c r="L23" s="57"/>
    </row>
    <row r="24" spans="1:12" ht="12.75">
      <c r="A24" s="37"/>
      <c r="B24" s="66"/>
      <c r="C24" s="185"/>
      <c r="D24" s="66"/>
      <c r="E24" s="67"/>
      <c r="F24" s="68"/>
      <c r="G24" s="68"/>
      <c r="H24" s="68"/>
      <c r="I24" s="182"/>
      <c r="J24" s="264"/>
      <c r="L24" s="57"/>
    </row>
    <row r="25" spans="1:12" ht="12.75">
      <c r="A25" s="37">
        <v>69</v>
      </c>
      <c r="B25" s="66"/>
      <c r="C25" s="12" t="s">
        <v>357</v>
      </c>
      <c r="D25" s="4" t="s">
        <v>14</v>
      </c>
      <c r="E25" s="21">
        <v>344</v>
      </c>
      <c r="F25" s="68"/>
      <c r="G25" s="68"/>
      <c r="H25" s="10"/>
      <c r="I25" s="93">
        <v>0</v>
      </c>
      <c r="J25" s="152">
        <f>IF(E25&lt;&gt;"",E25*I25,"")</f>
        <v>0</v>
      </c>
      <c r="L25" s="57"/>
    </row>
    <row r="26" spans="1:12" ht="12.75">
      <c r="A26" s="37"/>
      <c r="B26" s="66"/>
      <c r="C26" s="154" t="s">
        <v>349</v>
      </c>
      <c r="D26" s="4"/>
      <c r="E26" s="21"/>
      <c r="F26" s="68"/>
      <c r="G26" s="68"/>
      <c r="H26" s="68"/>
      <c r="I26" s="182"/>
      <c r="J26" s="264"/>
      <c r="L26" s="57"/>
    </row>
    <row r="27" spans="1:12" ht="12.75">
      <c r="A27" s="37"/>
      <c r="B27" s="66"/>
      <c r="C27" s="279" t="s">
        <v>350</v>
      </c>
      <c r="D27" s="4"/>
      <c r="E27" s="21"/>
      <c r="F27" s="68"/>
      <c r="G27" s="68"/>
      <c r="H27" s="68"/>
      <c r="I27" s="182"/>
      <c r="J27" s="264"/>
      <c r="L27" s="57"/>
    </row>
    <row r="28" spans="1:12" ht="12.75">
      <c r="A28" s="37"/>
      <c r="B28" s="66"/>
      <c r="C28" s="278"/>
      <c r="D28" s="66"/>
      <c r="E28" s="67"/>
      <c r="F28" s="68"/>
      <c r="G28" s="68"/>
      <c r="H28" s="68"/>
      <c r="I28" s="182"/>
      <c r="J28" s="264"/>
      <c r="L28" s="57"/>
    </row>
    <row r="29" spans="1:12" ht="12.75">
      <c r="A29" s="37">
        <v>70</v>
      </c>
      <c r="B29" s="4"/>
      <c r="C29" s="12" t="s">
        <v>358</v>
      </c>
      <c r="D29" s="4" t="s">
        <v>159</v>
      </c>
      <c r="E29" s="21">
        <v>1</v>
      </c>
      <c r="F29" s="10"/>
      <c r="G29" s="10"/>
      <c r="H29" s="10"/>
      <c r="I29" s="93">
        <v>0</v>
      </c>
      <c r="J29" s="152">
        <f>IF(E29&lt;&gt;"",E29*I29,"")</f>
        <v>0</v>
      </c>
      <c r="L29" s="57"/>
    </row>
    <row r="30" spans="1:12" ht="12.75">
      <c r="A30" s="37"/>
      <c r="B30" s="23"/>
      <c r="C30" s="12"/>
      <c r="D30" s="4"/>
      <c r="E30" s="21"/>
      <c r="F30" s="10"/>
      <c r="G30" s="10"/>
      <c r="H30" s="10"/>
      <c r="I30" s="182"/>
      <c r="J30" s="264"/>
      <c r="L30" s="57"/>
    </row>
    <row r="31" spans="1:12" ht="12.75">
      <c r="A31" s="37"/>
      <c r="B31" s="26"/>
      <c r="C31" s="286" t="s">
        <v>363</v>
      </c>
      <c r="D31" s="287"/>
      <c r="E31" s="288"/>
      <c r="F31" s="72"/>
      <c r="G31" s="72"/>
      <c r="H31" s="72"/>
      <c r="I31" s="289"/>
      <c r="J31" s="290">
        <f>SUM(J6:J30)</f>
        <v>28.729999999999997</v>
      </c>
      <c r="L31" s="57"/>
    </row>
    <row r="32" spans="1:12" ht="12.75">
      <c r="A32" s="55"/>
      <c r="B32" s="26"/>
      <c r="C32" s="102" t="s">
        <v>364</v>
      </c>
      <c r="D32" s="4"/>
      <c r="E32" s="21"/>
      <c r="F32" s="10"/>
      <c r="G32" s="293"/>
      <c r="H32" s="89"/>
      <c r="I32" s="73"/>
      <c r="J32" s="281">
        <f>'Stránka 3'!J40+'Stránka 4 '!J40+'Stránka 5  '!J40+'Stránka 6'!J40+'Stránka 7 '!J40+'Stránka 8'!J40+'Stránka 9'!J40+'Stránka 10'!J40+'Stránka 11'!J31</f>
        <v>168.20490999999998</v>
      </c>
      <c r="L32" s="57"/>
    </row>
    <row r="33" spans="1:12" ht="12.75">
      <c r="A33" s="291"/>
      <c r="B33" s="26"/>
      <c r="C33" s="90"/>
      <c r="D33" s="4"/>
      <c r="E33" s="21"/>
      <c r="F33" s="10"/>
      <c r="G33" s="89"/>
      <c r="H33" s="89"/>
      <c r="I33" s="73"/>
      <c r="J33" s="281"/>
      <c r="L33" s="57"/>
    </row>
    <row r="34" spans="1:12" ht="12.75">
      <c r="A34" s="78"/>
      <c r="B34" s="26"/>
      <c r="C34" s="29" t="s">
        <v>362</v>
      </c>
      <c r="D34" s="4"/>
      <c r="E34" s="21"/>
      <c r="F34" s="10"/>
      <c r="G34" s="56"/>
      <c r="H34" s="189"/>
      <c r="I34" s="73"/>
      <c r="J34" s="282">
        <f>J32</f>
        <v>168.20490999999998</v>
      </c>
      <c r="L34" s="57"/>
    </row>
    <row r="35" spans="1:12" ht="12.75">
      <c r="A35" s="78"/>
      <c r="B35" s="26"/>
      <c r="C35" s="76"/>
      <c r="D35" s="4"/>
      <c r="E35" s="21"/>
      <c r="F35" s="10"/>
      <c r="G35" s="56"/>
      <c r="H35" s="31"/>
      <c r="I35" s="73"/>
      <c r="J35" s="282"/>
      <c r="L35" s="57"/>
    </row>
    <row r="36" spans="1:12" ht="12.75">
      <c r="A36" s="32"/>
      <c r="B36" s="4"/>
      <c r="C36" s="12"/>
      <c r="D36" s="4"/>
      <c r="E36" s="21"/>
      <c r="F36" s="10"/>
      <c r="G36" s="10"/>
      <c r="H36" s="10"/>
      <c r="I36" s="50"/>
      <c r="J36" s="242"/>
      <c r="L36" s="57"/>
    </row>
    <row r="37" spans="1:12" ht="12.75">
      <c r="A37" s="14"/>
      <c r="B37" s="23"/>
      <c r="C37" s="24" t="s">
        <v>16</v>
      </c>
      <c r="D37" s="4"/>
      <c r="E37" s="21"/>
      <c r="F37" s="10"/>
      <c r="G37" s="30"/>
      <c r="H37" s="10"/>
      <c r="I37" s="28"/>
      <c r="J37" s="283"/>
      <c r="L37" s="57"/>
    </row>
    <row r="38" spans="1:12" ht="12.75">
      <c r="A38" s="14">
        <v>1</v>
      </c>
      <c r="B38" s="27"/>
      <c r="C38" s="12" t="s">
        <v>370</v>
      </c>
      <c r="D38" s="4" t="s">
        <v>15</v>
      </c>
      <c r="E38" s="172">
        <f>J32</f>
        <v>168.20490999999998</v>
      </c>
      <c r="F38" s="10"/>
      <c r="G38" s="10"/>
      <c r="H38" s="31"/>
      <c r="I38" s="6">
        <v>0</v>
      </c>
      <c r="J38" s="284">
        <f>E38*I38</f>
        <v>0</v>
      </c>
      <c r="L38" s="57"/>
    </row>
    <row r="39" spans="1:12" ht="12.75">
      <c r="A39" s="14"/>
      <c r="B39" s="4"/>
      <c r="C39" s="12"/>
      <c r="D39" s="4"/>
      <c r="E39" s="21"/>
      <c r="F39" s="10"/>
      <c r="G39" s="10"/>
      <c r="H39" s="10"/>
      <c r="I39" s="50"/>
      <c r="J39" s="242"/>
      <c r="L39" s="57"/>
    </row>
    <row r="40" spans="1:10" ht="13.5" thickBot="1">
      <c r="A40" s="15"/>
      <c r="B40" s="5"/>
      <c r="C40" s="44"/>
      <c r="D40" s="5"/>
      <c r="E40" s="22"/>
      <c r="F40" s="11"/>
      <c r="G40" s="43"/>
      <c r="H40" s="43"/>
      <c r="I40" s="8"/>
      <c r="J40" s="285"/>
    </row>
    <row r="41" ht="14.25" customHeight="1" thickTop="1"/>
  </sheetData>
  <mergeCells count="12">
    <mergeCell ref="A1:J1"/>
    <mergeCell ref="E2:E4"/>
    <mergeCell ref="F3:F4"/>
    <mergeCell ref="G3:H3"/>
    <mergeCell ref="F2:H2"/>
    <mergeCell ref="A2:A4"/>
    <mergeCell ref="B2:B4"/>
    <mergeCell ref="C2:C4"/>
    <mergeCell ref="D2:D4"/>
    <mergeCell ref="I2:J2"/>
    <mergeCell ref="I3:I4"/>
    <mergeCell ref="J3:J4"/>
  </mergeCells>
  <printOptions horizontalCentered="1" verticalCentered="1"/>
  <pageMargins left="0.3937007874015748" right="0.3937007874015748" top="0.5905511811023623" bottom="0.5905511811023623" header="0.5118110236220472" footer="0.4330708661417323"/>
  <pageSetup horizontalDpi="600" verticalDpi="600" orientation="landscape" paperSize="9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43"/>
  <sheetViews>
    <sheetView showGridLines="0" tabSelected="1" workbookViewId="0" topLeftCell="A1">
      <selection activeCell="N38" sqref="N38"/>
    </sheetView>
  </sheetViews>
  <sheetFormatPr defaultColWidth="9.00390625" defaultRowHeight="12.75"/>
  <cols>
    <col min="1" max="1" width="4.875" style="0" customWidth="1"/>
    <col min="2" max="2" width="24.25390625" style="0" customWidth="1"/>
    <col min="3" max="3" width="7.75390625" style="0" customWidth="1"/>
    <col min="4" max="4" width="16.75390625" style="0" customWidth="1"/>
    <col min="5" max="5" width="4.75390625" style="0" customWidth="1"/>
    <col min="6" max="6" width="7.875" style="0" customWidth="1"/>
    <col min="7" max="7" width="6.25390625" style="0" customWidth="1"/>
    <col min="8" max="8" width="7.00390625" style="0" customWidth="1"/>
    <col min="9" max="10" width="7.75390625" style="0" customWidth="1"/>
    <col min="11" max="11" width="7.625" style="0" customWidth="1"/>
    <col min="14" max="14" width="8.75390625" style="0" customWidth="1"/>
    <col min="15" max="15" width="11.75390625" style="0" customWidth="1"/>
  </cols>
  <sheetData>
    <row r="1" spans="1:13" ht="16.5" thickBot="1">
      <c r="A1" s="103" t="s">
        <v>103</v>
      </c>
      <c r="M1" s="104"/>
    </row>
    <row r="2" spans="1:15" ht="12.75" customHeight="1">
      <c r="A2" s="105" t="s">
        <v>45</v>
      </c>
      <c r="B2" s="106" t="s">
        <v>46</v>
      </c>
      <c r="C2" s="106" t="s">
        <v>47</v>
      </c>
      <c r="D2" s="106" t="s">
        <v>48</v>
      </c>
      <c r="E2" s="106" t="s">
        <v>49</v>
      </c>
      <c r="F2" s="106" t="s">
        <v>50</v>
      </c>
      <c r="G2" s="106" t="s">
        <v>51</v>
      </c>
      <c r="H2" s="106" t="s">
        <v>52</v>
      </c>
      <c r="I2" s="107" t="s">
        <v>53</v>
      </c>
      <c r="J2" s="107" t="s">
        <v>54</v>
      </c>
      <c r="K2" s="108" t="s">
        <v>55</v>
      </c>
      <c r="L2" s="106" t="s">
        <v>9</v>
      </c>
      <c r="M2" s="109" t="s">
        <v>9</v>
      </c>
      <c r="N2" s="107" t="s">
        <v>93</v>
      </c>
      <c r="O2" s="110" t="s">
        <v>56</v>
      </c>
    </row>
    <row r="3" spans="1:15" ht="10.5" customHeight="1">
      <c r="A3" s="111" t="s">
        <v>57</v>
      </c>
      <c r="B3" s="112" t="s">
        <v>58</v>
      </c>
      <c r="C3" s="112"/>
      <c r="D3" s="112"/>
      <c r="E3" s="112"/>
      <c r="F3" s="112" t="s">
        <v>59</v>
      </c>
      <c r="G3" s="112"/>
      <c r="H3" s="112" t="s">
        <v>60</v>
      </c>
      <c r="I3" s="113" t="s">
        <v>61</v>
      </c>
      <c r="J3" s="432" t="s">
        <v>62</v>
      </c>
      <c r="K3" s="115"/>
      <c r="L3" s="112" t="s">
        <v>63</v>
      </c>
      <c r="M3" s="116" t="s">
        <v>6</v>
      </c>
      <c r="N3" s="113" t="s">
        <v>64</v>
      </c>
      <c r="O3" s="114"/>
    </row>
    <row r="4" spans="1:15" ht="13.5" thickBot="1">
      <c r="A4" s="117"/>
      <c r="B4" s="118"/>
      <c r="C4" s="119" t="s">
        <v>65</v>
      </c>
      <c r="D4" s="119" t="s">
        <v>66</v>
      </c>
      <c r="E4" s="119" t="s">
        <v>67</v>
      </c>
      <c r="F4" s="119" t="s">
        <v>65</v>
      </c>
      <c r="G4" s="119" t="s">
        <v>65</v>
      </c>
      <c r="H4" s="119" t="s">
        <v>68</v>
      </c>
      <c r="I4" s="120" t="s">
        <v>69</v>
      </c>
      <c r="J4" s="433"/>
      <c r="K4" s="119" t="s">
        <v>69</v>
      </c>
      <c r="L4" s="119" t="s">
        <v>70</v>
      </c>
      <c r="M4" s="121" t="s">
        <v>70</v>
      </c>
      <c r="N4" s="120" t="s">
        <v>71</v>
      </c>
      <c r="O4" s="122" t="s">
        <v>71</v>
      </c>
    </row>
    <row r="5" spans="1:15" ht="13.5">
      <c r="A5" s="192"/>
      <c r="B5" s="206" t="s">
        <v>72</v>
      </c>
      <c r="C5" s="191"/>
      <c r="D5" s="191"/>
      <c r="E5" s="191"/>
      <c r="F5" s="191"/>
      <c r="G5" s="191"/>
      <c r="H5" s="191"/>
      <c r="I5" s="193"/>
      <c r="J5" s="194"/>
      <c r="K5" s="191"/>
      <c r="L5" s="191"/>
      <c r="M5" s="195"/>
      <c r="N5" s="196"/>
      <c r="O5" s="197"/>
    </row>
    <row r="6" spans="1:15" ht="11.25" customHeight="1">
      <c r="A6" s="192">
        <v>1</v>
      </c>
      <c r="B6" s="198" t="s">
        <v>85</v>
      </c>
      <c r="C6" s="191" t="s">
        <v>73</v>
      </c>
      <c r="D6" s="199" t="s">
        <v>217</v>
      </c>
      <c r="E6" s="191">
        <f aca="true" t="shared" si="0" ref="E6:E11">J6*3</f>
        <v>15</v>
      </c>
      <c r="F6" s="191" t="s">
        <v>74</v>
      </c>
      <c r="G6" s="191">
        <v>60</v>
      </c>
      <c r="H6" s="200">
        <v>1</v>
      </c>
      <c r="I6" s="193">
        <v>50</v>
      </c>
      <c r="J6" s="201">
        <v>5</v>
      </c>
      <c r="K6" s="191">
        <v>3</v>
      </c>
      <c r="L6" s="195">
        <v>0.19</v>
      </c>
      <c r="M6" s="195">
        <f aca="true" t="shared" si="1" ref="M6:M11">J6*L6</f>
        <v>0.95</v>
      </c>
      <c r="N6" s="248"/>
      <c r="O6" s="202"/>
    </row>
    <row r="7" spans="1:15" ht="11.25" customHeight="1">
      <c r="A7" s="192">
        <v>2</v>
      </c>
      <c r="B7" s="198" t="s">
        <v>121</v>
      </c>
      <c r="C7" s="191" t="s">
        <v>73</v>
      </c>
      <c r="D7" s="199" t="s">
        <v>218</v>
      </c>
      <c r="E7" s="191">
        <f t="shared" si="0"/>
        <v>15</v>
      </c>
      <c r="F7" s="191" t="s">
        <v>74</v>
      </c>
      <c r="G7" s="191">
        <v>60</v>
      </c>
      <c r="H7" s="200">
        <v>1</v>
      </c>
      <c r="I7" s="193">
        <v>50</v>
      </c>
      <c r="J7" s="203">
        <v>5</v>
      </c>
      <c r="K7" s="191">
        <v>3</v>
      </c>
      <c r="L7" s="195">
        <v>0.19</v>
      </c>
      <c r="M7" s="195">
        <f t="shared" si="1"/>
        <v>0.95</v>
      </c>
      <c r="N7" s="248"/>
      <c r="O7" s="202"/>
    </row>
    <row r="8" spans="1:15" ht="11.25" customHeight="1">
      <c r="A8" s="192">
        <v>3</v>
      </c>
      <c r="B8" s="198" t="s">
        <v>122</v>
      </c>
      <c r="C8" s="191" t="s">
        <v>73</v>
      </c>
      <c r="D8" s="199" t="s">
        <v>216</v>
      </c>
      <c r="E8" s="191">
        <f t="shared" si="0"/>
        <v>9</v>
      </c>
      <c r="F8" s="191" t="s">
        <v>74</v>
      </c>
      <c r="G8" s="191">
        <v>60</v>
      </c>
      <c r="H8" s="200">
        <v>1</v>
      </c>
      <c r="I8" s="193">
        <v>50</v>
      </c>
      <c r="J8" s="204">
        <v>3</v>
      </c>
      <c r="K8" s="191">
        <v>3</v>
      </c>
      <c r="L8" s="195">
        <v>0.19</v>
      </c>
      <c r="M8" s="195">
        <f t="shared" si="1"/>
        <v>0.5700000000000001</v>
      </c>
      <c r="N8" s="248"/>
      <c r="O8" s="202"/>
    </row>
    <row r="9" spans="1:15" ht="11.25" customHeight="1">
      <c r="A9" s="192">
        <v>4</v>
      </c>
      <c r="B9" s="198" t="s">
        <v>160</v>
      </c>
      <c r="C9" s="191" t="s">
        <v>73</v>
      </c>
      <c r="D9" s="199" t="s">
        <v>219</v>
      </c>
      <c r="E9" s="191">
        <f t="shared" si="0"/>
        <v>15</v>
      </c>
      <c r="F9" s="191" t="s">
        <v>74</v>
      </c>
      <c r="G9" s="191">
        <v>60</v>
      </c>
      <c r="H9" s="200">
        <v>1</v>
      </c>
      <c r="I9" s="193">
        <v>50</v>
      </c>
      <c r="J9" s="204">
        <v>5</v>
      </c>
      <c r="K9" s="191">
        <v>3</v>
      </c>
      <c r="L9" s="195">
        <v>0.19</v>
      </c>
      <c r="M9" s="195">
        <f t="shared" si="1"/>
        <v>0.95</v>
      </c>
      <c r="N9" s="248"/>
      <c r="O9" s="202"/>
    </row>
    <row r="10" spans="1:15" ht="11.25" customHeight="1">
      <c r="A10" s="192">
        <v>5</v>
      </c>
      <c r="B10" s="198" t="s">
        <v>161</v>
      </c>
      <c r="C10" s="191" t="s">
        <v>73</v>
      </c>
      <c r="D10" s="199" t="s">
        <v>220</v>
      </c>
      <c r="E10" s="191">
        <f t="shared" si="0"/>
        <v>60</v>
      </c>
      <c r="F10" s="191" t="s">
        <v>74</v>
      </c>
      <c r="G10" s="191">
        <v>60</v>
      </c>
      <c r="H10" s="200">
        <v>1</v>
      </c>
      <c r="I10" s="193">
        <v>50</v>
      </c>
      <c r="J10" s="203">
        <v>20</v>
      </c>
      <c r="K10" s="191">
        <v>3</v>
      </c>
      <c r="L10" s="195">
        <v>0.19</v>
      </c>
      <c r="M10" s="195">
        <f t="shared" si="1"/>
        <v>3.8</v>
      </c>
      <c r="N10" s="248"/>
      <c r="O10" s="202"/>
    </row>
    <row r="11" spans="1:15" ht="11.25" customHeight="1">
      <c r="A11" s="192">
        <v>6</v>
      </c>
      <c r="B11" s="198" t="s">
        <v>123</v>
      </c>
      <c r="C11" s="191" t="s">
        <v>73</v>
      </c>
      <c r="D11" s="236" t="s">
        <v>215</v>
      </c>
      <c r="E11" s="191">
        <f t="shared" si="0"/>
        <v>15</v>
      </c>
      <c r="F11" s="191" t="s">
        <v>74</v>
      </c>
      <c r="G11" s="191">
        <v>60</v>
      </c>
      <c r="H11" s="200">
        <v>1</v>
      </c>
      <c r="I11" s="193">
        <v>50</v>
      </c>
      <c r="J11" s="205">
        <v>5</v>
      </c>
      <c r="K11" s="191">
        <v>3</v>
      </c>
      <c r="L11" s="195">
        <v>0.19</v>
      </c>
      <c r="M11" s="195">
        <f t="shared" si="1"/>
        <v>0.95</v>
      </c>
      <c r="N11" s="248"/>
      <c r="O11" s="202"/>
    </row>
    <row r="12" spans="1:15" ht="13.5">
      <c r="A12" s="123"/>
      <c r="B12" s="237" t="s">
        <v>6</v>
      </c>
      <c r="C12" s="125"/>
      <c r="D12" s="190" t="s">
        <v>221</v>
      </c>
      <c r="E12" s="207">
        <f>SUM(E6:E11)</f>
        <v>129</v>
      </c>
      <c r="F12" s="125"/>
      <c r="G12" s="125"/>
      <c r="H12" s="125"/>
      <c r="I12" s="126"/>
      <c r="J12" s="208">
        <f>SUM(J6:J11)</f>
        <v>43</v>
      </c>
      <c r="K12" s="125"/>
      <c r="L12" s="125"/>
      <c r="M12" s="209">
        <f>SUM(M6:M11)</f>
        <v>8.17</v>
      </c>
      <c r="N12" s="249"/>
      <c r="O12" s="210"/>
    </row>
    <row r="13" spans="1:15" ht="13.5">
      <c r="A13" s="123"/>
      <c r="B13" s="124" t="s">
        <v>132</v>
      </c>
      <c r="C13" s="125"/>
      <c r="D13" s="175"/>
      <c r="E13" s="125"/>
      <c r="F13" s="125"/>
      <c r="G13" s="125"/>
      <c r="H13" s="125"/>
      <c r="I13" s="126"/>
      <c r="J13" s="160"/>
      <c r="K13" s="125"/>
      <c r="L13" s="125"/>
      <c r="M13" s="127"/>
      <c r="N13" s="249"/>
      <c r="O13" s="129"/>
    </row>
    <row r="14" spans="1:15" ht="11.25" customHeight="1">
      <c r="A14" s="192">
        <v>7</v>
      </c>
      <c r="B14" s="198" t="s">
        <v>124</v>
      </c>
      <c r="C14" s="191" t="s">
        <v>164</v>
      </c>
      <c r="D14" s="199" t="s">
        <v>191</v>
      </c>
      <c r="E14" s="191" t="s">
        <v>73</v>
      </c>
      <c r="F14" s="191" t="s">
        <v>87</v>
      </c>
      <c r="G14" s="191">
        <v>30</v>
      </c>
      <c r="H14" s="191">
        <v>0.125</v>
      </c>
      <c r="I14" s="193">
        <v>50</v>
      </c>
      <c r="J14" s="211">
        <v>7</v>
      </c>
      <c r="K14" s="191">
        <v>2</v>
      </c>
      <c r="L14" s="195">
        <v>0.04</v>
      </c>
      <c r="M14" s="195">
        <f aca="true" t="shared" si="2" ref="M14:M22">J14*L14</f>
        <v>0.28</v>
      </c>
      <c r="N14" s="248"/>
      <c r="O14" s="212"/>
    </row>
    <row r="15" spans="1:15" ht="11.25" customHeight="1">
      <c r="A15" s="192">
        <v>8</v>
      </c>
      <c r="B15" s="198" t="s">
        <v>125</v>
      </c>
      <c r="C15" s="191">
        <v>70</v>
      </c>
      <c r="D15" s="236" t="s">
        <v>192</v>
      </c>
      <c r="E15" s="191" t="s">
        <v>73</v>
      </c>
      <c r="F15" s="191" t="s">
        <v>75</v>
      </c>
      <c r="G15" s="191">
        <v>15</v>
      </c>
      <c r="H15" s="191">
        <v>0.02</v>
      </c>
      <c r="I15" s="193">
        <v>50</v>
      </c>
      <c r="J15" s="211">
        <v>42</v>
      </c>
      <c r="K15" s="191">
        <v>2</v>
      </c>
      <c r="L15" s="195">
        <v>0.004</v>
      </c>
      <c r="M15" s="195">
        <f t="shared" si="2"/>
        <v>0.168</v>
      </c>
      <c r="N15" s="248"/>
      <c r="O15" s="212"/>
    </row>
    <row r="16" spans="1:15" ht="11.25" customHeight="1">
      <c r="A16" s="192">
        <v>9</v>
      </c>
      <c r="B16" s="198" t="s">
        <v>126</v>
      </c>
      <c r="C16" s="191">
        <v>50</v>
      </c>
      <c r="D16" s="236" t="s">
        <v>193</v>
      </c>
      <c r="E16" s="191" t="s">
        <v>73</v>
      </c>
      <c r="F16" s="191" t="s">
        <v>75</v>
      </c>
      <c r="G16" s="191">
        <v>15</v>
      </c>
      <c r="H16" s="191">
        <v>0.02</v>
      </c>
      <c r="I16" s="193">
        <v>50</v>
      </c>
      <c r="J16" s="211">
        <v>236</v>
      </c>
      <c r="K16" s="191">
        <v>2</v>
      </c>
      <c r="L16" s="195">
        <v>0.004</v>
      </c>
      <c r="M16" s="195">
        <f t="shared" si="2"/>
        <v>0.9440000000000001</v>
      </c>
      <c r="N16" s="248"/>
      <c r="O16" s="212"/>
    </row>
    <row r="17" spans="1:15" ht="11.25" customHeight="1">
      <c r="A17" s="192">
        <v>10</v>
      </c>
      <c r="B17" s="198" t="s">
        <v>127</v>
      </c>
      <c r="C17" s="191">
        <v>150</v>
      </c>
      <c r="D17" s="236" t="s">
        <v>194</v>
      </c>
      <c r="E17" s="191" t="s">
        <v>73</v>
      </c>
      <c r="F17" s="191" t="s">
        <v>89</v>
      </c>
      <c r="G17" s="191">
        <v>20</v>
      </c>
      <c r="H17" s="191">
        <v>0.05</v>
      </c>
      <c r="I17" s="193">
        <v>50</v>
      </c>
      <c r="J17" s="211">
        <v>47</v>
      </c>
      <c r="K17" s="191">
        <v>2</v>
      </c>
      <c r="L17" s="195">
        <v>0.008</v>
      </c>
      <c r="M17" s="195">
        <f t="shared" si="2"/>
        <v>0.376</v>
      </c>
      <c r="N17" s="248"/>
      <c r="O17" s="212"/>
    </row>
    <row r="18" spans="1:15" ht="11.25" customHeight="1">
      <c r="A18" s="221" t="s">
        <v>172</v>
      </c>
      <c r="B18" s="198" t="s">
        <v>170</v>
      </c>
      <c r="C18" s="191" t="s">
        <v>164</v>
      </c>
      <c r="D18" s="236" t="s">
        <v>195</v>
      </c>
      <c r="E18" s="191" t="s">
        <v>73</v>
      </c>
      <c r="F18" s="191" t="s">
        <v>171</v>
      </c>
      <c r="G18" s="191">
        <v>20</v>
      </c>
      <c r="H18" s="191">
        <v>0.05</v>
      </c>
      <c r="I18" s="193">
        <v>50</v>
      </c>
      <c r="J18" s="211">
        <v>15</v>
      </c>
      <c r="K18" s="191">
        <v>2</v>
      </c>
      <c r="L18" s="195">
        <v>0.008</v>
      </c>
      <c r="M18" s="195">
        <f t="shared" si="2"/>
        <v>0.12</v>
      </c>
      <c r="N18" s="248"/>
      <c r="O18" s="212"/>
    </row>
    <row r="19" spans="1:15" ht="11.25" customHeight="1">
      <c r="A19" s="192" t="s">
        <v>173</v>
      </c>
      <c r="B19" s="198" t="s">
        <v>128</v>
      </c>
      <c r="C19" s="191">
        <v>100</v>
      </c>
      <c r="D19" s="236" t="s">
        <v>223</v>
      </c>
      <c r="E19" s="191" t="s">
        <v>73</v>
      </c>
      <c r="F19" s="191" t="s">
        <v>130</v>
      </c>
      <c r="G19" s="191">
        <v>15</v>
      </c>
      <c r="H19" s="191">
        <v>0.02</v>
      </c>
      <c r="I19" s="193">
        <v>50</v>
      </c>
      <c r="J19" s="211">
        <v>102</v>
      </c>
      <c r="K19" s="191">
        <v>2</v>
      </c>
      <c r="L19" s="195">
        <v>0.004</v>
      </c>
      <c r="M19" s="195">
        <f t="shared" si="2"/>
        <v>0.40800000000000003</v>
      </c>
      <c r="N19" s="248"/>
      <c r="O19" s="212"/>
    </row>
    <row r="20" spans="1:15" ht="11.25" customHeight="1">
      <c r="A20" s="192">
        <v>12</v>
      </c>
      <c r="B20" s="198" t="s">
        <v>86</v>
      </c>
      <c r="C20" s="191">
        <v>50</v>
      </c>
      <c r="D20" s="236" t="s">
        <v>196</v>
      </c>
      <c r="E20" s="191" t="s">
        <v>73</v>
      </c>
      <c r="F20" s="191" t="s">
        <v>76</v>
      </c>
      <c r="G20" s="191">
        <v>15</v>
      </c>
      <c r="H20" s="191">
        <v>0.02</v>
      </c>
      <c r="I20" s="193">
        <v>50</v>
      </c>
      <c r="J20" s="211">
        <v>940</v>
      </c>
      <c r="K20" s="191">
        <v>2</v>
      </c>
      <c r="L20" s="195">
        <v>0.004</v>
      </c>
      <c r="M20" s="195">
        <f t="shared" si="2"/>
        <v>3.7600000000000002</v>
      </c>
      <c r="N20" s="248"/>
      <c r="O20" s="212"/>
    </row>
    <row r="21" spans="1:15" ht="11.25" customHeight="1">
      <c r="A21" s="192">
        <v>13</v>
      </c>
      <c r="B21" s="198" t="s">
        <v>129</v>
      </c>
      <c r="C21" s="191" t="s">
        <v>164</v>
      </c>
      <c r="D21" s="236" t="s">
        <v>197</v>
      </c>
      <c r="E21" s="191" t="s">
        <v>73</v>
      </c>
      <c r="F21" s="191" t="s">
        <v>131</v>
      </c>
      <c r="G21" s="191">
        <v>20</v>
      </c>
      <c r="H21" s="191">
        <v>0.05</v>
      </c>
      <c r="I21" s="193">
        <v>50</v>
      </c>
      <c r="J21" s="211">
        <v>7</v>
      </c>
      <c r="K21" s="191">
        <v>2</v>
      </c>
      <c r="L21" s="195">
        <v>0.008</v>
      </c>
      <c r="M21" s="195">
        <f t="shared" si="2"/>
        <v>0.056</v>
      </c>
      <c r="N21" s="248"/>
      <c r="O21" s="212"/>
    </row>
    <row r="22" spans="1:15" ht="11.25" customHeight="1">
      <c r="A22" s="192">
        <v>16</v>
      </c>
      <c r="B22" s="198" t="s">
        <v>163</v>
      </c>
      <c r="C22" s="191">
        <v>50</v>
      </c>
      <c r="D22" s="236" t="s">
        <v>198</v>
      </c>
      <c r="E22" s="191" t="s">
        <v>73</v>
      </c>
      <c r="F22" s="191" t="s">
        <v>165</v>
      </c>
      <c r="G22" s="191">
        <v>15</v>
      </c>
      <c r="H22" s="191">
        <v>0.02</v>
      </c>
      <c r="I22" s="193">
        <v>50</v>
      </c>
      <c r="J22" s="201">
        <v>608</v>
      </c>
      <c r="K22" s="191">
        <v>2</v>
      </c>
      <c r="L22" s="195">
        <v>0.004</v>
      </c>
      <c r="M22" s="195">
        <f t="shared" si="2"/>
        <v>2.432</v>
      </c>
      <c r="N22" s="248"/>
      <c r="O22" s="212"/>
    </row>
    <row r="23" spans="1:15" ht="13.5">
      <c r="A23" s="123"/>
      <c r="B23" s="237" t="s">
        <v>6</v>
      </c>
      <c r="C23" s="125"/>
      <c r="D23" s="190" t="s">
        <v>199</v>
      </c>
      <c r="E23" s="207"/>
      <c r="F23" s="125"/>
      <c r="G23" s="125"/>
      <c r="H23" s="125"/>
      <c r="I23" s="126"/>
      <c r="J23" s="213">
        <f>SUM(J14:J22)</f>
        <v>2004</v>
      </c>
      <c r="K23" s="125"/>
      <c r="L23" s="125"/>
      <c r="M23" s="209">
        <f>SUM(M14:M22)</f>
        <v>8.544</v>
      </c>
      <c r="N23" s="249"/>
      <c r="O23" s="210"/>
    </row>
    <row r="24" spans="1:15" ht="13.5">
      <c r="A24" s="123"/>
      <c r="B24" s="124" t="s">
        <v>185</v>
      </c>
      <c r="C24" s="125"/>
      <c r="D24" s="190"/>
      <c r="E24" s="207"/>
      <c r="F24" s="125"/>
      <c r="G24" s="125"/>
      <c r="H24" s="125"/>
      <c r="I24" s="126"/>
      <c r="J24" s="222"/>
      <c r="K24" s="125"/>
      <c r="L24" s="125"/>
      <c r="M24" s="223"/>
      <c r="N24" s="249"/>
      <c r="O24" s="210"/>
    </row>
    <row r="25" spans="1:15" ht="12" customHeight="1">
      <c r="A25" s="224">
        <v>17</v>
      </c>
      <c r="B25" s="228" t="s">
        <v>174</v>
      </c>
      <c r="C25" s="235" t="s">
        <v>189</v>
      </c>
      <c r="D25" s="190" t="s">
        <v>200</v>
      </c>
      <c r="E25" s="191" t="s">
        <v>73</v>
      </c>
      <c r="F25" s="225" t="s">
        <v>186</v>
      </c>
      <c r="G25" s="225">
        <v>20</v>
      </c>
      <c r="H25" s="225">
        <v>0.05</v>
      </c>
      <c r="I25" s="226">
        <v>50</v>
      </c>
      <c r="J25" s="232">
        <v>50</v>
      </c>
      <c r="K25" s="225">
        <v>2</v>
      </c>
      <c r="L25" s="225">
        <v>0.008</v>
      </c>
      <c r="M25" s="240">
        <f>J25*L25</f>
        <v>0.4</v>
      </c>
      <c r="N25" s="250"/>
      <c r="O25" s="233"/>
    </row>
    <row r="26" spans="1:15" ht="9.75" customHeight="1">
      <c r="A26" s="224"/>
      <c r="B26" s="229"/>
      <c r="C26" s="225"/>
      <c r="D26" s="229"/>
      <c r="E26" s="225"/>
      <c r="F26" s="225"/>
      <c r="G26" s="225"/>
      <c r="H26" s="225"/>
      <c r="I26" s="226"/>
      <c r="J26" s="230"/>
      <c r="K26" s="225"/>
      <c r="L26" s="225"/>
      <c r="M26" s="231"/>
      <c r="N26" s="250"/>
      <c r="O26" s="227"/>
    </row>
    <row r="27" spans="1:15" ht="13.5" customHeight="1">
      <c r="A27" s="123"/>
      <c r="B27" s="124" t="s">
        <v>184</v>
      </c>
      <c r="C27" s="125"/>
      <c r="D27" s="175"/>
      <c r="E27" s="125"/>
      <c r="F27" s="125"/>
      <c r="G27" s="125"/>
      <c r="H27" s="125"/>
      <c r="I27" s="126"/>
      <c r="J27" s="158"/>
      <c r="K27" s="125"/>
      <c r="L27" s="125"/>
      <c r="M27" s="127"/>
      <c r="N27" s="249"/>
      <c r="O27" s="129"/>
    </row>
    <row r="28" spans="1:15" ht="11.25" customHeight="1">
      <c r="A28" s="192">
        <v>14</v>
      </c>
      <c r="B28" s="198" t="s">
        <v>162</v>
      </c>
      <c r="C28" s="191">
        <v>50</v>
      </c>
      <c r="D28" s="238" t="s">
        <v>202</v>
      </c>
      <c r="E28" s="191" t="s">
        <v>73</v>
      </c>
      <c r="F28" s="191">
        <v>40</v>
      </c>
      <c r="G28" s="191">
        <v>10</v>
      </c>
      <c r="H28" s="191">
        <v>0.01</v>
      </c>
      <c r="I28" s="191" t="s">
        <v>73</v>
      </c>
      <c r="J28" s="215">
        <v>5342</v>
      </c>
      <c r="K28" s="191">
        <v>2</v>
      </c>
      <c r="L28" s="191">
        <v>0.001</v>
      </c>
      <c r="M28" s="195">
        <f>J28*L28</f>
        <v>5.3420000000000005</v>
      </c>
      <c r="N28" s="248"/>
      <c r="O28" s="212"/>
    </row>
    <row r="29" spans="1:15" ht="11.25" customHeight="1">
      <c r="A29" s="192">
        <v>15</v>
      </c>
      <c r="B29" s="198" t="s">
        <v>133</v>
      </c>
      <c r="C29" s="234" t="s">
        <v>190</v>
      </c>
      <c r="D29" s="236" t="s">
        <v>201</v>
      </c>
      <c r="E29" s="191" t="s">
        <v>73</v>
      </c>
      <c r="F29" s="191">
        <v>40</v>
      </c>
      <c r="G29" s="191">
        <v>15</v>
      </c>
      <c r="H29" s="191">
        <v>0.02</v>
      </c>
      <c r="I29" s="216">
        <v>50</v>
      </c>
      <c r="J29" s="201">
        <v>5</v>
      </c>
      <c r="K29" s="191">
        <v>2</v>
      </c>
      <c r="L29" s="195">
        <v>0.004</v>
      </c>
      <c r="M29" s="195">
        <f>J29*L29</f>
        <v>0.02</v>
      </c>
      <c r="N29" s="248"/>
      <c r="O29" s="212"/>
    </row>
    <row r="30" spans="1:15" ht="13.5" customHeight="1">
      <c r="A30" s="123"/>
      <c r="B30" s="237" t="s">
        <v>6</v>
      </c>
      <c r="C30" s="125"/>
      <c r="D30" s="239" t="s">
        <v>253</v>
      </c>
      <c r="E30" s="207"/>
      <c r="F30" s="125"/>
      <c r="G30" s="125"/>
      <c r="H30" s="125"/>
      <c r="I30" s="126"/>
      <c r="J30" s="213">
        <f>SUM(J28:J29)</f>
        <v>5347</v>
      </c>
      <c r="K30" s="125"/>
      <c r="L30" s="125"/>
      <c r="M30" s="209">
        <f>SUM(M28:M29)</f>
        <v>5.362</v>
      </c>
      <c r="N30" s="249"/>
      <c r="O30" s="210"/>
    </row>
    <row r="31" spans="1:15" ht="13.5">
      <c r="A31" s="123"/>
      <c r="B31" s="124" t="s">
        <v>134</v>
      </c>
      <c r="C31" s="125"/>
      <c r="D31" s="175"/>
      <c r="E31" s="125"/>
      <c r="F31" s="125"/>
      <c r="G31" s="125"/>
      <c r="H31" s="125"/>
      <c r="I31" s="130"/>
      <c r="J31" s="159"/>
      <c r="K31" s="125"/>
      <c r="L31" s="125"/>
      <c r="M31" s="127"/>
      <c r="N31" s="249"/>
      <c r="O31" s="129"/>
    </row>
    <row r="32" spans="1:15" ht="11.25" customHeight="1">
      <c r="A32" s="192" t="s">
        <v>175</v>
      </c>
      <c r="B32" s="198" t="s">
        <v>203</v>
      </c>
      <c r="C32" s="191">
        <v>30</v>
      </c>
      <c r="D32" s="236" t="s">
        <v>204</v>
      </c>
      <c r="E32" s="191" t="s">
        <v>73</v>
      </c>
      <c r="F32" s="191" t="s">
        <v>73</v>
      </c>
      <c r="G32" s="191">
        <v>10</v>
      </c>
      <c r="H32" s="191">
        <v>0.01</v>
      </c>
      <c r="I32" s="191" t="s">
        <v>73</v>
      </c>
      <c r="J32" s="220">
        <v>630</v>
      </c>
      <c r="K32" s="191">
        <v>3</v>
      </c>
      <c r="L32" s="191">
        <v>0.001</v>
      </c>
      <c r="M32" s="195">
        <f aca="true" t="shared" si="3" ref="M32:M41">J32*L32</f>
        <v>0.63</v>
      </c>
      <c r="N32" s="248"/>
      <c r="O32" s="202"/>
    </row>
    <row r="33" spans="1:15" ht="11.25" customHeight="1">
      <c r="A33" s="192" t="s">
        <v>176</v>
      </c>
      <c r="B33" s="198" t="s">
        <v>205</v>
      </c>
      <c r="C33" s="191">
        <v>40</v>
      </c>
      <c r="D33" s="236" t="s">
        <v>207</v>
      </c>
      <c r="E33" s="191" t="s">
        <v>73</v>
      </c>
      <c r="F33" s="191" t="s">
        <v>73</v>
      </c>
      <c r="G33" s="191">
        <v>10</v>
      </c>
      <c r="H33" s="191">
        <v>0.01</v>
      </c>
      <c r="I33" s="191" t="s">
        <v>73</v>
      </c>
      <c r="J33" s="201">
        <v>684</v>
      </c>
      <c r="K33" s="191">
        <v>3</v>
      </c>
      <c r="L33" s="191">
        <v>0.001</v>
      </c>
      <c r="M33" s="195">
        <f t="shared" si="3"/>
        <v>0.684</v>
      </c>
      <c r="N33" s="248"/>
      <c r="O33" s="202"/>
    </row>
    <row r="34" spans="1:15" ht="11.25" customHeight="1">
      <c r="A34" s="192" t="s">
        <v>135</v>
      </c>
      <c r="B34" s="198" t="s">
        <v>206</v>
      </c>
      <c r="C34" s="191">
        <v>40</v>
      </c>
      <c r="D34" s="236" t="s">
        <v>207</v>
      </c>
      <c r="E34" s="191" t="s">
        <v>73</v>
      </c>
      <c r="F34" s="191" t="s">
        <v>73</v>
      </c>
      <c r="G34" s="191">
        <v>10</v>
      </c>
      <c r="H34" s="191">
        <v>0.01</v>
      </c>
      <c r="I34" s="191" t="s">
        <v>73</v>
      </c>
      <c r="J34" s="215">
        <v>1362</v>
      </c>
      <c r="K34" s="191">
        <v>3</v>
      </c>
      <c r="L34" s="191">
        <v>0.001</v>
      </c>
      <c r="M34" s="195">
        <f t="shared" si="3"/>
        <v>1.362</v>
      </c>
      <c r="N34" s="248"/>
      <c r="O34" s="202"/>
    </row>
    <row r="35" spans="1:15" ht="11.25" customHeight="1">
      <c r="A35" s="192" t="s">
        <v>136</v>
      </c>
      <c r="B35" s="198" t="s">
        <v>166</v>
      </c>
      <c r="C35" s="191">
        <v>40</v>
      </c>
      <c r="D35" s="236" t="s">
        <v>209</v>
      </c>
      <c r="E35" s="191" t="s">
        <v>73</v>
      </c>
      <c r="F35" s="191" t="s">
        <v>73</v>
      </c>
      <c r="G35" s="191">
        <v>10</v>
      </c>
      <c r="H35" s="191">
        <v>0.01</v>
      </c>
      <c r="I35" s="214" t="s">
        <v>73</v>
      </c>
      <c r="J35" s="215">
        <v>4424</v>
      </c>
      <c r="K35" s="191">
        <v>3</v>
      </c>
      <c r="L35" s="191">
        <v>0.001</v>
      </c>
      <c r="M35" s="195">
        <f t="shared" si="3"/>
        <v>4.424</v>
      </c>
      <c r="N35" s="248"/>
      <c r="O35" s="202"/>
    </row>
    <row r="36" spans="1:15" ht="11.25" customHeight="1">
      <c r="A36" s="192" t="s">
        <v>137</v>
      </c>
      <c r="B36" s="198" t="s">
        <v>138</v>
      </c>
      <c r="C36" s="191">
        <v>30</v>
      </c>
      <c r="D36" s="229" t="s">
        <v>208</v>
      </c>
      <c r="E36" s="191" t="s">
        <v>73</v>
      </c>
      <c r="F36" s="191" t="s">
        <v>73</v>
      </c>
      <c r="G36" s="191">
        <v>10</v>
      </c>
      <c r="H36" s="191">
        <v>0.01</v>
      </c>
      <c r="I36" s="191" t="s">
        <v>73</v>
      </c>
      <c r="J36" s="217">
        <v>3744</v>
      </c>
      <c r="K36" s="191">
        <v>3</v>
      </c>
      <c r="L36" s="191">
        <v>0.001</v>
      </c>
      <c r="M36" s="195">
        <f t="shared" si="3"/>
        <v>3.744</v>
      </c>
      <c r="N36" s="248"/>
      <c r="O36" s="202"/>
    </row>
    <row r="37" spans="1:15" ht="11.25" customHeight="1">
      <c r="A37" s="192" t="s">
        <v>167</v>
      </c>
      <c r="B37" s="198" t="s">
        <v>177</v>
      </c>
      <c r="C37" s="191">
        <v>40</v>
      </c>
      <c r="D37" s="229" t="s">
        <v>210</v>
      </c>
      <c r="E37" s="191" t="s">
        <v>73</v>
      </c>
      <c r="F37" s="191" t="s">
        <v>73</v>
      </c>
      <c r="G37" s="191">
        <v>10</v>
      </c>
      <c r="H37" s="191">
        <v>0.01</v>
      </c>
      <c r="I37" s="191" t="s">
        <v>73</v>
      </c>
      <c r="J37" s="219">
        <v>4137</v>
      </c>
      <c r="K37" s="191">
        <v>3</v>
      </c>
      <c r="L37" s="191">
        <v>0.001</v>
      </c>
      <c r="M37" s="195">
        <f t="shared" si="3"/>
        <v>4.1370000000000005</v>
      </c>
      <c r="N37" s="248"/>
      <c r="O37" s="202"/>
    </row>
    <row r="38" spans="1:15" ht="11.25" customHeight="1">
      <c r="A38" s="192" t="s">
        <v>168</v>
      </c>
      <c r="B38" s="198" t="s">
        <v>178</v>
      </c>
      <c r="C38" s="191">
        <v>30</v>
      </c>
      <c r="D38" s="236" t="s">
        <v>212</v>
      </c>
      <c r="E38" s="191" t="s">
        <v>73</v>
      </c>
      <c r="F38" s="191" t="s">
        <v>73</v>
      </c>
      <c r="G38" s="191">
        <v>10</v>
      </c>
      <c r="H38" s="191">
        <v>0.01</v>
      </c>
      <c r="I38" s="214" t="s">
        <v>73</v>
      </c>
      <c r="J38" s="219">
        <v>72</v>
      </c>
      <c r="K38" s="191">
        <v>3</v>
      </c>
      <c r="L38" s="191">
        <v>0.001</v>
      </c>
      <c r="M38" s="195">
        <f t="shared" si="3"/>
        <v>0.07200000000000001</v>
      </c>
      <c r="N38" s="248"/>
      <c r="O38" s="202"/>
    </row>
    <row r="39" spans="1:15" ht="11.25" customHeight="1">
      <c r="A39" s="192" t="s">
        <v>169</v>
      </c>
      <c r="B39" s="198" t="s">
        <v>179</v>
      </c>
      <c r="C39" s="191">
        <v>50</v>
      </c>
      <c r="D39" s="236" t="s">
        <v>211</v>
      </c>
      <c r="E39" s="191" t="s">
        <v>73</v>
      </c>
      <c r="F39" s="191" t="s">
        <v>73</v>
      </c>
      <c r="G39" s="191">
        <v>10</v>
      </c>
      <c r="H39" s="191">
        <v>0.01</v>
      </c>
      <c r="I39" s="191" t="s">
        <v>73</v>
      </c>
      <c r="J39" s="219">
        <v>132</v>
      </c>
      <c r="K39" s="191">
        <v>3</v>
      </c>
      <c r="L39" s="191">
        <v>0.001</v>
      </c>
      <c r="M39" s="195">
        <f t="shared" si="3"/>
        <v>0.132</v>
      </c>
      <c r="N39" s="248"/>
      <c r="O39" s="202"/>
    </row>
    <row r="40" spans="1:15" ht="11.25" customHeight="1">
      <c r="A40" s="192" t="s">
        <v>180</v>
      </c>
      <c r="B40" s="198" t="s">
        <v>182</v>
      </c>
      <c r="C40" s="234" t="s">
        <v>187</v>
      </c>
      <c r="D40" s="236" t="s">
        <v>207</v>
      </c>
      <c r="E40" s="191" t="s">
        <v>73</v>
      </c>
      <c r="F40" s="191" t="s">
        <v>73</v>
      </c>
      <c r="G40" s="191" t="s">
        <v>73</v>
      </c>
      <c r="H40" s="191" t="s">
        <v>73</v>
      </c>
      <c r="I40" s="214" t="s">
        <v>73</v>
      </c>
      <c r="J40" s="219">
        <v>3900</v>
      </c>
      <c r="K40" s="191">
        <v>3</v>
      </c>
      <c r="L40" s="191">
        <v>1E-05</v>
      </c>
      <c r="M40" s="195">
        <f t="shared" si="3"/>
        <v>0.039</v>
      </c>
      <c r="N40" s="248"/>
      <c r="O40" s="218"/>
    </row>
    <row r="41" spans="1:15" ht="11.25" customHeight="1">
      <c r="A41" s="192" t="s">
        <v>181</v>
      </c>
      <c r="B41" s="198" t="s">
        <v>183</v>
      </c>
      <c r="C41" s="234" t="s">
        <v>188</v>
      </c>
      <c r="D41" s="236" t="s">
        <v>207</v>
      </c>
      <c r="E41" s="191" t="s">
        <v>73</v>
      </c>
      <c r="F41" s="191" t="s">
        <v>73</v>
      </c>
      <c r="G41" s="191" t="s">
        <v>73</v>
      </c>
      <c r="H41" s="191" t="s">
        <v>73</v>
      </c>
      <c r="I41" s="191" t="s">
        <v>73</v>
      </c>
      <c r="J41" s="219">
        <v>1560</v>
      </c>
      <c r="K41" s="191">
        <v>3</v>
      </c>
      <c r="L41" s="191">
        <v>2E-05</v>
      </c>
      <c r="M41" s="195">
        <f t="shared" si="3"/>
        <v>0.031200000000000002</v>
      </c>
      <c r="N41" s="248"/>
      <c r="O41" s="202"/>
    </row>
    <row r="42" spans="1:15" ht="13.5">
      <c r="A42" s="123"/>
      <c r="B42" s="237" t="s">
        <v>6</v>
      </c>
      <c r="C42" s="125"/>
      <c r="D42" s="239" t="s">
        <v>213</v>
      </c>
      <c r="E42" s="207"/>
      <c r="F42" s="125"/>
      <c r="G42" s="125"/>
      <c r="H42" s="125"/>
      <c r="I42" s="126"/>
      <c r="J42" s="213">
        <f>SUM(J32:J41)</f>
        <v>20645</v>
      </c>
      <c r="K42" s="125"/>
      <c r="L42" s="125" t="s">
        <v>222</v>
      </c>
      <c r="M42" s="209">
        <f>SUM(M32:M41)</f>
        <v>15.2552</v>
      </c>
      <c r="N42" s="128"/>
      <c r="O42" s="210"/>
    </row>
    <row r="43" spans="1:15" ht="15.75" customHeight="1" thickBot="1">
      <c r="A43" s="131"/>
      <c r="B43" s="434" t="s">
        <v>214</v>
      </c>
      <c r="C43" s="435"/>
      <c r="D43" s="176"/>
      <c r="E43" s="132"/>
      <c r="F43" s="132"/>
      <c r="G43" s="132"/>
      <c r="H43" s="132"/>
      <c r="I43" s="133"/>
      <c r="J43" s="134" t="s">
        <v>140</v>
      </c>
      <c r="K43" s="135"/>
      <c r="L43" s="132"/>
      <c r="M43" s="241">
        <f>M12+M23+M25+M30+M42</f>
        <v>37.7312</v>
      </c>
      <c r="N43" s="136"/>
      <c r="O43" s="137"/>
    </row>
  </sheetData>
  <mergeCells count="2">
    <mergeCell ref="J3:J4"/>
    <mergeCell ref="B43:C43"/>
  </mergeCells>
  <printOptions horizontalCentered="1" verticalCentered="1"/>
  <pageMargins left="0.3937007874015748" right="0.3937007874015748" top="0.5905511811023623" bottom="0.5905511811023623" header="0.5118110236220472" footer="0.4330708661417323"/>
  <pageSetup horizontalDpi="600" verticalDpi="600" orientation="landscape" paperSize="9" r:id="rId1"/>
  <headerFooter alignWithMargins="0">
    <oddFooter>&amp;C&amp;A</oddFooter>
  </headerFooter>
  <ignoredErrors>
    <ignoredError sqref="M12 M23 M30 M4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showGridLines="0" workbookViewId="0" topLeftCell="A4">
      <selection activeCell="F35" sqref="F35"/>
    </sheetView>
  </sheetViews>
  <sheetFormatPr defaultColWidth="9.00390625" defaultRowHeight="12.75"/>
  <cols>
    <col min="1" max="1" width="4.875" style="0" customWidth="1"/>
    <col min="2" max="2" width="13.375" style="0" customWidth="1"/>
    <col min="3" max="3" width="65.25390625" style="0" customWidth="1"/>
    <col min="4" max="4" width="4.75390625" style="0" customWidth="1"/>
    <col min="5" max="5" width="8.00390625" style="0" customWidth="1"/>
    <col min="6" max="6" width="7.875" style="0" customWidth="1"/>
    <col min="7" max="8" width="10.00390625" style="0" customWidth="1"/>
    <col min="9" max="9" width="7.875" style="0" customWidth="1"/>
    <col min="10" max="10" width="9.625" style="0" customWidth="1"/>
    <col min="11" max="11" width="24.75390625" style="0" customWidth="1"/>
  </cols>
  <sheetData>
    <row r="1" spans="1:10" ht="19.5" customHeight="1" thickBot="1">
      <c r="A1" s="346" t="s">
        <v>13</v>
      </c>
      <c r="B1" s="346"/>
      <c r="C1" s="346"/>
      <c r="D1" s="346"/>
      <c r="E1" s="346"/>
      <c r="F1" s="346"/>
      <c r="G1" s="346"/>
      <c r="H1" s="346"/>
      <c r="I1" s="346"/>
      <c r="J1" s="346"/>
    </row>
    <row r="2" spans="1:14" ht="12.75" customHeight="1" thickTop="1">
      <c r="A2" s="429" t="s">
        <v>0</v>
      </c>
      <c r="B2" s="428" t="s">
        <v>1</v>
      </c>
      <c r="C2" s="428" t="s">
        <v>2</v>
      </c>
      <c r="D2" s="428" t="s">
        <v>3</v>
      </c>
      <c r="E2" s="428" t="s">
        <v>4</v>
      </c>
      <c r="F2" s="428" t="s">
        <v>5</v>
      </c>
      <c r="G2" s="428"/>
      <c r="H2" s="428"/>
      <c r="I2" s="428" t="s">
        <v>9</v>
      </c>
      <c r="J2" s="431"/>
      <c r="K2" s="2"/>
      <c r="L2" s="1"/>
      <c r="M2" s="1"/>
      <c r="N2" s="1"/>
    </row>
    <row r="3" spans="1:10" ht="12.75">
      <c r="A3" s="430"/>
      <c r="B3" s="426"/>
      <c r="C3" s="426"/>
      <c r="D3" s="426"/>
      <c r="E3" s="426"/>
      <c r="F3" s="426" t="s">
        <v>12</v>
      </c>
      <c r="G3" s="426" t="s">
        <v>6</v>
      </c>
      <c r="H3" s="426"/>
      <c r="I3" s="426" t="s">
        <v>10</v>
      </c>
      <c r="J3" s="427" t="s">
        <v>11</v>
      </c>
    </row>
    <row r="4" spans="1:10" ht="12.75">
      <c r="A4" s="430"/>
      <c r="B4" s="426"/>
      <c r="C4" s="426"/>
      <c r="D4" s="426"/>
      <c r="E4" s="426"/>
      <c r="F4" s="426"/>
      <c r="G4" s="16" t="s">
        <v>7</v>
      </c>
      <c r="H4" s="16" t="s">
        <v>8</v>
      </c>
      <c r="I4" s="426"/>
      <c r="J4" s="427"/>
    </row>
    <row r="5" spans="1:10" ht="13.5" thickBot="1">
      <c r="A5" s="17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9">
        <v>10</v>
      </c>
    </row>
    <row r="6" spans="1:10" ht="12.75">
      <c r="A6" s="32"/>
      <c r="B6" s="33"/>
      <c r="C6" s="33"/>
      <c r="D6" s="33"/>
      <c r="E6" s="33"/>
      <c r="F6" s="33"/>
      <c r="G6" s="33"/>
      <c r="H6" s="33"/>
      <c r="I6" s="33"/>
      <c r="J6" s="34"/>
    </row>
    <row r="7" spans="1:10" ht="12.75">
      <c r="A7" s="32"/>
      <c r="B7" s="91"/>
      <c r="C7" s="33"/>
      <c r="D7" s="33"/>
      <c r="E7" s="33"/>
      <c r="F7" s="33"/>
      <c r="G7" s="33"/>
      <c r="H7" s="33"/>
      <c r="I7" s="33"/>
      <c r="J7" s="34"/>
    </row>
    <row r="8" spans="1:10" ht="12.75">
      <c r="A8" s="32"/>
      <c r="B8" s="33"/>
      <c r="C8" s="35" t="s">
        <v>371</v>
      </c>
      <c r="D8" s="33"/>
      <c r="E8" s="33"/>
      <c r="F8" s="33"/>
      <c r="G8" s="33"/>
      <c r="H8" s="33"/>
      <c r="I8" s="33"/>
      <c r="J8" s="34"/>
    </row>
    <row r="9" spans="1:10" ht="12.75">
      <c r="A9" s="14"/>
      <c r="B9" s="23"/>
      <c r="C9" s="295" t="s">
        <v>17</v>
      </c>
      <c r="D9" s="4"/>
      <c r="E9" s="21"/>
      <c r="F9" s="10"/>
      <c r="G9" s="10">
        <f>IF(E9&lt;&gt;"",E9*F9,"")</f>
      </c>
      <c r="H9" s="10">
        <f>IF(E9&lt;&gt;"",E9*F9,"")</f>
      </c>
      <c r="I9" s="6"/>
      <c r="J9" s="7">
        <f aca="true" t="shared" si="0" ref="J9:J40">IF(E9&lt;&gt;"",E9*I9,"")</f>
      </c>
    </row>
    <row r="10" spans="1:10" ht="12.75">
      <c r="A10" s="14"/>
      <c r="B10" s="23"/>
      <c r="C10" s="25"/>
      <c r="D10" s="4"/>
      <c r="E10" s="21"/>
      <c r="F10" s="10"/>
      <c r="G10" s="10"/>
      <c r="H10" s="10"/>
      <c r="I10" s="6"/>
      <c r="J10" s="7"/>
    </row>
    <row r="11" spans="1:10" ht="12.75">
      <c r="A11" s="14">
        <v>1</v>
      </c>
      <c r="B11" s="4"/>
      <c r="C11" s="12" t="s">
        <v>114</v>
      </c>
      <c r="D11" s="4"/>
      <c r="E11" s="21"/>
      <c r="F11" s="10"/>
      <c r="G11" s="10">
        <f>IF(E11&lt;&gt;"",E11*F11,"")</f>
      </c>
      <c r="H11" s="294"/>
      <c r="I11" s="6"/>
      <c r="J11" s="152">
        <f>'Stránka 11'!J34</f>
        <v>168.20490999999998</v>
      </c>
    </row>
    <row r="12" spans="1:10" ht="12.75">
      <c r="A12" s="14">
        <v>2</v>
      </c>
      <c r="B12" s="4"/>
      <c r="C12" s="12" t="s">
        <v>16</v>
      </c>
      <c r="D12" s="20"/>
      <c r="E12" s="21"/>
      <c r="F12" s="10"/>
      <c r="G12" s="10"/>
      <c r="H12" s="294"/>
      <c r="I12" s="6"/>
      <c r="J12" s="152">
        <f>'Stránka 11'!J38</f>
        <v>0</v>
      </c>
    </row>
    <row r="13" spans="1:10" ht="12.75">
      <c r="A13" s="14"/>
      <c r="B13" s="4"/>
      <c r="C13" s="74" t="s">
        <v>22</v>
      </c>
      <c r="D13" s="20"/>
      <c r="E13" s="21"/>
      <c r="F13" s="10"/>
      <c r="G13" s="10"/>
      <c r="H13" s="77"/>
      <c r="I13" s="6"/>
      <c r="J13" s="173">
        <f>SUM(J11:J12)</f>
        <v>168.20490999999998</v>
      </c>
    </row>
    <row r="14" spans="1:10" ht="12.75">
      <c r="A14" s="14"/>
      <c r="B14" s="4"/>
      <c r="C14" s="12"/>
      <c r="D14" s="4"/>
      <c r="E14" s="21"/>
      <c r="F14" s="10"/>
      <c r="G14" s="10"/>
      <c r="H14" s="10"/>
      <c r="I14" s="6"/>
      <c r="J14" s="7">
        <f t="shared" si="0"/>
      </c>
    </row>
    <row r="15" spans="1:10" ht="12.75">
      <c r="A15" s="14"/>
      <c r="B15" s="4"/>
      <c r="C15" s="53"/>
      <c r="D15" s="4"/>
      <c r="E15" s="21"/>
      <c r="F15" s="10"/>
      <c r="G15" s="10"/>
      <c r="H15" s="54"/>
      <c r="I15" s="6"/>
      <c r="J15" s="52"/>
    </row>
    <row r="16" spans="1:10" ht="12.75">
      <c r="A16" s="14"/>
      <c r="B16" s="4"/>
      <c r="C16" s="35" t="s">
        <v>372</v>
      </c>
      <c r="D16" s="4"/>
      <c r="E16" s="21"/>
      <c r="F16" s="10"/>
      <c r="G16" s="10"/>
      <c r="H16" s="54"/>
      <c r="I16" s="6"/>
      <c r="J16" s="52"/>
    </row>
    <row r="17" spans="1:10" ht="12.75">
      <c r="A17" s="14"/>
      <c r="B17" s="4"/>
      <c r="C17" s="53"/>
      <c r="D17" s="4"/>
      <c r="E17" s="21"/>
      <c r="F17" s="10"/>
      <c r="G17" s="10"/>
      <c r="H17" s="54"/>
      <c r="I17" s="6"/>
      <c r="J17" s="52"/>
    </row>
    <row r="18" spans="1:10" ht="12.75">
      <c r="A18" s="14">
        <v>3</v>
      </c>
      <c r="B18" s="4"/>
      <c r="C18" s="40" t="s">
        <v>373</v>
      </c>
      <c r="D18" s="26"/>
      <c r="E18" s="296"/>
      <c r="F18" s="42"/>
      <c r="G18" s="42"/>
      <c r="H18" s="54"/>
      <c r="I18" s="6"/>
      <c r="J18" s="52"/>
    </row>
    <row r="19" spans="1:10" ht="12.75">
      <c r="A19" s="14">
        <v>4</v>
      </c>
      <c r="B19" s="4"/>
      <c r="C19" s="40" t="s">
        <v>374</v>
      </c>
      <c r="D19" s="26"/>
      <c r="E19" s="296"/>
      <c r="F19" s="42"/>
      <c r="G19" s="42"/>
      <c r="H19" s="54"/>
      <c r="I19" s="6"/>
      <c r="J19" s="52"/>
    </row>
    <row r="20" spans="1:10" ht="12.75">
      <c r="A20" s="14"/>
      <c r="B20" s="4"/>
      <c r="C20" s="102" t="s">
        <v>375</v>
      </c>
      <c r="D20" s="26"/>
      <c r="E20" s="296"/>
      <c r="F20" s="42"/>
      <c r="G20" s="42"/>
      <c r="H20" s="297"/>
      <c r="I20" s="6"/>
      <c r="J20" s="52"/>
    </row>
    <row r="21" spans="1:10" ht="12.75">
      <c r="A21" s="14"/>
      <c r="B21" s="4"/>
      <c r="C21" s="75"/>
      <c r="D21" s="4"/>
      <c r="E21" s="21"/>
      <c r="F21" s="10"/>
      <c r="G21" s="10"/>
      <c r="H21" s="10"/>
      <c r="I21" s="6"/>
      <c r="J21" s="7">
        <f t="shared" si="0"/>
      </c>
    </row>
    <row r="22" spans="1:10" ht="12.75">
      <c r="A22" s="14"/>
      <c r="B22" s="4"/>
      <c r="C22" s="12"/>
      <c r="D22" s="4"/>
      <c r="E22" s="21"/>
      <c r="F22" s="10"/>
      <c r="G22" s="10"/>
      <c r="H22" s="51"/>
      <c r="I22" s="6"/>
      <c r="J22" s="7">
        <f t="shared" si="0"/>
      </c>
    </row>
    <row r="23" spans="1:10" ht="12.75">
      <c r="A23" s="14"/>
      <c r="B23" s="4"/>
      <c r="C23" s="29"/>
      <c r="D23" s="4"/>
      <c r="E23" s="21"/>
      <c r="F23" s="10"/>
      <c r="G23" s="30"/>
      <c r="H23" s="46"/>
      <c r="I23" s="30"/>
      <c r="J23" s="49"/>
    </row>
    <row r="24" spans="1:10" ht="12.75">
      <c r="A24" s="14"/>
      <c r="B24" s="4"/>
      <c r="C24" s="174" t="s">
        <v>23</v>
      </c>
      <c r="D24" s="4"/>
      <c r="E24" s="21"/>
      <c r="F24" s="10"/>
      <c r="G24" s="10"/>
      <c r="H24" s="46"/>
      <c r="I24" s="6"/>
      <c r="J24" s="47">
        <f t="shared" si="0"/>
      </c>
    </row>
    <row r="25" spans="1:10" ht="12.75">
      <c r="A25" s="14"/>
      <c r="B25" s="4"/>
      <c r="C25" s="85" t="s">
        <v>21</v>
      </c>
      <c r="D25" s="4"/>
      <c r="E25" s="21"/>
      <c r="F25" s="10"/>
      <c r="G25" s="10"/>
      <c r="H25" s="51"/>
      <c r="I25" s="6"/>
      <c r="J25" s="7">
        <f t="shared" si="0"/>
      </c>
    </row>
    <row r="26" spans="1:10" ht="12.75">
      <c r="A26" s="14"/>
      <c r="B26" s="4"/>
      <c r="C26" s="53" t="s">
        <v>24</v>
      </c>
      <c r="D26" s="4"/>
      <c r="E26" s="21"/>
      <c r="F26" s="10"/>
      <c r="G26" s="10"/>
      <c r="H26" s="54"/>
      <c r="I26" s="6"/>
      <c r="J26" s="7">
        <f t="shared" si="0"/>
      </c>
    </row>
    <row r="27" spans="1:10" ht="12.75">
      <c r="A27" s="14"/>
      <c r="B27" s="4"/>
      <c r="C27" s="12"/>
      <c r="D27" s="4"/>
      <c r="E27" s="21"/>
      <c r="F27" s="10"/>
      <c r="G27" s="10"/>
      <c r="H27" s="10"/>
      <c r="I27" s="6"/>
      <c r="J27" s="7">
        <f t="shared" si="0"/>
      </c>
    </row>
    <row r="28" spans="1:10" ht="12.75">
      <c r="A28" s="14"/>
      <c r="B28" s="4"/>
      <c r="C28" s="12"/>
      <c r="D28" s="4"/>
      <c r="E28" s="21"/>
      <c r="F28" s="10"/>
      <c r="G28" s="188"/>
      <c r="H28" s="10">
        <f aca="true" t="shared" si="1" ref="H28:H40">IF(E28&lt;&gt;"",E28*F28,"")</f>
      </c>
      <c r="I28" s="6"/>
      <c r="J28" s="7">
        <f t="shared" si="0"/>
      </c>
    </row>
    <row r="29" spans="1:10" ht="12.75">
      <c r="A29" s="14"/>
      <c r="B29" s="4"/>
      <c r="C29" s="12"/>
      <c r="D29" s="4"/>
      <c r="E29" s="21"/>
      <c r="F29" s="10"/>
      <c r="G29" s="188"/>
      <c r="H29" s="10">
        <f t="shared" si="1"/>
      </c>
      <c r="I29" s="6"/>
      <c r="J29" s="7">
        <f t="shared" si="0"/>
      </c>
    </row>
    <row r="30" spans="1:10" ht="12.75">
      <c r="A30" s="14"/>
      <c r="B30" s="4"/>
      <c r="C30" s="12"/>
      <c r="D30" s="4"/>
      <c r="E30" s="21"/>
      <c r="F30" s="10"/>
      <c r="G30" s="188"/>
      <c r="H30" s="10">
        <f t="shared" si="1"/>
      </c>
      <c r="I30" s="6"/>
      <c r="J30" s="7">
        <f t="shared" si="0"/>
      </c>
    </row>
    <row r="31" spans="1:10" ht="12.75">
      <c r="A31" s="14"/>
      <c r="B31" s="4"/>
      <c r="C31" s="12"/>
      <c r="D31" s="4"/>
      <c r="E31" s="21"/>
      <c r="F31" s="10"/>
      <c r="G31" s="188"/>
      <c r="H31" s="10">
        <f t="shared" si="1"/>
      </c>
      <c r="I31" s="6"/>
      <c r="J31" s="7">
        <f t="shared" si="0"/>
      </c>
    </row>
    <row r="32" spans="1:10" ht="12.75">
      <c r="A32" s="14"/>
      <c r="B32" s="4"/>
      <c r="C32" s="12"/>
      <c r="D32" s="4"/>
      <c r="E32" s="21"/>
      <c r="F32" s="10"/>
      <c r="G32" s="188"/>
      <c r="H32" s="10">
        <f t="shared" si="1"/>
      </c>
      <c r="I32" s="6"/>
      <c r="J32" s="7">
        <f t="shared" si="0"/>
      </c>
    </row>
    <row r="33" spans="1:10" ht="12.75">
      <c r="A33" s="14"/>
      <c r="B33" s="4"/>
      <c r="C33" s="12"/>
      <c r="D33" s="4"/>
      <c r="E33" s="21"/>
      <c r="F33" s="10"/>
      <c r="G33" s="188"/>
      <c r="H33" s="10">
        <f t="shared" si="1"/>
      </c>
      <c r="I33" s="6"/>
      <c r="J33" s="7">
        <f t="shared" si="0"/>
      </c>
    </row>
    <row r="34" spans="1:10" ht="12.75">
      <c r="A34" s="14"/>
      <c r="B34" s="4"/>
      <c r="C34" s="12"/>
      <c r="D34" s="4"/>
      <c r="E34" s="21"/>
      <c r="F34" s="10"/>
      <c r="G34" s="188"/>
      <c r="H34" s="10">
        <f t="shared" si="1"/>
      </c>
      <c r="I34" s="6"/>
      <c r="J34" s="7">
        <f t="shared" si="0"/>
      </c>
    </row>
    <row r="35" spans="1:10" ht="12.75">
      <c r="A35" s="14"/>
      <c r="B35" s="4"/>
      <c r="C35" s="12"/>
      <c r="D35" s="4"/>
      <c r="E35" s="21"/>
      <c r="F35" s="10"/>
      <c r="G35" s="10"/>
      <c r="H35" s="10">
        <f t="shared" si="1"/>
      </c>
      <c r="I35" s="6"/>
      <c r="J35" s="7">
        <f t="shared" si="0"/>
      </c>
    </row>
    <row r="36" spans="1:10" ht="12.75">
      <c r="A36" s="14"/>
      <c r="B36" s="4"/>
      <c r="C36" s="12"/>
      <c r="D36" s="4"/>
      <c r="E36" s="21"/>
      <c r="F36" s="10"/>
      <c r="G36" s="10"/>
      <c r="H36" s="10">
        <f t="shared" si="1"/>
      </c>
      <c r="I36" s="6"/>
      <c r="J36" s="7">
        <f t="shared" si="0"/>
      </c>
    </row>
    <row r="37" spans="1:10" ht="12.75">
      <c r="A37" s="14"/>
      <c r="B37" s="4"/>
      <c r="C37" s="12"/>
      <c r="D37" s="4"/>
      <c r="E37" s="21"/>
      <c r="F37" s="10"/>
      <c r="G37" s="10"/>
      <c r="H37" s="10"/>
      <c r="I37" s="6"/>
      <c r="J37" s="7"/>
    </row>
    <row r="38" spans="1:10" ht="12.75">
      <c r="A38" s="14"/>
      <c r="B38" s="4"/>
      <c r="C38" s="12"/>
      <c r="D38" s="4"/>
      <c r="E38" s="21"/>
      <c r="F38" s="10"/>
      <c r="G38" s="10"/>
      <c r="H38" s="10"/>
      <c r="I38" s="6"/>
      <c r="J38" s="7"/>
    </row>
    <row r="39" spans="1:10" ht="12.75">
      <c r="A39" s="14"/>
      <c r="B39" s="4"/>
      <c r="C39" s="12"/>
      <c r="D39" s="4"/>
      <c r="E39" s="21"/>
      <c r="F39" s="10"/>
      <c r="G39" s="10"/>
      <c r="H39" s="10">
        <f t="shared" si="1"/>
      </c>
      <c r="I39" s="6"/>
      <c r="J39" s="7">
        <f t="shared" si="0"/>
      </c>
    </row>
    <row r="40" spans="1:10" ht="13.5" thickBot="1">
      <c r="A40" s="15"/>
      <c r="B40" s="5"/>
      <c r="C40" s="13"/>
      <c r="D40" s="5"/>
      <c r="E40" s="22"/>
      <c r="F40" s="11"/>
      <c r="G40" s="11"/>
      <c r="H40" s="11">
        <f t="shared" si="1"/>
      </c>
      <c r="I40" s="8"/>
      <c r="J40" s="9">
        <f t="shared" si="0"/>
      </c>
    </row>
    <row r="41" ht="12.75" customHeight="1" thickTop="1"/>
  </sheetData>
  <mergeCells count="12">
    <mergeCell ref="D2:D4"/>
    <mergeCell ref="I2:J2"/>
    <mergeCell ref="I3:I4"/>
    <mergeCell ref="J3:J4"/>
    <mergeCell ref="A1:J1"/>
    <mergeCell ref="E2:E4"/>
    <mergeCell ref="F3:F4"/>
    <mergeCell ref="G3:H3"/>
    <mergeCell ref="F2:H2"/>
    <mergeCell ref="A2:A4"/>
    <mergeCell ref="B2:B4"/>
    <mergeCell ref="C2:C4"/>
  </mergeCells>
  <printOptions horizontalCentered="1" verticalCentered="1"/>
  <pageMargins left="0.3937007874015748" right="0.3937007874015748" top="0.5905511811023623" bottom="0.5905511811023623" header="0.5118110236220472" footer="0.4330708661417323"/>
  <pageSetup horizontalDpi="600" verticalDpi="600" orientation="landscape" paperSize="9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showGridLines="0" workbookViewId="0" topLeftCell="A1">
      <selection activeCell="E40" sqref="E40"/>
    </sheetView>
  </sheetViews>
  <sheetFormatPr defaultColWidth="9.00390625" defaultRowHeight="12.75"/>
  <cols>
    <col min="1" max="1" width="4.875" style="0" customWidth="1"/>
    <col min="2" max="2" width="11.375" style="0" customWidth="1"/>
    <col min="3" max="3" width="65.25390625" style="0" customWidth="1"/>
    <col min="4" max="4" width="4.75390625" style="0" customWidth="1"/>
    <col min="5" max="5" width="9.375" style="0" customWidth="1"/>
    <col min="6" max="6" width="7.875" style="0" customWidth="1"/>
    <col min="7" max="8" width="10.00390625" style="0" customWidth="1"/>
    <col min="9" max="9" width="7.875" style="0" customWidth="1"/>
    <col min="10" max="10" width="9.625" style="0" customWidth="1"/>
    <col min="11" max="11" width="24.75390625" style="0" customWidth="1"/>
  </cols>
  <sheetData>
    <row r="1" spans="1:10" ht="19.5" customHeight="1" thickBot="1">
      <c r="A1" s="346" t="s">
        <v>13</v>
      </c>
      <c r="B1" s="346"/>
      <c r="C1" s="346"/>
      <c r="D1" s="346"/>
      <c r="E1" s="346"/>
      <c r="F1" s="346"/>
      <c r="G1" s="346"/>
      <c r="H1" s="346"/>
      <c r="I1" s="346"/>
      <c r="J1" s="346"/>
    </row>
    <row r="2" spans="1:14" ht="12.75" customHeight="1" thickTop="1">
      <c r="A2" s="429" t="s">
        <v>0</v>
      </c>
      <c r="B2" s="428" t="s">
        <v>1</v>
      </c>
      <c r="C2" s="428" t="s">
        <v>2</v>
      </c>
      <c r="D2" s="428" t="s">
        <v>3</v>
      </c>
      <c r="E2" s="428" t="s">
        <v>4</v>
      </c>
      <c r="F2" s="428" t="s">
        <v>5</v>
      </c>
      <c r="G2" s="428"/>
      <c r="H2" s="428"/>
      <c r="I2" s="428" t="s">
        <v>9</v>
      </c>
      <c r="J2" s="431"/>
      <c r="K2" s="2"/>
      <c r="L2" s="1"/>
      <c r="M2" s="1"/>
      <c r="N2" s="1"/>
    </row>
    <row r="3" spans="1:10" ht="12.75">
      <c r="A3" s="430"/>
      <c r="B3" s="426"/>
      <c r="C3" s="426"/>
      <c r="D3" s="426"/>
      <c r="E3" s="426"/>
      <c r="F3" s="426" t="s">
        <v>12</v>
      </c>
      <c r="G3" s="426" t="s">
        <v>6</v>
      </c>
      <c r="H3" s="426"/>
      <c r="I3" s="426" t="s">
        <v>10</v>
      </c>
      <c r="J3" s="427" t="s">
        <v>11</v>
      </c>
    </row>
    <row r="4" spans="1:10" ht="12.75">
      <c r="A4" s="430"/>
      <c r="B4" s="426"/>
      <c r="C4" s="426"/>
      <c r="D4" s="426"/>
      <c r="E4" s="426"/>
      <c r="F4" s="426"/>
      <c r="G4" s="16" t="s">
        <v>7</v>
      </c>
      <c r="H4" s="16" t="s">
        <v>8</v>
      </c>
      <c r="I4" s="426"/>
      <c r="J4" s="427"/>
    </row>
    <row r="5" spans="1:10" ht="13.5" thickBot="1">
      <c r="A5" s="32">
        <v>1</v>
      </c>
      <c r="B5" s="18">
        <v>2</v>
      </c>
      <c r="C5" s="33">
        <v>3</v>
      </c>
      <c r="D5" s="33">
        <v>4</v>
      </c>
      <c r="E5" s="33">
        <v>5</v>
      </c>
      <c r="F5" s="33">
        <v>6</v>
      </c>
      <c r="G5" s="33">
        <v>7</v>
      </c>
      <c r="H5" s="33">
        <v>8</v>
      </c>
      <c r="I5" s="33">
        <v>9</v>
      </c>
      <c r="J5" s="34">
        <v>10</v>
      </c>
    </row>
    <row r="6" spans="1:10" ht="12.75">
      <c r="A6" s="48"/>
      <c r="B6" s="63"/>
      <c r="C6" s="143"/>
      <c r="D6" s="144"/>
      <c r="E6" s="145"/>
      <c r="F6" s="144"/>
      <c r="G6" s="145"/>
      <c r="H6" s="144"/>
      <c r="I6" s="144"/>
      <c r="J6" s="146"/>
    </row>
    <row r="7" spans="1:10" ht="12.75">
      <c r="A7" s="59"/>
      <c r="B7" s="142"/>
      <c r="C7" s="60" t="s">
        <v>114</v>
      </c>
      <c r="D7" s="61"/>
      <c r="E7" s="61"/>
      <c r="F7" s="61"/>
      <c r="G7" s="61"/>
      <c r="H7" s="61"/>
      <c r="I7" s="61"/>
      <c r="J7" s="62"/>
    </row>
    <row r="8" spans="1:10" ht="12.75">
      <c r="A8" s="59"/>
      <c r="B8" s="142"/>
      <c r="C8" s="60"/>
      <c r="D8" s="61"/>
      <c r="E8" s="61"/>
      <c r="F8" s="61"/>
      <c r="G8" s="61"/>
      <c r="H8" s="61"/>
      <c r="I8" s="61"/>
      <c r="J8" s="62"/>
    </row>
    <row r="9" spans="1:10" ht="12.75">
      <c r="A9" s="59"/>
      <c r="B9" s="178"/>
      <c r="C9" s="60"/>
      <c r="D9" s="61"/>
      <c r="E9" s="61"/>
      <c r="F9" s="61"/>
      <c r="G9" s="61"/>
      <c r="H9" s="61"/>
      <c r="I9" s="61"/>
      <c r="J9" s="62"/>
    </row>
    <row r="10" spans="1:10" ht="12.75">
      <c r="A10" s="92">
        <v>1</v>
      </c>
      <c r="B10" s="148"/>
      <c r="C10" s="149" t="s">
        <v>246</v>
      </c>
      <c r="D10" s="148" t="s">
        <v>14</v>
      </c>
      <c r="E10" s="150">
        <v>976</v>
      </c>
      <c r="F10" s="151"/>
      <c r="G10" s="148"/>
      <c r="H10" s="10"/>
      <c r="I10" s="93">
        <v>0</v>
      </c>
      <c r="J10" s="152">
        <f>IF(E10&lt;&gt;"",E10*I10,"")</f>
        <v>0</v>
      </c>
    </row>
    <row r="11" spans="1:10" ht="12.75">
      <c r="A11" s="92"/>
      <c r="B11" s="148"/>
      <c r="C11" s="157" t="s">
        <v>115</v>
      </c>
      <c r="D11" s="148"/>
      <c r="E11" s="148"/>
      <c r="F11" s="151"/>
      <c r="G11" s="148"/>
      <c r="H11" s="148"/>
      <c r="I11" s="148"/>
      <c r="J11" s="153"/>
    </row>
    <row r="12" spans="1:10" ht="12.75">
      <c r="A12" s="92"/>
      <c r="B12" s="148"/>
      <c r="C12" s="157" t="s">
        <v>247</v>
      </c>
      <c r="D12" s="148"/>
      <c r="E12" s="148"/>
      <c r="F12" s="151"/>
      <c r="G12" s="148"/>
      <c r="H12" s="148"/>
      <c r="I12" s="148"/>
      <c r="J12" s="153"/>
    </row>
    <row r="13" spans="1:10" ht="12.75">
      <c r="A13" s="92"/>
      <c r="B13" s="148"/>
      <c r="C13" s="157" t="s">
        <v>346</v>
      </c>
      <c r="D13" s="148"/>
      <c r="E13" s="148"/>
      <c r="F13" s="151"/>
      <c r="G13" s="148"/>
      <c r="H13" s="148"/>
      <c r="I13" s="148"/>
      <c r="J13" s="153"/>
    </row>
    <row r="14" spans="1:10" ht="12.75">
      <c r="A14" s="92"/>
      <c r="B14" s="142"/>
      <c r="C14" s="60"/>
      <c r="D14" s="61"/>
      <c r="E14" s="61"/>
      <c r="F14" s="61"/>
      <c r="G14" s="61"/>
      <c r="H14" s="61"/>
      <c r="I14" s="61"/>
      <c r="J14" s="252"/>
    </row>
    <row r="15" spans="1:10" ht="12.75">
      <c r="A15" s="92">
        <v>2</v>
      </c>
      <c r="B15" s="148"/>
      <c r="C15" s="149" t="s">
        <v>116</v>
      </c>
      <c r="D15" s="148" t="s">
        <v>14</v>
      </c>
      <c r="E15" s="150">
        <v>418</v>
      </c>
      <c r="F15" s="151"/>
      <c r="G15" s="148"/>
      <c r="H15" s="10"/>
      <c r="I15" s="93">
        <v>0</v>
      </c>
      <c r="J15" s="152">
        <f>IF(E15&lt;&gt;"",E15*I15,"")</f>
        <v>0</v>
      </c>
    </row>
    <row r="16" spans="1:10" ht="12.75">
      <c r="A16" s="92"/>
      <c r="B16" s="148"/>
      <c r="C16" s="149" t="s">
        <v>117</v>
      </c>
      <c r="D16" s="148"/>
      <c r="E16" s="150"/>
      <c r="F16" s="151"/>
      <c r="G16" s="148"/>
      <c r="H16" s="148"/>
      <c r="I16" s="148"/>
      <c r="J16" s="153"/>
    </row>
    <row r="17" spans="1:10" ht="12.75">
      <c r="A17" s="92"/>
      <c r="B17" s="148"/>
      <c r="C17" s="157" t="s">
        <v>118</v>
      </c>
      <c r="D17" s="148"/>
      <c r="E17" s="150"/>
      <c r="F17" s="151"/>
      <c r="G17" s="148"/>
      <c r="H17" s="148"/>
      <c r="I17" s="148"/>
      <c r="J17" s="153"/>
    </row>
    <row r="18" spans="1:10" ht="12.75">
      <c r="A18" s="92"/>
      <c r="B18" s="148"/>
      <c r="C18" s="157" t="s">
        <v>248</v>
      </c>
      <c r="D18" s="148"/>
      <c r="E18" s="150"/>
      <c r="F18" s="151"/>
      <c r="G18" s="148"/>
      <c r="H18" s="148"/>
      <c r="I18" s="148"/>
      <c r="J18" s="153"/>
    </row>
    <row r="19" spans="1:10" ht="12.75">
      <c r="A19" s="92"/>
      <c r="B19" s="148"/>
      <c r="C19" s="157" t="s">
        <v>347</v>
      </c>
      <c r="D19" s="148"/>
      <c r="E19" s="150"/>
      <c r="F19" s="151"/>
      <c r="G19" s="148"/>
      <c r="H19" s="148"/>
      <c r="I19" s="148"/>
      <c r="J19" s="153"/>
    </row>
    <row r="20" spans="1:10" ht="12.75">
      <c r="A20" s="92"/>
      <c r="B20" s="148"/>
      <c r="C20" s="149"/>
      <c r="D20" s="148"/>
      <c r="E20" s="150"/>
      <c r="F20" s="151"/>
      <c r="G20" s="148"/>
      <c r="H20" s="148"/>
      <c r="I20" s="148"/>
      <c r="J20" s="153"/>
    </row>
    <row r="21" spans="1:10" ht="12.75">
      <c r="A21" s="92">
        <v>3</v>
      </c>
      <c r="B21" s="148"/>
      <c r="C21" s="149" t="s">
        <v>119</v>
      </c>
      <c r="D21" s="148" t="s">
        <v>14</v>
      </c>
      <c r="E21" s="150">
        <v>1394</v>
      </c>
      <c r="F21" s="151"/>
      <c r="G21" s="148"/>
      <c r="H21" s="10"/>
      <c r="I21" s="93">
        <v>0</v>
      </c>
      <c r="J21" s="152">
        <f>IF(E21&lt;&gt;"",E21*I21,"")</f>
        <v>0</v>
      </c>
    </row>
    <row r="22" spans="1:10" ht="12.75">
      <c r="A22" s="92"/>
      <c r="B22" s="148"/>
      <c r="C22" s="157" t="s">
        <v>249</v>
      </c>
      <c r="D22" s="148"/>
      <c r="E22" s="148"/>
      <c r="F22" s="151"/>
      <c r="G22" s="148"/>
      <c r="H22" s="148"/>
      <c r="I22" s="148"/>
      <c r="J22" s="153"/>
    </row>
    <row r="23" spans="1:10" ht="12.75">
      <c r="A23" s="92"/>
      <c r="B23" s="148"/>
      <c r="C23" s="157" t="s">
        <v>270</v>
      </c>
      <c r="D23" s="148"/>
      <c r="E23" s="148"/>
      <c r="F23" s="151"/>
      <c r="G23" s="148"/>
      <c r="H23" s="148"/>
      <c r="I23" s="148"/>
      <c r="J23" s="153"/>
    </row>
    <row r="24" spans="1:10" ht="12.75">
      <c r="A24" s="92"/>
      <c r="B24" s="148"/>
      <c r="C24" s="149"/>
      <c r="D24" s="148"/>
      <c r="E24" s="148"/>
      <c r="F24" s="151"/>
      <c r="G24" s="148"/>
      <c r="H24" s="148"/>
      <c r="I24" s="148"/>
      <c r="J24" s="153"/>
    </row>
    <row r="25" spans="1:10" ht="12.75">
      <c r="A25" s="92">
        <v>4</v>
      </c>
      <c r="B25" s="4"/>
      <c r="C25" s="12" t="s">
        <v>26</v>
      </c>
      <c r="D25" s="4" t="s">
        <v>18</v>
      </c>
      <c r="E25" s="21">
        <v>10</v>
      </c>
      <c r="F25" s="10"/>
      <c r="G25" s="10"/>
      <c r="H25" s="10"/>
      <c r="I25" s="93">
        <v>0</v>
      </c>
      <c r="J25" s="152">
        <f>E25*I25</f>
        <v>0</v>
      </c>
    </row>
    <row r="26" spans="1:10" ht="12.75">
      <c r="A26" s="92"/>
      <c r="B26" s="4"/>
      <c r="C26" s="138"/>
      <c r="D26" s="3"/>
      <c r="E26" s="80"/>
      <c r="F26" s="82"/>
      <c r="G26" s="82"/>
      <c r="H26" s="82"/>
      <c r="I26" s="139"/>
      <c r="J26" s="253"/>
    </row>
    <row r="27" spans="1:10" ht="12.75">
      <c r="A27" s="92">
        <v>5</v>
      </c>
      <c r="B27" s="4"/>
      <c r="C27" s="138" t="s">
        <v>245</v>
      </c>
      <c r="D27" s="3" t="s">
        <v>14</v>
      </c>
      <c r="E27" s="80">
        <v>290</v>
      </c>
      <c r="F27" s="82"/>
      <c r="G27" s="82"/>
      <c r="H27" s="10"/>
      <c r="I27" s="93">
        <v>0</v>
      </c>
      <c r="J27" s="152">
        <f>E27*I27</f>
        <v>0</v>
      </c>
    </row>
    <row r="28" spans="1:10" ht="12.75">
      <c r="A28" s="92"/>
      <c r="B28" s="4"/>
      <c r="C28" s="138"/>
      <c r="D28" s="3"/>
      <c r="E28" s="80"/>
      <c r="F28" s="82"/>
      <c r="G28" s="82"/>
      <c r="H28" s="82"/>
      <c r="I28" s="139"/>
      <c r="J28" s="253"/>
    </row>
    <row r="29" spans="1:10" ht="12.75">
      <c r="A29" s="162">
        <v>6</v>
      </c>
      <c r="B29" s="4"/>
      <c r="C29" s="12" t="s">
        <v>251</v>
      </c>
      <c r="D29" s="4" t="s">
        <v>14</v>
      </c>
      <c r="E29" s="21">
        <v>542</v>
      </c>
      <c r="F29" s="10"/>
      <c r="G29" s="10"/>
      <c r="H29" s="10"/>
      <c r="I29" s="93">
        <v>0</v>
      </c>
      <c r="J29" s="152">
        <f>IF(E29&lt;&gt;"",E29*I29,"")</f>
        <v>0</v>
      </c>
    </row>
    <row r="30" spans="1:10" ht="12.75">
      <c r="A30" s="162"/>
      <c r="B30" s="4"/>
      <c r="C30" s="161" t="s">
        <v>141</v>
      </c>
      <c r="D30" s="3"/>
      <c r="E30" s="80"/>
      <c r="F30" s="82"/>
      <c r="G30" s="82"/>
      <c r="H30" s="82"/>
      <c r="I30" s="139"/>
      <c r="J30" s="253"/>
    </row>
    <row r="31" spans="1:10" ht="12.75">
      <c r="A31" s="162"/>
      <c r="B31" s="4"/>
      <c r="C31" s="179" t="s">
        <v>250</v>
      </c>
      <c r="D31" s="3"/>
      <c r="E31" s="80"/>
      <c r="F31" s="82"/>
      <c r="G31" s="82"/>
      <c r="H31" s="82"/>
      <c r="I31" s="139"/>
      <c r="J31" s="253"/>
    </row>
    <row r="32" spans="1:10" ht="12.75">
      <c r="A32" s="162"/>
      <c r="B32" s="4"/>
      <c r="C32" s="138"/>
      <c r="D32" s="3"/>
      <c r="E32" s="80"/>
      <c r="F32" s="82"/>
      <c r="G32" s="82"/>
      <c r="H32" s="82"/>
      <c r="I32" s="139"/>
      <c r="J32" s="253"/>
    </row>
    <row r="33" spans="1:10" ht="12.75">
      <c r="A33" s="162">
        <v>7</v>
      </c>
      <c r="B33" s="4"/>
      <c r="C33" s="12" t="s">
        <v>252</v>
      </c>
      <c r="D33" s="4" t="s">
        <v>14</v>
      </c>
      <c r="E33" s="21">
        <v>3214</v>
      </c>
      <c r="F33" s="10"/>
      <c r="G33" s="10"/>
      <c r="H33" s="10"/>
      <c r="I33" s="93">
        <v>0</v>
      </c>
      <c r="J33" s="152">
        <f>IF(E33&lt;&gt;"",E33*I33,"")</f>
        <v>0</v>
      </c>
    </row>
    <row r="34" spans="1:10" ht="12.75">
      <c r="A34" s="162"/>
      <c r="B34" s="4"/>
      <c r="C34" s="154" t="s">
        <v>142</v>
      </c>
      <c r="D34" s="4"/>
      <c r="E34" s="21"/>
      <c r="F34" s="10"/>
      <c r="G34" s="10"/>
      <c r="H34" s="10"/>
      <c r="I34" s="93"/>
      <c r="J34" s="152"/>
    </row>
    <row r="35" spans="1:10" ht="12.75">
      <c r="A35" s="162"/>
      <c r="B35" s="4"/>
      <c r="C35" s="40" t="s">
        <v>254</v>
      </c>
      <c r="D35" s="4"/>
      <c r="E35" s="21"/>
      <c r="F35" s="10"/>
      <c r="G35" s="10"/>
      <c r="H35" s="10"/>
      <c r="I35" s="93"/>
      <c r="J35" s="152"/>
    </row>
    <row r="36" spans="1:10" ht="12.75">
      <c r="A36" s="92"/>
      <c r="B36" s="4"/>
      <c r="C36" s="12"/>
      <c r="D36" s="4"/>
      <c r="E36" s="21"/>
      <c r="F36" s="10"/>
      <c r="G36" s="10"/>
      <c r="H36" s="10"/>
      <c r="I36" s="93"/>
      <c r="J36" s="152"/>
    </row>
    <row r="37" spans="1:10" ht="12.75">
      <c r="A37" s="92">
        <v>8</v>
      </c>
      <c r="B37" s="4"/>
      <c r="C37" s="12" t="s">
        <v>120</v>
      </c>
      <c r="D37" s="4" t="s">
        <v>14</v>
      </c>
      <c r="E37" s="21">
        <v>638</v>
      </c>
      <c r="F37" s="10"/>
      <c r="G37" s="10"/>
      <c r="H37" s="10"/>
      <c r="I37" s="93">
        <v>0</v>
      </c>
      <c r="J37" s="152">
        <f>IF(E37&lt;&gt;"",E37*I37,"")</f>
        <v>0</v>
      </c>
    </row>
    <row r="38" spans="1:10" ht="12.75">
      <c r="A38" s="92"/>
      <c r="B38" s="4"/>
      <c r="C38" s="154" t="s">
        <v>255</v>
      </c>
      <c r="D38" s="4"/>
      <c r="E38" s="21"/>
      <c r="F38" s="10"/>
      <c r="G38" s="10"/>
      <c r="H38" s="10"/>
      <c r="I38" s="93"/>
      <c r="J38" s="152"/>
    </row>
    <row r="39" spans="1:10" ht="12.75">
      <c r="A39" s="100"/>
      <c r="B39" s="4"/>
      <c r="C39" s="12"/>
      <c r="D39" s="4"/>
      <c r="E39" s="95"/>
      <c r="F39" s="10"/>
      <c r="G39" s="10"/>
      <c r="H39" s="10"/>
      <c r="I39" s="93"/>
      <c r="J39" s="152"/>
    </row>
    <row r="40" spans="1:10" ht="13.5" thickBot="1">
      <c r="A40" s="15"/>
      <c r="B40" s="5"/>
      <c r="C40" s="70" t="s">
        <v>109</v>
      </c>
      <c r="D40" s="5"/>
      <c r="E40" s="22"/>
      <c r="F40" s="11"/>
      <c r="G40" s="71"/>
      <c r="H40" s="71"/>
      <c r="I40" s="96"/>
      <c r="J40" s="244">
        <f>SUM(J6:J39)</f>
        <v>0</v>
      </c>
    </row>
    <row r="41" ht="13.5" thickTop="1"/>
  </sheetData>
  <mergeCells count="12">
    <mergeCell ref="I3:I4"/>
    <mergeCell ref="J3:J4"/>
    <mergeCell ref="A1:J1"/>
    <mergeCell ref="E2:E4"/>
    <mergeCell ref="F3:F4"/>
    <mergeCell ref="G3:H3"/>
    <mergeCell ref="F2:H2"/>
    <mergeCell ref="A2:A4"/>
    <mergeCell ref="B2:B4"/>
    <mergeCell ref="C2:C4"/>
    <mergeCell ref="D2:D4"/>
    <mergeCell ref="I2:J2"/>
  </mergeCells>
  <printOptions horizontalCentered="1" verticalCentered="1"/>
  <pageMargins left="0.3937007874015748" right="0.3937007874015748" top="0.5905511811023623" bottom="0.5905511811023623" header="0.5118110236220472" footer="0.4330708661417323"/>
  <pageSetup horizontalDpi="600" verticalDpi="600" orientation="landscape" paperSize="9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0"/>
  <sheetViews>
    <sheetView showGridLines="0" workbookViewId="0" topLeftCell="A3">
      <selection activeCell="E40" sqref="E40"/>
    </sheetView>
  </sheetViews>
  <sheetFormatPr defaultColWidth="9.00390625" defaultRowHeight="12.75"/>
  <cols>
    <col min="1" max="1" width="4.875" style="0" customWidth="1"/>
    <col min="2" max="2" width="11.375" style="0" customWidth="1"/>
    <col min="3" max="3" width="65.25390625" style="0" customWidth="1"/>
    <col min="4" max="4" width="4.75390625" style="0" customWidth="1"/>
    <col min="5" max="5" width="9.375" style="0" customWidth="1"/>
    <col min="6" max="6" width="7.875" style="0" customWidth="1"/>
    <col min="7" max="8" width="10.00390625" style="0" customWidth="1"/>
    <col min="9" max="9" width="7.875" style="0" customWidth="1"/>
    <col min="10" max="10" width="9.625" style="0" customWidth="1"/>
    <col min="11" max="11" width="24.75390625" style="0" customWidth="1"/>
  </cols>
  <sheetData>
    <row r="1" spans="1:10" ht="19.5" customHeight="1" thickBot="1">
      <c r="A1" s="346" t="s">
        <v>13</v>
      </c>
      <c r="B1" s="346"/>
      <c r="C1" s="346"/>
      <c r="D1" s="346"/>
      <c r="E1" s="346"/>
      <c r="F1" s="346"/>
      <c r="G1" s="346"/>
      <c r="H1" s="346"/>
      <c r="I1" s="346"/>
      <c r="J1" s="346"/>
    </row>
    <row r="2" spans="1:14" ht="12.75" customHeight="1" thickTop="1">
      <c r="A2" s="429" t="s">
        <v>0</v>
      </c>
      <c r="B2" s="428" t="s">
        <v>1</v>
      </c>
      <c r="C2" s="428" t="s">
        <v>2</v>
      </c>
      <c r="D2" s="428" t="s">
        <v>3</v>
      </c>
      <c r="E2" s="428" t="s">
        <v>4</v>
      </c>
      <c r="F2" s="428" t="s">
        <v>5</v>
      </c>
      <c r="G2" s="428"/>
      <c r="H2" s="428"/>
      <c r="I2" s="428" t="s">
        <v>9</v>
      </c>
      <c r="J2" s="431"/>
      <c r="K2" s="2"/>
      <c r="L2" s="1"/>
      <c r="M2" s="1"/>
      <c r="N2" s="1"/>
    </row>
    <row r="3" spans="1:10" ht="12.75">
      <c r="A3" s="430"/>
      <c r="B3" s="426"/>
      <c r="C3" s="426"/>
      <c r="D3" s="426"/>
      <c r="E3" s="426"/>
      <c r="F3" s="426" t="s">
        <v>12</v>
      </c>
      <c r="G3" s="426" t="s">
        <v>6</v>
      </c>
      <c r="H3" s="426"/>
      <c r="I3" s="426" t="s">
        <v>10</v>
      </c>
      <c r="J3" s="427" t="s">
        <v>11</v>
      </c>
    </row>
    <row r="4" spans="1:10" ht="12.75">
      <c r="A4" s="430"/>
      <c r="B4" s="426"/>
      <c r="C4" s="426"/>
      <c r="D4" s="426"/>
      <c r="E4" s="426"/>
      <c r="F4" s="426"/>
      <c r="G4" s="16" t="s">
        <v>7</v>
      </c>
      <c r="H4" s="16" t="s">
        <v>8</v>
      </c>
      <c r="I4" s="426"/>
      <c r="J4" s="427"/>
    </row>
    <row r="5" spans="1:10" ht="13.5" thickBot="1">
      <c r="A5" s="17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9">
        <v>10</v>
      </c>
    </row>
    <row r="6" spans="1:10" ht="12.75">
      <c r="A6" s="32"/>
      <c r="B6" s="33"/>
      <c r="C6" s="33"/>
      <c r="D6" s="33"/>
      <c r="E6" s="33"/>
      <c r="F6" s="33"/>
      <c r="G6" s="33"/>
      <c r="H6" s="33"/>
      <c r="I6" s="33"/>
      <c r="J6" s="34"/>
    </row>
    <row r="7" spans="1:10" ht="12.75">
      <c r="A7" s="100">
        <v>9</v>
      </c>
      <c r="B7" s="4"/>
      <c r="C7" s="12" t="s">
        <v>143</v>
      </c>
      <c r="D7" s="4" t="s">
        <v>14</v>
      </c>
      <c r="E7" s="21">
        <v>10486</v>
      </c>
      <c r="F7" s="10"/>
      <c r="G7" s="10"/>
      <c r="H7" s="10"/>
      <c r="I7" s="93">
        <v>0</v>
      </c>
      <c r="J7" s="256">
        <f>E7*I7</f>
        <v>0</v>
      </c>
    </row>
    <row r="8" spans="1:10" ht="12.75">
      <c r="A8" s="100"/>
      <c r="B8" s="4"/>
      <c r="C8" s="154" t="s">
        <v>326</v>
      </c>
      <c r="D8" s="4"/>
      <c r="E8" s="95"/>
      <c r="F8" s="10"/>
      <c r="G8" s="10"/>
      <c r="H8" s="10"/>
      <c r="I8" s="93"/>
      <c r="J8" s="256"/>
    </row>
    <row r="9" spans="1:10" ht="12.75">
      <c r="A9" s="32"/>
      <c r="B9" s="33"/>
      <c r="C9" s="33"/>
      <c r="D9" s="33"/>
      <c r="E9" s="33"/>
      <c r="F9" s="33"/>
      <c r="G9" s="33"/>
      <c r="H9" s="33"/>
      <c r="I9" s="33"/>
      <c r="J9" s="257"/>
    </row>
    <row r="10" spans="1:10" ht="12.75">
      <c r="A10" s="100">
        <v>10</v>
      </c>
      <c r="B10" s="26"/>
      <c r="C10" s="12" t="s">
        <v>77</v>
      </c>
      <c r="D10" s="4" t="s">
        <v>14</v>
      </c>
      <c r="E10" s="95">
        <v>319</v>
      </c>
      <c r="F10" s="10"/>
      <c r="G10" s="10"/>
      <c r="H10" s="10"/>
      <c r="I10" s="93">
        <v>0</v>
      </c>
      <c r="J10" s="256">
        <f>E10*I10</f>
        <v>0</v>
      </c>
    </row>
    <row r="11" spans="1:10" ht="12.75">
      <c r="A11" s="100"/>
      <c r="B11" s="26"/>
      <c r="C11" s="154" t="s">
        <v>256</v>
      </c>
      <c r="D11" s="4"/>
      <c r="E11" s="95"/>
      <c r="F11" s="10"/>
      <c r="G11" s="10"/>
      <c r="H11" s="10"/>
      <c r="I11" s="93"/>
      <c r="J11" s="256"/>
    </row>
    <row r="12" spans="1:10" ht="12.75">
      <c r="A12" s="147"/>
      <c r="B12" s="33"/>
      <c r="C12" s="33"/>
      <c r="D12" s="33"/>
      <c r="E12" s="33"/>
      <c r="F12" s="33"/>
      <c r="G12" s="33"/>
      <c r="H12" s="33"/>
      <c r="I12" s="33"/>
      <c r="J12" s="257"/>
    </row>
    <row r="13" spans="1:10" ht="12.75">
      <c r="A13" s="100">
        <v>11</v>
      </c>
      <c r="B13" s="26"/>
      <c r="C13" s="12" t="s">
        <v>78</v>
      </c>
      <c r="D13" s="4" t="s">
        <v>14</v>
      </c>
      <c r="E13" s="21">
        <v>5243</v>
      </c>
      <c r="F13" s="10"/>
      <c r="G13" s="10"/>
      <c r="H13" s="10"/>
      <c r="I13" s="93">
        <v>0</v>
      </c>
      <c r="J13" s="256">
        <f>E13*I13</f>
        <v>0</v>
      </c>
    </row>
    <row r="14" spans="1:10" ht="12.75">
      <c r="A14" s="100"/>
      <c r="B14" s="26"/>
      <c r="C14" s="154" t="s">
        <v>258</v>
      </c>
      <c r="D14" s="4"/>
      <c r="E14" s="95"/>
      <c r="F14" s="10"/>
      <c r="G14" s="10"/>
      <c r="H14" s="10"/>
      <c r="I14" s="93"/>
      <c r="J14" s="256"/>
    </row>
    <row r="15" spans="1:10" ht="12.75">
      <c r="A15" s="100"/>
      <c r="B15" s="26"/>
      <c r="C15" s="12"/>
      <c r="D15" s="4"/>
      <c r="E15" s="95"/>
      <c r="F15" s="10"/>
      <c r="G15" s="10"/>
      <c r="H15" s="10"/>
      <c r="I15" s="93"/>
      <c r="J15" s="256"/>
    </row>
    <row r="16" spans="1:10" ht="12.75">
      <c r="A16" s="100">
        <v>12</v>
      </c>
      <c r="B16" s="26"/>
      <c r="C16" s="12" t="s">
        <v>79</v>
      </c>
      <c r="D16" s="4" t="s">
        <v>14</v>
      </c>
      <c r="E16" s="21">
        <v>319</v>
      </c>
      <c r="F16" s="10"/>
      <c r="G16" s="10"/>
      <c r="H16" s="10"/>
      <c r="I16" s="93">
        <v>0</v>
      </c>
      <c r="J16" s="256">
        <f>E16*I16</f>
        <v>0</v>
      </c>
    </row>
    <row r="17" spans="1:10" ht="12.75">
      <c r="A17" s="100"/>
      <c r="B17" s="26"/>
      <c r="C17" s="154" t="s">
        <v>259</v>
      </c>
      <c r="D17" s="4"/>
      <c r="E17" s="95"/>
      <c r="F17" s="10"/>
      <c r="G17" s="10"/>
      <c r="H17" s="10"/>
      <c r="I17" s="93"/>
      <c r="J17" s="256"/>
    </row>
    <row r="18" spans="1:10" ht="12.75">
      <c r="A18" s="100"/>
      <c r="B18" s="26"/>
      <c r="C18" s="12"/>
      <c r="D18" s="4"/>
      <c r="E18" s="95"/>
      <c r="F18" s="10"/>
      <c r="G18" s="10"/>
      <c r="H18" s="10"/>
      <c r="I18" s="93"/>
      <c r="J18" s="256"/>
    </row>
    <row r="19" spans="1:10" ht="12.75">
      <c r="A19" s="100">
        <v>13</v>
      </c>
      <c r="B19" s="26"/>
      <c r="C19" s="12" t="s">
        <v>81</v>
      </c>
      <c r="D19" s="4" t="s">
        <v>14</v>
      </c>
      <c r="E19" s="21">
        <v>5243</v>
      </c>
      <c r="F19" s="10"/>
      <c r="G19" s="10"/>
      <c r="H19" s="10"/>
      <c r="I19" s="93">
        <v>0</v>
      </c>
      <c r="J19" s="256">
        <f>E19*I19</f>
        <v>0</v>
      </c>
    </row>
    <row r="20" spans="1:10" ht="12.75">
      <c r="A20" s="100"/>
      <c r="B20" s="26"/>
      <c r="C20" s="154" t="s">
        <v>260</v>
      </c>
      <c r="D20" s="4"/>
      <c r="E20" s="95"/>
      <c r="F20" s="10"/>
      <c r="G20" s="10"/>
      <c r="H20" s="10"/>
      <c r="I20" s="93"/>
      <c r="J20" s="256"/>
    </row>
    <row r="21" spans="1:10" ht="12.75">
      <c r="A21" s="100"/>
      <c r="B21" s="26"/>
      <c r="C21" s="154"/>
      <c r="D21" s="4"/>
      <c r="E21" s="95"/>
      <c r="F21" s="10"/>
      <c r="G21" s="10"/>
      <c r="H21" s="10"/>
      <c r="I21" s="93"/>
      <c r="J21" s="256"/>
    </row>
    <row r="22" spans="1:10" ht="12.75">
      <c r="A22" s="100">
        <v>14</v>
      </c>
      <c r="B22" s="26"/>
      <c r="C22" s="12" t="s">
        <v>139</v>
      </c>
      <c r="D22" s="4" t="s">
        <v>14</v>
      </c>
      <c r="E22" s="21">
        <v>1420</v>
      </c>
      <c r="F22" s="10"/>
      <c r="G22" s="10"/>
      <c r="H22" s="10"/>
      <c r="I22" s="93">
        <v>0</v>
      </c>
      <c r="J22" s="256">
        <f>E22*I22</f>
        <v>0</v>
      </c>
    </row>
    <row r="23" spans="1:10" ht="12.75">
      <c r="A23" s="100"/>
      <c r="B23" s="26"/>
      <c r="C23" s="168" t="s">
        <v>327</v>
      </c>
      <c r="D23" s="4"/>
      <c r="E23" s="21"/>
      <c r="F23" s="10"/>
      <c r="G23" s="10"/>
      <c r="H23" s="10"/>
      <c r="I23" s="93"/>
      <c r="J23" s="256"/>
    </row>
    <row r="24" spans="1:10" ht="12.75">
      <c r="A24" s="100"/>
      <c r="B24" s="26"/>
      <c r="C24" s="154"/>
      <c r="D24" s="4"/>
      <c r="E24" s="21"/>
      <c r="F24" s="10"/>
      <c r="G24" s="10"/>
      <c r="H24" s="10"/>
      <c r="I24" s="93"/>
      <c r="J24" s="256"/>
    </row>
    <row r="25" spans="1:10" ht="12.75">
      <c r="A25" s="100"/>
      <c r="B25" s="26"/>
      <c r="C25" s="24" t="s">
        <v>257</v>
      </c>
      <c r="D25" s="4"/>
      <c r="E25" s="21"/>
      <c r="F25" s="10"/>
      <c r="G25" s="10"/>
      <c r="H25" s="10"/>
      <c r="I25" s="93"/>
      <c r="J25" s="256"/>
    </row>
    <row r="26" spans="1:10" ht="12.75">
      <c r="A26" s="100"/>
      <c r="B26" s="26"/>
      <c r="C26" s="168" t="s">
        <v>328</v>
      </c>
      <c r="D26" s="4"/>
      <c r="E26" s="21"/>
      <c r="F26" s="10"/>
      <c r="G26" s="10"/>
      <c r="H26" s="10"/>
      <c r="I26" s="93"/>
      <c r="J26" s="256"/>
    </row>
    <row r="27" spans="1:10" ht="12.75">
      <c r="A27" s="100">
        <v>15</v>
      </c>
      <c r="B27" s="26"/>
      <c r="C27" s="25" t="s">
        <v>144</v>
      </c>
      <c r="D27" s="4" t="s">
        <v>19</v>
      </c>
      <c r="E27" s="21">
        <v>43</v>
      </c>
      <c r="F27" s="10"/>
      <c r="G27" s="10"/>
      <c r="H27" s="10"/>
      <c r="I27" s="165">
        <v>0.001</v>
      </c>
      <c r="J27" s="256">
        <f>E27*I27</f>
        <v>0.043000000000000003</v>
      </c>
    </row>
    <row r="28" spans="1:10" ht="12.75">
      <c r="A28" s="164"/>
      <c r="B28" s="26"/>
      <c r="C28" s="177" t="s">
        <v>157</v>
      </c>
      <c r="D28" s="4"/>
      <c r="E28" s="21"/>
      <c r="F28" s="10"/>
      <c r="G28" s="10"/>
      <c r="H28" s="10"/>
      <c r="I28" s="165"/>
      <c r="J28" s="256"/>
    </row>
    <row r="29" spans="1:10" ht="12.75">
      <c r="A29" s="100"/>
      <c r="B29" s="26"/>
      <c r="C29" s="12" t="s">
        <v>88</v>
      </c>
      <c r="D29" s="4"/>
      <c r="E29" s="21"/>
      <c r="F29" s="10"/>
      <c r="G29" s="10"/>
      <c r="H29" s="10"/>
      <c r="I29" s="93"/>
      <c r="J29" s="256"/>
    </row>
    <row r="30" spans="1:10" ht="12.75">
      <c r="A30" s="100"/>
      <c r="B30" s="26"/>
      <c r="C30" s="40"/>
      <c r="D30" s="4"/>
      <c r="E30" s="21"/>
      <c r="F30" s="10"/>
      <c r="G30" s="10"/>
      <c r="H30" s="10"/>
      <c r="I30" s="93"/>
      <c r="J30" s="256"/>
    </row>
    <row r="31" spans="1:10" ht="12.75">
      <c r="A31" s="100">
        <v>16</v>
      </c>
      <c r="B31" s="4"/>
      <c r="C31" s="12" t="s">
        <v>84</v>
      </c>
      <c r="D31" s="4" t="s">
        <v>14</v>
      </c>
      <c r="E31" s="21">
        <v>319</v>
      </c>
      <c r="F31" s="10"/>
      <c r="G31" s="10"/>
      <c r="H31" s="10"/>
      <c r="I31" s="93">
        <v>0</v>
      </c>
      <c r="J31" s="256">
        <f>IF(E31&lt;&gt;"",E31*I31,"")</f>
        <v>0</v>
      </c>
    </row>
    <row r="32" spans="1:10" ht="12.75">
      <c r="A32" s="100"/>
      <c r="B32" s="4"/>
      <c r="C32" s="168" t="s">
        <v>261</v>
      </c>
      <c r="D32" s="4"/>
      <c r="E32" s="21"/>
      <c r="F32" s="10"/>
      <c r="G32" s="10"/>
      <c r="H32" s="10"/>
      <c r="I32" s="93"/>
      <c r="J32" s="256"/>
    </row>
    <row r="33" spans="1:10" ht="12.75">
      <c r="A33" s="100"/>
      <c r="B33" s="26"/>
      <c r="C33" s="12"/>
      <c r="D33" s="4"/>
      <c r="E33" s="21"/>
      <c r="F33" s="10"/>
      <c r="G33" s="10"/>
      <c r="H33" s="10"/>
      <c r="I33" s="93"/>
      <c r="J33" s="256"/>
    </row>
    <row r="34" spans="1:10" ht="12.75">
      <c r="A34" s="100">
        <v>17</v>
      </c>
      <c r="B34" s="26"/>
      <c r="C34" s="12" t="s">
        <v>80</v>
      </c>
      <c r="D34" s="4" t="s">
        <v>14</v>
      </c>
      <c r="E34" s="21">
        <v>3823</v>
      </c>
      <c r="F34" s="10"/>
      <c r="G34" s="10"/>
      <c r="H34" s="10"/>
      <c r="I34" s="93">
        <v>0</v>
      </c>
      <c r="J34" s="256">
        <f>E34*I34</f>
        <v>0</v>
      </c>
    </row>
    <row r="35" spans="1:10" ht="12.75">
      <c r="A35" s="100"/>
      <c r="B35" s="26"/>
      <c r="C35" s="168" t="s">
        <v>329</v>
      </c>
      <c r="D35" s="4"/>
      <c r="E35" s="21"/>
      <c r="F35" s="10"/>
      <c r="G35" s="10"/>
      <c r="H35" s="10"/>
      <c r="I35" s="93"/>
      <c r="J35" s="256"/>
    </row>
    <row r="36" spans="1:10" ht="12.75">
      <c r="A36" s="100"/>
      <c r="B36" s="26"/>
      <c r="C36" s="168" t="s">
        <v>330</v>
      </c>
      <c r="D36" s="4"/>
      <c r="E36" s="21"/>
      <c r="F36" s="10"/>
      <c r="G36" s="10"/>
      <c r="H36" s="10"/>
      <c r="I36" s="93"/>
      <c r="J36" s="256"/>
    </row>
    <row r="37" spans="1:10" ht="12.75">
      <c r="A37" s="100"/>
      <c r="B37" s="26"/>
      <c r="C37" s="168" t="s">
        <v>331</v>
      </c>
      <c r="D37" s="4"/>
      <c r="E37" s="21"/>
      <c r="F37" s="10"/>
      <c r="G37" s="10"/>
      <c r="H37" s="10"/>
      <c r="I37" s="93"/>
      <c r="J37" s="256"/>
    </row>
    <row r="38" spans="1:10" ht="12.75">
      <c r="A38" s="100"/>
      <c r="B38" s="26"/>
      <c r="C38" s="168" t="s">
        <v>332</v>
      </c>
      <c r="D38" s="4"/>
      <c r="E38" s="21"/>
      <c r="F38" s="10"/>
      <c r="G38" s="10"/>
      <c r="H38" s="10"/>
      <c r="I38" s="93"/>
      <c r="J38" s="256"/>
    </row>
    <row r="39" spans="1:10" ht="12.75">
      <c r="A39" s="100"/>
      <c r="B39" s="26"/>
      <c r="C39" s="154"/>
      <c r="D39" s="4"/>
      <c r="E39" s="21"/>
      <c r="F39" s="10"/>
      <c r="G39" s="10"/>
      <c r="H39" s="10"/>
      <c r="I39" s="93"/>
      <c r="J39" s="256"/>
    </row>
    <row r="40" spans="1:10" ht="13.5" thickBot="1">
      <c r="A40" s="15"/>
      <c r="B40" s="5"/>
      <c r="C40" s="70" t="s">
        <v>110</v>
      </c>
      <c r="D40" s="5"/>
      <c r="E40" s="22"/>
      <c r="F40" s="11"/>
      <c r="G40" s="71"/>
      <c r="H40" s="71"/>
      <c r="I40" s="96"/>
      <c r="J40" s="258">
        <f>SUM(J13:J39)</f>
        <v>0.043000000000000003</v>
      </c>
    </row>
    <row r="41" ht="13.5" thickTop="1"/>
  </sheetData>
  <mergeCells count="12">
    <mergeCell ref="D2:D4"/>
    <mergeCell ref="I2:J2"/>
    <mergeCell ref="I3:I4"/>
    <mergeCell ref="J3:J4"/>
    <mergeCell ref="A1:J1"/>
    <mergeCell ref="E2:E4"/>
    <mergeCell ref="F3:F4"/>
    <mergeCell ref="G3:H3"/>
    <mergeCell ref="F2:H2"/>
    <mergeCell ref="A2:A4"/>
    <mergeCell ref="B2:B4"/>
    <mergeCell ref="C2:C4"/>
  </mergeCells>
  <printOptions horizontalCentered="1" verticalCentered="1"/>
  <pageMargins left="0.3937007874015748" right="0.3937007874015748" top="0.5905511811023623" bottom="0.5905511811023623" header="0.5118110236220472" footer="0.4330708661417323"/>
  <pageSetup horizontalDpi="600" verticalDpi="600" orientation="landscape" paperSize="9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40"/>
  <sheetViews>
    <sheetView showGridLines="0" workbookViewId="0" topLeftCell="A1">
      <selection activeCell="G40" sqref="G40"/>
    </sheetView>
  </sheetViews>
  <sheetFormatPr defaultColWidth="9.00390625" defaultRowHeight="12.75"/>
  <cols>
    <col min="1" max="1" width="4.875" style="0" customWidth="1"/>
    <col min="2" max="2" width="11.375" style="0" customWidth="1"/>
    <col min="3" max="3" width="65.25390625" style="0" customWidth="1"/>
    <col min="4" max="4" width="4.75390625" style="0" customWidth="1"/>
    <col min="5" max="5" width="9.375" style="0" customWidth="1"/>
    <col min="6" max="6" width="7.875" style="0" customWidth="1"/>
    <col min="7" max="8" width="10.00390625" style="0" customWidth="1"/>
    <col min="9" max="9" width="7.875" style="0" customWidth="1"/>
    <col min="10" max="10" width="9.625" style="0" customWidth="1"/>
    <col min="11" max="11" width="24.75390625" style="0" customWidth="1"/>
  </cols>
  <sheetData>
    <row r="1" spans="1:10" ht="19.5" customHeight="1" thickBot="1">
      <c r="A1" s="346" t="s">
        <v>13</v>
      </c>
      <c r="B1" s="346"/>
      <c r="C1" s="346"/>
      <c r="D1" s="346"/>
      <c r="E1" s="346"/>
      <c r="F1" s="346"/>
      <c r="G1" s="346"/>
      <c r="H1" s="346"/>
      <c r="I1" s="346"/>
      <c r="J1" s="346"/>
    </row>
    <row r="2" spans="1:14" ht="12.75" customHeight="1" thickTop="1">
      <c r="A2" s="429" t="s">
        <v>0</v>
      </c>
      <c r="B2" s="428" t="s">
        <v>1</v>
      </c>
      <c r="C2" s="428" t="s">
        <v>2</v>
      </c>
      <c r="D2" s="428" t="s">
        <v>3</v>
      </c>
      <c r="E2" s="428" t="s">
        <v>4</v>
      </c>
      <c r="F2" s="428" t="s">
        <v>5</v>
      </c>
      <c r="G2" s="428"/>
      <c r="H2" s="428"/>
      <c r="I2" s="428" t="s">
        <v>9</v>
      </c>
      <c r="J2" s="431"/>
      <c r="K2" s="2"/>
      <c r="L2" s="1"/>
      <c r="M2" s="1"/>
      <c r="N2" s="1"/>
    </row>
    <row r="3" spans="1:10" ht="12.75">
      <c r="A3" s="430"/>
      <c r="B3" s="426"/>
      <c r="C3" s="426"/>
      <c r="D3" s="426"/>
      <c r="E3" s="426"/>
      <c r="F3" s="426" t="s">
        <v>12</v>
      </c>
      <c r="G3" s="426" t="s">
        <v>6</v>
      </c>
      <c r="H3" s="426"/>
      <c r="I3" s="426" t="s">
        <v>10</v>
      </c>
      <c r="J3" s="427" t="s">
        <v>11</v>
      </c>
    </row>
    <row r="4" spans="1:10" ht="12.75">
      <c r="A4" s="430"/>
      <c r="B4" s="426"/>
      <c r="C4" s="426"/>
      <c r="D4" s="426"/>
      <c r="E4" s="426"/>
      <c r="F4" s="426"/>
      <c r="G4" s="16" t="s">
        <v>7</v>
      </c>
      <c r="H4" s="16" t="s">
        <v>8</v>
      </c>
      <c r="I4" s="426"/>
      <c r="J4" s="427"/>
    </row>
    <row r="5" spans="1:10" ht="13.5" thickBot="1">
      <c r="A5" s="17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9">
        <v>10</v>
      </c>
    </row>
    <row r="6" spans="1:10" ht="12.75">
      <c r="A6" s="59"/>
      <c r="B6" s="141"/>
      <c r="C6" s="60"/>
      <c r="D6" s="61"/>
      <c r="E6" s="61"/>
      <c r="F6" s="61"/>
      <c r="G6" s="61"/>
      <c r="H6" s="61"/>
      <c r="I6" s="61"/>
      <c r="J6" s="62"/>
    </row>
    <row r="7" spans="1:10" ht="12.75">
      <c r="A7" s="100"/>
      <c r="B7" s="26"/>
      <c r="C7" s="24" t="s">
        <v>271</v>
      </c>
      <c r="D7" s="3"/>
      <c r="E7" s="80"/>
      <c r="F7" s="82"/>
      <c r="G7" s="82"/>
      <c r="H7" s="10">
        <f>IF(E7&lt;&gt;"",E7*F7,"")</f>
      </c>
      <c r="I7" s="6"/>
      <c r="J7" s="7">
        <f aca="true" t="shared" si="0" ref="J7:J12">IF(E7&lt;&gt;"",E7*I7,"")</f>
      </c>
    </row>
    <row r="8" spans="1:10" ht="12.75">
      <c r="A8" s="100"/>
      <c r="B8" s="23"/>
      <c r="C8" s="168" t="s">
        <v>262</v>
      </c>
      <c r="D8" s="4"/>
      <c r="E8" s="21"/>
      <c r="F8" s="10"/>
      <c r="G8" s="10"/>
      <c r="H8" s="10">
        <f>IF(E8&lt;&gt;"",E8*F8,"")</f>
      </c>
      <c r="I8" s="6"/>
      <c r="J8" s="7">
        <f t="shared" si="0"/>
      </c>
    </row>
    <row r="9" spans="1:10" ht="12.75">
      <c r="A9" s="100"/>
      <c r="B9" s="26"/>
      <c r="C9" s="168" t="s">
        <v>331</v>
      </c>
      <c r="D9" s="4"/>
      <c r="E9" s="21"/>
      <c r="F9" s="10"/>
      <c r="G9" s="10"/>
      <c r="H9" s="10">
        <f>IF(E9&lt;&gt;"",E9*F9,"")</f>
      </c>
      <c r="I9" s="38"/>
      <c r="J9" s="7">
        <f t="shared" si="0"/>
      </c>
    </row>
    <row r="10" spans="1:10" ht="12.75">
      <c r="A10" s="100"/>
      <c r="B10" s="26"/>
      <c r="C10" s="12" t="s">
        <v>333</v>
      </c>
      <c r="D10" s="4"/>
      <c r="E10" s="21"/>
      <c r="F10" s="10"/>
      <c r="G10" s="10"/>
      <c r="H10" s="10">
        <f>IF(E10&lt;&gt;"",E10*F10,"")</f>
      </c>
      <c r="I10" s="6"/>
      <c r="J10" s="7">
        <f t="shared" si="0"/>
      </c>
    </row>
    <row r="11" spans="1:10" ht="12.75">
      <c r="A11" s="100" t="s">
        <v>272</v>
      </c>
      <c r="B11" s="26"/>
      <c r="C11" s="25" t="s">
        <v>263</v>
      </c>
      <c r="D11" s="4" t="s">
        <v>19</v>
      </c>
      <c r="E11" s="21">
        <v>55</v>
      </c>
      <c r="F11" s="10"/>
      <c r="G11" s="10"/>
      <c r="H11" s="10"/>
      <c r="I11" s="165">
        <v>0.001</v>
      </c>
      <c r="J11" s="254">
        <f t="shared" si="0"/>
        <v>0.055</v>
      </c>
    </row>
    <row r="12" spans="1:10" ht="12.75">
      <c r="A12" s="100"/>
      <c r="B12" s="26"/>
      <c r="C12" s="12" t="s">
        <v>88</v>
      </c>
      <c r="D12" s="4"/>
      <c r="E12" s="21"/>
      <c r="F12" s="10"/>
      <c r="G12" s="10"/>
      <c r="H12" s="10"/>
      <c r="I12" s="6"/>
      <c r="J12" s="94">
        <f t="shared" si="0"/>
      </c>
    </row>
    <row r="13" spans="1:10" ht="12.75">
      <c r="A13" s="59"/>
      <c r="B13" s="141"/>
      <c r="C13" s="60"/>
      <c r="D13" s="61"/>
      <c r="E13" s="61"/>
      <c r="F13" s="61"/>
      <c r="G13" s="61"/>
      <c r="H13" s="61"/>
      <c r="I13" s="61"/>
      <c r="J13" s="62"/>
    </row>
    <row r="14" spans="1:10" ht="12.75">
      <c r="A14" s="59"/>
      <c r="B14" s="141"/>
      <c r="C14" s="168" t="s">
        <v>334</v>
      </c>
      <c r="D14" s="61"/>
      <c r="E14" s="61"/>
      <c r="F14" s="61"/>
      <c r="G14" s="61"/>
      <c r="H14" s="61"/>
      <c r="I14" s="61"/>
      <c r="J14" s="62"/>
    </row>
    <row r="15" spans="1:10" ht="12.75">
      <c r="A15" s="100" t="s">
        <v>273</v>
      </c>
      <c r="B15" s="26"/>
      <c r="C15" s="25" t="s">
        <v>264</v>
      </c>
      <c r="D15" s="4" t="s">
        <v>19</v>
      </c>
      <c r="E15" s="21">
        <v>48</v>
      </c>
      <c r="F15" s="10"/>
      <c r="G15" s="10"/>
      <c r="H15" s="10"/>
      <c r="I15" s="165">
        <v>0.001</v>
      </c>
      <c r="J15" s="254">
        <f>IF(E15&lt;&gt;"",E15*I15,"")</f>
        <v>0.048</v>
      </c>
    </row>
    <row r="16" spans="1:10" ht="12.75">
      <c r="A16" s="100"/>
      <c r="B16" s="26"/>
      <c r="C16" s="12" t="s">
        <v>88</v>
      </c>
      <c r="D16" s="4"/>
      <c r="E16" s="21"/>
      <c r="F16" s="10"/>
      <c r="G16" s="10"/>
      <c r="H16" s="10"/>
      <c r="I16" s="6"/>
      <c r="J16" s="152">
        <f>IF(E16&lt;&gt;"",E16*I16,"")</f>
      </c>
    </row>
    <row r="17" spans="1:10" ht="12.75">
      <c r="A17" s="59"/>
      <c r="B17" s="141"/>
      <c r="C17" s="60"/>
      <c r="D17" s="61"/>
      <c r="E17" s="61"/>
      <c r="F17" s="61"/>
      <c r="G17" s="61"/>
      <c r="H17" s="61"/>
      <c r="I17" s="61"/>
      <c r="J17" s="252"/>
    </row>
    <row r="18" spans="1:10" ht="12.75">
      <c r="A18" s="59"/>
      <c r="B18" s="141"/>
      <c r="C18" s="168" t="s">
        <v>335</v>
      </c>
      <c r="D18" s="61"/>
      <c r="E18" s="61"/>
      <c r="F18" s="61"/>
      <c r="G18" s="61"/>
      <c r="H18" s="61"/>
      <c r="I18" s="61"/>
      <c r="J18" s="252"/>
    </row>
    <row r="19" spans="1:10" ht="12.75">
      <c r="A19" s="100" t="s">
        <v>274</v>
      </c>
      <c r="B19" s="26"/>
      <c r="C19" s="25" t="s">
        <v>265</v>
      </c>
      <c r="D19" s="4" t="s">
        <v>19</v>
      </c>
      <c r="E19" s="21">
        <v>22</v>
      </c>
      <c r="F19" s="10"/>
      <c r="G19" s="10"/>
      <c r="H19" s="10"/>
      <c r="I19" s="165">
        <v>0.001</v>
      </c>
      <c r="J19" s="254">
        <f>IF(E19&lt;&gt;"",E19*I19,"")</f>
        <v>0.022</v>
      </c>
    </row>
    <row r="20" spans="1:10" ht="12.75">
      <c r="A20" s="100"/>
      <c r="B20" s="26"/>
      <c r="C20" s="12" t="s">
        <v>88</v>
      </c>
      <c r="D20" s="4"/>
      <c r="E20" s="21"/>
      <c r="F20" s="10"/>
      <c r="G20" s="10"/>
      <c r="H20" s="10"/>
      <c r="I20" s="6"/>
      <c r="J20" s="152">
        <f>IF(E20&lt;&gt;"",E20*I20,"")</f>
      </c>
    </row>
    <row r="21" spans="1:10" ht="12.75">
      <c r="A21" s="59"/>
      <c r="B21" s="141"/>
      <c r="C21" s="60"/>
      <c r="D21" s="61"/>
      <c r="E21" s="61"/>
      <c r="F21" s="61"/>
      <c r="G21" s="61"/>
      <c r="H21" s="61"/>
      <c r="I21" s="61"/>
      <c r="J21" s="252"/>
    </row>
    <row r="22" spans="1:10" ht="12.75">
      <c r="A22" s="92">
        <v>19</v>
      </c>
      <c r="B22" s="148"/>
      <c r="C22" s="149" t="s">
        <v>145</v>
      </c>
      <c r="D22" s="148" t="s">
        <v>14</v>
      </c>
      <c r="E22" s="150">
        <v>861</v>
      </c>
      <c r="F22" s="148"/>
      <c r="G22" s="148"/>
      <c r="H22" s="10"/>
      <c r="I22" s="93">
        <v>0</v>
      </c>
      <c r="J22" s="152">
        <f>E22*I22</f>
        <v>0</v>
      </c>
    </row>
    <row r="23" spans="1:10" ht="12.75">
      <c r="A23" s="92"/>
      <c r="B23" s="148"/>
      <c r="C23" s="154" t="s">
        <v>266</v>
      </c>
      <c r="D23" s="148"/>
      <c r="E23" s="150"/>
      <c r="F23" s="148"/>
      <c r="G23" s="148"/>
      <c r="H23" s="148"/>
      <c r="I23" s="148"/>
      <c r="J23" s="153"/>
    </row>
    <row r="24" spans="1:10" ht="12.75">
      <c r="A24" s="92"/>
      <c r="B24" s="148"/>
      <c r="C24" s="149"/>
      <c r="D24" s="148"/>
      <c r="E24" s="150"/>
      <c r="F24" s="148"/>
      <c r="G24" s="148"/>
      <c r="H24" s="148"/>
      <c r="I24" s="148"/>
      <c r="J24" s="153"/>
    </row>
    <row r="25" spans="1:10" ht="12.75">
      <c r="A25" s="92">
        <v>20</v>
      </c>
      <c r="B25" s="148"/>
      <c r="C25" s="149" t="s">
        <v>146</v>
      </c>
      <c r="D25" s="148" t="s">
        <v>14</v>
      </c>
      <c r="E25" s="150">
        <v>8457</v>
      </c>
      <c r="F25" s="148"/>
      <c r="G25" s="148"/>
      <c r="H25" s="10"/>
      <c r="I25" s="93">
        <v>0</v>
      </c>
      <c r="J25" s="152">
        <f>E25*I25</f>
        <v>0</v>
      </c>
    </row>
    <row r="26" spans="1:10" ht="12.75">
      <c r="A26" s="92"/>
      <c r="B26" s="148"/>
      <c r="C26" s="154" t="s">
        <v>336</v>
      </c>
      <c r="D26" s="148"/>
      <c r="E26" s="150"/>
      <c r="F26" s="148"/>
      <c r="G26" s="148"/>
      <c r="H26" s="148"/>
      <c r="I26" s="148"/>
      <c r="J26" s="153"/>
    </row>
    <row r="27" spans="1:10" ht="12.75">
      <c r="A27" s="92"/>
      <c r="B27" s="148"/>
      <c r="C27" s="149"/>
      <c r="D27" s="148"/>
      <c r="E27" s="150"/>
      <c r="F27" s="148"/>
      <c r="G27" s="148"/>
      <c r="H27" s="148"/>
      <c r="I27" s="148"/>
      <c r="J27" s="153"/>
    </row>
    <row r="28" spans="1:10" ht="12.75">
      <c r="A28" s="92"/>
      <c r="B28" s="148"/>
      <c r="C28" s="24" t="s">
        <v>268</v>
      </c>
      <c r="D28" s="148"/>
      <c r="E28" s="150"/>
      <c r="F28" s="148"/>
      <c r="G28" s="148"/>
      <c r="H28" s="148"/>
      <c r="I28" s="148"/>
      <c r="J28" s="153"/>
    </row>
    <row r="29" spans="1:10" ht="12.75">
      <c r="A29" s="14"/>
      <c r="B29" s="4"/>
      <c r="C29" s="154" t="s">
        <v>337</v>
      </c>
      <c r="D29" s="4"/>
      <c r="E29" s="21"/>
      <c r="F29" s="10"/>
      <c r="G29" s="10"/>
      <c r="H29" s="10"/>
      <c r="I29" s="93"/>
      <c r="J29" s="152"/>
    </row>
    <row r="30" spans="1:10" ht="12.75">
      <c r="A30" s="14"/>
      <c r="B30" s="4"/>
      <c r="C30" s="154" t="s">
        <v>267</v>
      </c>
      <c r="D30" s="4"/>
      <c r="E30" s="21"/>
      <c r="F30" s="10"/>
      <c r="G30" s="10"/>
      <c r="H30" s="10"/>
      <c r="I30" s="93"/>
      <c r="J30" s="152"/>
    </row>
    <row r="31" spans="1:10" ht="12.75">
      <c r="A31" s="14"/>
      <c r="B31" s="4"/>
      <c r="C31" s="255" t="s">
        <v>338</v>
      </c>
      <c r="D31" s="4"/>
      <c r="E31" s="21"/>
      <c r="F31" s="10"/>
      <c r="G31" s="10"/>
      <c r="H31" s="10"/>
      <c r="I31" s="93"/>
      <c r="J31" s="152"/>
    </row>
    <row r="32" spans="1:10" ht="12.75">
      <c r="A32" s="100">
        <v>21</v>
      </c>
      <c r="B32" s="26"/>
      <c r="C32" s="25" t="s">
        <v>147</v>
      </c>
      <c r="D32" s="4" t="s">
        <v>148</v>
      </c>
      <c r="E32" s="180">
        <v>28</v>
      </c>
      <c r="F32" s="10"/>
      <c r="G32" s="10"/>
      <c r="H32" s="10"/>
      <c r="I32" s="93">
        <v>0.001</v>
      </c>
      <c r="J32" s="181">
        <f>IF(E32&lt;&gt;"",E32*I32,"")</f>
        <v>0.028</v>
      </c>
    </row>
    <row r="33" spans="1:10" ht="12.75">
      <c r="A33" s="100"/>
      <c r="B33" s="26"/>
      <c r="C33" s="12" t="s">
        <v>104</v>
      </c>
      <c r="D33" s="4"/>
      <c r="E33" s="45"/>
      <c r="F33" s="10"/>
      <c r="G33" s="10"/>
      <c r="H33" s="10"/>
      <c r="I33" s="38"/>
      <c r="J33" s="242">
        <f>IF(E33&lt;&gt;"",E33*I33,"")</f>
      </c>
    </row>
    <row r="34" spans="1:10" ht="12.75">
      <c r="A34" s="92"/>
      <c r="B34" s="148"/>
      <c r="C34" s="149"/>
      <c r="D34" s="148"/>
      <c r="E34" s="148"/>
      <c r="F34" s="148"/>
      <c r="G34" s="148"/>
      <c r="H34" s="148"/>
      <c r="I34" s="148"/>
      <c r="J34" s="153"/>
    </row>
    <row r="35" spans="1:10" ht="12.75">
      <c r="A35" s="100">
        <v>22</v>
      </c>
      <c r="B35" s="26"/>
      <c r="C35" s="12" t="s">
        <v>82</v>
      </c>
      <c r="D35" s="4" t="s">
        <v>14</v>
      </c>
      <c r="E35" s="21">
        <v>319</v>
      </c>
      <c r="F35" s="10"/>
      <c r="G35" s="10"/>
      <c r="H35" s="10"/>
      <c r="I35" s="93">
        <v>0</v>
      </c>
      <c r="J35" s="152">
        <f>E35*I35</f>
        <v>0</v>
      </c>
    </row>
    <row r="36" spans="1:10" ht="12.75">
      <c r="A36" s="100"/>
      <c r="B36" s="26"/>
      <c r="C36" s="154" t="s">
        <v>269</v>
      </c>
      <c r="D36" s="4"/>
      <c r="E36" s="21"/>
      <c r="F36" s="10"/>
      <c r="G36" s="10"/>
      <c r="H36" s="10"/>
      <c r="I36" s="93"/>
      <c r="J36" s="152"/>
    </row>
    <row r="37" spans="1:10" ht="12.75">
      <c r="A37" s="100"/>
      <c r="B37" s="26"/>
      <c r="C37" s="12"/>
      <c r="D37" s="4"/>
      <c r="E37" s="21"/>
      <c r="F37" s="10"/>
      <c r="G37" s="10"/>
      <c r="H37" s="10"/>
      <c r="I37" s="93"/>
      <c r="J37" s="152"/>
    </row>
    <row r="38" spans="1:10" ht="12.75">
      <c r="A38" s="100">
        <v>23</v>
      </c>
      <c r="B38" s="26"/>
      <c r="C38" s="12" t="s">
        <v>83</v>
      </c>
      <c r="D38" s="4" t="s">
        <v>14</v>
      </c>
      <c r="E38" s="21">
        <v>5243</v>
      </c>
      <c r="F38" s="10"/>
      <c r="G38" s="10"/>
      <c r="H38" s="10"/>
      <c r="I38" s="93">
        <v>0</v>
      </c>
      <c r="J38" s="152">
        <f>E38*I38</f>
        <v>0</v>
      </c>
    </row>
    <row r="39" spans="1:10" ht="12.75">
      <c r="A39" s="100"/>
      <c r="B39" s="26"/>
      <c r="C39" s="154" t="s">
        <v>339</v>
      </c>
      <c r="D39" s="4"/>
      <c r="E39" s="21"/>
      <c r="F39" s="10"/>
      <c r="G39" s="10"/>
      <c r="H39" s="10"/>
      <c r="I39" s="93"/>
      <c r="J39" s="152"/>
    </row>
    <row r="40" spans="1:10" ht="13.5" thickBot="1">
      <c r="A40" s="15"/>
      <c r="B40" s="5"/>
      <c r="C40" s="70" t="s">
        <v>111</v>
      </c>
      <c r="D40" s="5"/>
      <c r="E40" s="22"/>
      <c r="F40" s="11"/>
      <c r="G40" s="71"/>
      <c r="H40" s="71"/>
      <c r="I40" s="96"/>
      <c r="J40" s="244">
        <f>SUM(J6:J39)</f>
        <v>0.153</v>
      </c>
    </row>
    <row r="41" ht="13.5" thickTop="1"/>
  </sheetData>
  <mergeCells count="12">
    <mergeCell ref="A1:J1"/>
    <mergeCell ref="E2:E4"/>
    <mergeCell ref="F3:F4"/>
    <mergeCell ref="G3:H3"/>
    <mergeCell ref="F2:H2"/>
    <mergeCell ref="A2:A4"/>
    <mergeCell ref="B2:B4"/>
    <mergeCell ref="C2:C4"/>
    <mergeCell ref="D2:D4"/>
    <mergeCell ref="I2:J2"/>
    <mergeCell ref="I3:I4"/>
    <mergeCell ref="J3:J4"/>
  </mergeCells>
  <printOptions horizontalCentered="1" verticalCentered="1"/>
  <pageMargins left="0.3937007874015748" right="0.3937007874015748" top="0.5905511811023623" bottom="0.5905511811023623" header="0.5118110236220472" footer="0.4330708661417323"/>
  <pageSetup horizontalDpi="600" verticalDpi="600" orientation="landscape" paperSize="9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0"/>
  <sheetViews>
    <sheetView showGridLines="0" workbookViewId="0" topLeftCell="A1">
      <selection activeCell="E39" sqref="E39"/>
    </sheetView>
  </sheetViews>
  <sheetFormatPr defaultColWidth="9.00390625" defaultRowHeight="12.75"/>
  <cols>
    <col min="1" max="1" width="4.875" style="0" customWidth="1"/>
    <col min="2" max="2" width="11.375" style="0" customWidth="1"/>
    <col min="3" max="3" width="65.25390625" style="0" customWidth="1"/>
    <col min="4" max="4" width="4.75390625" style="0" customWidth="1"/>
    <col min="5" max="5" width="9.375" style="0" customWidth="1"/>
    <col min="6" max="6" width="7.875" style="0" customWidth="1"/>
    <col min="7" max="8" width="10.00390625" style="0" customWidth="1"/>
    <col min="9" max="9" width="7.875" style="0" customWidth="1"/>
    <col min="10" max="10" width="9.625" style="0" customWidth="1"/>
    <col min="11" max="11" width="24.75390625" style="0" customWidth="1"/>
  </cols>
  <sheetData>
    <row r="1" spans="1:10" ht="19.5" customHeight="1" thickBot="1">
      <c r="A1" s="346" t="s">
        <v>13</v>
      </c>
      <c r="B1" s="346"/>
      <c r="C1" s="346"/>
      <c r="D1" s="346"/>
      <c r="E1" s="346"/>
      <c r="F1" s="346"/>
      <c r="G1" s="346"/>
      <c r="H1" s="346"/>
      <c r="I1" s="346"/>
      <c r="J1" s="346"/>
    </row>
    <row r="2" spans="1:14" ht="12.75" customHeight="1" thickTop="1">
      <c r="A2" s="429" t="s">
        <v>0</v>
      </c>
      <c r="B2" s="428" t="s">
        <v>1</v>
      </c>
      <c r="C2" s="428" t="s">
        <v>2</v>
      </c>
      <c r="D2" s="428" t="s">
        <v>3</v>
      </c>
      <c r="E2" s="428" t="s">
        <v>4</v>
      </c>
      <c r="F2" s="428" t="s">
        <v>5</v>
      </c>
      <c r="G2" s="428"/>
      <c r="H2" s="428"/>
      <c r="I2" s="428" t="s">
        <v>9</v>
      </c>
      <c r="J2" s="431"/>
      <c r="K2" s="2"/>
      <c r="L2" s="1"/>
      <c r="M2" s="1"/>
      <c r="N2" s="1"/>
    </row>
    <row r="3" spans="1:10" ht="12.75">
      <c r="A3" s="430"/>
      <c r="B3" s="426"/>
      <c r="C3" s="426"/>
      <c r="D3" s="426"/>
      <c r="E3" s="426"/>
      <c r="F3" s="426" t="s">
        <v>12</v>
      </c>
      <c r="G3" s="426" t="s">
        <v>6</v>
      </c>
      <c r="H3" s="426"/>
      <c r="I3" s="426" t="s">
        <v>10</v>
      </c>
      <c r="J3" s="427" t="s">
        <v>11</v>
      </c>
    </row>
    <row r="4" spans="1:10" ht="12.75">
      <c r="A4" s="430"/>
      <c r="B4" s="426"/>
      <c r="C4" s="426"/>
      <c r="D4" s="426"/>
      <c r="E4" s="426"/>
      <c r="F4" s="426"/>
      <c r="G4" s="16" t="s">
        <v>7</v>
      </c>
      <c r="H4" s="16" t="s">
        <v>8</v>
      </c>
      <c r="I4" s="426"/>
      <c r="J4" s="427"/>
    </row>
    <row r="5" spans="1:10" ht="13.5" thickBot="1">
      <c r="A5" s="17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9">
        <v>10</v>
      </c>
    </row>
    <row r="6" spans="1:10" ht="12.75">
      <c r="A6" s="59"/>
      <c r="B6" s="141"/>
      <c r="C6" s="60"/>
      <c r="D6" s="61"/>
      <c r="E6" s="61"/>
      <c r="F6" s="61"/>
      <c r="G6" s="61"/>
      <c r="H6" s="61"/>
      <c r="I6" s="61"/>
      <c r="J6" s="62"/>
    </row>
    <row r="7" spans="1:10" ht="12.75">
      <c r="A7" s="100">
        <v>24</v>
      </c>
      <c r="B7" s="26"/>
      <c r="C7" s="12" t="s">
        <v>277</v>
      </c>
      <c r="D7" s="4" t="s">
        <v>20</v>
      </c>
      <c r="E7" s="21">
        <v>2858</v>
      </c>
      <c r="F7" s="10"/>
      <c r="G7" s="10"/>
      <c r="H7" s="10"/>
      <c r="I7" s="93">
        <v>0</v>
      </c>
      <c r="J7" s="243">
        <f>IF(E7&lt;&gt;"",E7*I7,"")</f>
        <v>0</v>
      </c>
    </row>
    <row r="8" spans="1:10" ht="12.75">
      <c r="A8" s="100"/>
      <c r="B8" s="26"/>
      <c r="C8" s="154" t="s">
        <v>224</v>
      </c>
      <c r="D8" s="4"/>
      <c r="E8" s="21"/>
      <c r="F8" s="10"/>
      <c r="G8" s="10"/>
      <c r="H8" s="10"/>
      <c r="I8" s="93"/>
      <c r="J8" s="152"/>
    </row>
    <row r="9" spans="1:10" ht="12.75">
      <c r="A9" s="100"/>
      <c r="B9" s="26"/>
      <c r="C9" s="154"/>
      <c r="D9" s="4"/>
      <c r="E9" s="21"/>
      <c r="F9" s="10"/>
      <c r="G9" s="10"/>
      <c r="H9" s="10"/>
      <c r="I9" s="93"/>
      <c r="J9" s="152"/>
    </row>
    <row r="10" spans="1:10" ht="12.75">
      <c r="A10" s="100">
        <v>25</v>
      </c>
      <c r="B10" s="26"/>
      <c r="C10" s="12" t="s">
        <v>275</v>
      </c>
      <c r="D10" s="4" t="s">
        <v>20</v>
      </c>
      <c r="E10" s="21">
        <v>11832</v>
      </c>
      <c r="F10" s="10"/>
      <c r="G10" s="10"/>
      <c r="H10" s="10"/>
      <c r="I10" s="93">
        <v>0</v>
      </c>
      <c r="J10" s="243">
        <f>IF(E10&lt;&gt;"",E10*I10,"")</f>
        <v>0</v>
      </c>
    </row>
    <row r="11" spans="1:10" ht="12.75">
      <c r="A11" s="100"/>
      <c r="B11" s="26"/>
      <c r="C11" s="154" t="s">
        <v>225</v>
      </c>
      <c r="D11" s="4"/>
      <c r="E11" s="21"/>
      <c r="F11" s="10"/>
      <c r="G11" s="10"/>
      <c r="H11" s="10"/>
      <c r="I11" s="93"/>
      <c r="J11" s="152"/>
    </row>
    <row r="12" spans="1:10" ht="12.75">
      <c r="A12" s="100"/>
      <c r="B12" s="26"/>
      <c r="C12" s="40" t="s">
        <v>226</v>
      </c>
      <c r="D12" s="4"/>
      <c r="E12" s="21"/>
      <c r="F12" s="10"/>
      <c r="G12" s="10"/>
      <c r="H12" s="10"/>
      <c r="I12" s="93"/>
      <c r="J12" s="152"/>
    </row>
    <row r="13" spans="1:10" ht="12.75">
      <c r="A13" s="100"/>
      <c r="B13" s="26"/>
      <c r="C13" s="154"/>
      <c r="D13" s="4"/>
      <c r="E13" s="21"/>
      <c r="F13" s="10"/>
      <c r="G13" s="10"/>
      <c r="H13" s="10"/>
      <c r="I13" s="93"/>
      <c r="J13" s="152"/>
    </row>
    <row r="14" spans="1:10" ht="12.75">
      <c r="A14" s="100">
        <v>26</v>
      </c>
      <c r="B14" s="26"/>
      <c r="C14" s="12" t="s">
        <v>276</v>
      </c>
      <c r="D14" s="4" t="s">
        <v>20</v>
      </c>
      <c r="E14" s="21">
        <v>5837</v>
      </c>
      <c r="F14" s="10"/>
      <c r="G14" s="10"/>
      <c r="H14" s="10"/>
      <c r="I14" s="93">
        <v>0</v>
      </c>
      <c r="J14" s="243">
        <f>IF(E14&lt;&gt;"",E14*I14,"")</f>
        <v>0</v>
      </c>
    </row>
    <row r="15" spans="1:10" ht="12.75">
      <c r="A15" s="100"/>
      <c r="B15" s="26"/>
      <c r="C15" s="154" t="s">
        <v>227</v>
      </c>
      <c r="D15" s="4"/>
      <c r="E15" s="21"/>
      <c r="F15" s="10"/>
      <c r="G15" s="10"/>
      <c r="H15" s="10"/>
      <c r="I15" s="93"/>
      <c r="J15" s="152"/>
    </row>
    <row r="16" spans="1:10" ht="12.75">
      <c r="A16" s="100"/>
      <c r="B16" s="26"/>
      <c r="C16" s="40" t="s">
        <v>228</v>
      </c>
      <c r="D16" s="4"/>
      <c r="E16" s="21"/>
      <c r="F16" s="10"/>
      <c r="G16" s="10"/>
      <c r="H16" s="10"/>
      <c r="I16" s="93"/>
      <c r="J16" s="152"/>
    </row>
    <row r="17" spans="1:10" ht="12.75">
      <c r="A17" s="14"/>
      <c r="B17" s="4"/>
      <c r="C17" s="12"/>
      <c r="D17" s="4"/>
      <c r="E17" s="21"/>
      <c r="F17" s="10"/>
      <c r="G17" s="10"/>
      <c r="H17" s="10"/>
      <c r="I17" s="93"/>
      <c r="J17" s="152"/>
    </row>
    <row r="18" spans="1:10" ht="12.75">
      <c r="A18" s="163">
        <v>27</v>
      </c>
      <c r="B18" s="4"/>
      <c r="C18" s="12" t="s">
        <v>278</v>
      </c>
      <c r="D18" s="4" t="s">
        <v>20</v>
      </c>
      <c r="E18" s="21">
        <v>46</v>
      </c>
      <c r="F18" s="10"/>
      <c r="G18" s="10"/>
      <c r="H18" s="10"/>
      <c r="I18" s="93">
        <v>0</v>
      </c>
      <c r="J18" s="243">
        <f>IF(E18&lt;&gt;"",E18*I18,"")</f>
        <v>0</v>
      </c>
    </row>
    <row r="19" spans="1:10" ht="12.75">
      <c r="A19" s="92"/>
      <c r="B19" s="4"/>
      <c r="C19" s="154" t="s">
        <v>229</v>
      </c>
      <c r="D19" s="4"/>
      <c r="E19" s="21"/>
      <c r="F19" s="10"/>
      <c r="G19" s="10"/>
      <c r="H19" s="10"/>
      <c r="I19" s="50"/>
      <c r="J19" s="242"/>
    </row>
    <row r="20" spans="1:10" ht="12.75">
      <c r="A20" s="92"/>
      <c r="B20" s="4"/>
      <c r="C20" s="154"/>
      <c r="D20" s="4"/>
      <c r="E20" s="21"/>
      <c r="F20" s="10"/>
      <c r="G20" s="10"/>
      <c r="H20" s="10"/>
      <c r="I20" s="50"/>
      <c r="J20" s="242"/>
    </row>
    <row r="21" spans="1:10" ht="12.75">
      <c r="A21" s="92">
        <v>28</v>
      </c>
      <c r="B21" s="4"/>
      <c r="C21" s="12" t="s">
        <v>279</v>
      </c>
      <c r="D21" s="4" t="s">
        <v>20</v>
      </c>
      <c r="E21" s="21">
        <v>55</v>
      </c>
      <c r="F21" s="10"/>
      <c r="G21" s="10"/>
      <c r="H21" s="10"/>
      <c r="I21" s="93">
        <v>0</v>
      </c>
      <c r="J21" s="152">
        <f>IF(E21&lt;&gt;"",E21*I21,"")</f>
        <v>0</v>
      </c>
    </row>
    <row r="22" spans="1:10" ht="12.75">
      <c r="A22" s="92"/>
      <c r="B22" s="4"/>
      <c r="C22" s="154" t="s">
        <v>230</v>
      </c>
      <c r="D22" s="4"/>
      <c r="E22" s="21"/>
      <c r="F22" s="10"/>
      <c r="G22" s="10"/>
      <c r="H22" s="10"/>
      <c r="I22" s="93"/>
      <c r="J22" s="152"/>
    </row>
    <row r="23" spans="1:10" ht="12.75">
      <c r="A23" s="92"/>
      <c r="B23" s="4"/>
      <c r="C23" s="154"/>
      <c r="D23" s="4"/>
      <c r="E23" s="21"/>
      <c r="F23" s="10"/>
      <c r="G23" s="10"/>
      <c r="H23" s="10"/>
      <c r="I23" s="50"/>
      <c r="J23" s="242"/>
    </row>
    <row r="24" spans="1:10" ht="12.75">
      <c r="A24" s="92">
        <v>29</v>
      </c>
      <c r="B24" s="4"/>
      <c r="C24" s="12" t="s">
        <v>280</v>
      </c>
      <c r="D24" s="4" t="s">
        <v>20</v>
      </c>
      <c r="E24" s="21">
        <v>27</v>
      </c>
      <c r="F24" s="10"/>
      <c r="G24" s="10"/>
      <c r="H24" s="10"/>
      <c r="I24" s="93">
        <v>0</v>
      </c>
      <c r="J24" s="152">
        <f>IF(E24&lt;&gt;"",E24*I24,"")</f>
        <v>0</v>
      </c>
    </row>
    <row r="25" spans="1:10" ht="12.75">
      <c r="A25" s="92"/>
      <c r="B25" s="4"/>
      <c r="C25" s="154" t="s">
        <v>231</v>
      </c>
      <c r="D25" s="4"/>
      <c r="E25" s="21"/>
      <c r="F25" s="10"/>
      <c r="G25" s="10"/>
      <c r="H25" s="10"/>
      <c r="I25" s="93"/>
      <c r="J25" s="152"/>
    </row>
    <row r="26" spans="1:10" ht="12.75">
      <c r="A26" s="92"/>
      <c r="B26" s="4"/>
      <c r="C26" s="154"/>
      <c r="D26" s="4"/>
      <c r="E26" s="21"/>
      <c r="F26" s="10"/>
      <c r="G26" s="10"/>
      <c r="H26" s="10"/>
      <c r="I26" s="50"/>
      <c r="J26" s="242"/>
    </row>
    <row r="27" spans="1:10" ht="12.75">
      <c r="A27" s="92">
        <v>30</v>
      </c>
      <c r="B27" s="26"/>
      <c r="C27" s="12" t="s">
        <v>281</v>
      </c>
      <c r="D27" s="4" t="s">
        <v>20</v>
      </c>
      <c r="E27" s="21">
        <v>1887</v>
      </c>
      <c r="F27" s="10"/>
      <c r="G27" s="10"/>
      <c r="H27" s="10"/>
      <c r="I27" s="93">
        <v>0</v>
      </c>
      <c r="J27" s="152">
        <f>IF(E27&lt;&gt;"",E27*I27,"")</f>
        <v>0</v>
      </c>
    </row>
    <row r="28" spans="1:10" ht="12.75">
      <c r="A28" s="92"/>
      <c r="B28" s="26"/>
      <c r="C28" s="154" t="s">
        <v>232</v>
      </c>
      <c r="D28" s="4"/>
      <c r="E28" s="21"/>
      <c r="F28" s="10"/>
      <c r="G28" s="10"/>
      <c r="H28" s="10"/>
      <c r="I28" s="93"/>
      <c r="J28" s="152"/>
    </row>
    <row r="29" spans="1:10" ht="12.75">
      <c r="A29" s="92"/>
      <c r="B29" s="4"/>
      <c r="C29" s="40" t="s">
        <v>233</v>
      </c>
      <c r="D29" s="4"/>
      <c r="E29" s="21"/>
      <c r="F29" s="10"/>
      <c r="G29" s="10"/>
      <c r="H29" s="10"/>
      <c r="I29" s="50"/>
      <c r="J29" s="242"/>
    </row>
    <row r="30" spans="1:10" ht="12.75">
      <c r="A30" s="92"/>
      <c r="B30" s="4"/>
      <c r="C30" s="40"/>
      <c r="D30" s="4"/>
      <c r="E30" s="21"/>
      <c r="F30" s="10"/>
      <c r="G30" s="10"/>
      <c r="H30" s="10"/>
      <c r="I30" s="50"/>
      <c r="J30" s="242"/>
    </row>
    <row r="31" spans="1:10" ht="12.75">
      <c r="A31" s="92">
        <v>31</v>
      </c>
      <c r="B31" s="4"/>
      <c r="C31" s="12" t="s">
        <v>282</v>
      </c>
      <c r="D31" s="4" t="s">
        <v>20</v>
      </c>
      <c r="E31" s="21">
        <v>64</v>
      </c>
      <c r="F31" s="10"/>
      <c r="G31" s="10"/>
      <c r="H31" s="10"/>
      <c r="I31" s="93">
        <v>0</v>
      </c>
      <c r="J31" s="152">
        <f>IF(E31&lt;&gt;"",E31*I31,"")</f>
        <v>0</v>
      </c>
    </row>
    <row r="32" spans="1:10" ht="12.75">
      <c r="A32" s="92"/>
      <c r="B32" s="4"/>
      <c r="C32" s="154" t="s">
        <v>234</v>
      </c>
      <c r="D32" s="4"/>
      <c r="E32" s="21"/>
      <c r="F32" s="10"/>
      <c r="G32" s="10"/>
      <c r="H32" s="10"/>
      <c r="I32" s="93"/>
      <c r="J32" s="152">
        <f>IF(E32&lt;&gt;"",E32*I32,"")</f>
      </c>
    </row>
    <row r="33" spans="1:10" ht="12.75">
      <c r="A33" s="92"/>
      <c r="B33" s="4"/>
      <c r="C33" s="154"/>
      <c r="D33" s="4"/>
      <c r="E33" s="21"/>
      <c r="F33" s="10"/>
      <c r="G33" s="10"/>
      <c r="H33" s="10"/>
      <c r="I33" s="93"/>
      <c r="J33" s="152">
        <f>IF(E33&lt;&gt;"",E33*I33,"")</f>
      </c>
    </row>
    <row r="34" spans="1:10" ht="12.75">
      <c r="A34" s="92">
        <v>32</v>
      </c>
      <c r="B34" s="4"/>
      <c r="C34" s="12" t="s">
        <v>283</v>
      </c>
      <c r="D34" s="4" t="s">
        <v>20</v>
      </c>
      <c r="E34" s="21">
        <v>7</v>
      </c>
      <c r="F34" s="10"/>
      <c r="G34" s="10"/>
      <c r="H34" s="10"/>
      <c r="I34" s="93">
        <v>0</v>
      </c>
      <c r="J34" s="152">
        <f>IF(E34&lt;&gt;"",E34*I34,"")</f>
        <v>0</v>
      </c>
    </row>
    <row r="35" spans="1:10" ht="12.75">
      <c r="A35" s="92"/>
      <c r="B35" s="4"/>
      <c r="C35" s="154" t="s">
        <v>149</v>
      </c>
      <c r="D35" s="4"/>
      <c r="E35" s="21"/>
      <c r="F35" s="10"/>
      <c r="G35" s="10"/>
      <c r="H35" s="10"/>
      <c r="I35" s="93"/>
      <c r="J35" s="152"/>
    </row>
    <row r="36" spans="1:10" ht="12.75">
      <c r="A36" s="92"/>
      <c r="B36" s="4"/>
      <c r="C36" s="154"/>
      <c r="D36" s="4"/>
      <c r="E36" s="21"/>
      <c r="F36" s="10"/>
      <c r="G36" s="10"/>
      <c r="H36" s="10"/>
      <c r="I36" s="93"/>
      <c r="J36" s="152"/>
    </row>
    <row r="37" spans="1:10" ht="12.75">
      <c r="A37" s="92">
        <v>33</v>
      </c>
      <c r="B37" s="4"/>
      <c r="C37" s="12" t="s">
        <v>284</v>
      </c>
      <c r="D37" s="4" t="s">
        <v>20</v>
      </c>
      <c r="E37" s="21">
        <v>16</v>
      </c>
      <c r="F37" s="10"/>
      <c r="G37" s="10"/>
      <c r="H37" s="10"/>
      <c r="I37" s="93">
        <v>0</v>
      </c>
      <c r="J37" s="152">
        <f>IF(E37&lt;&gt;"",E37*I37,"")</f>
        <v>0</v>
      </c>
    </row>
    <row r="38" spans="1:10" ht="12.75">
      <c r="A38" s="92"/>
      <c r="B38" s="4"/>
      <c r="C38" s="154" t="s">
        <v>235</v>
      </c>
      <c r="D38" s="4"/>
      <c r="E38" s="21"/>
      <c r="F38" s="10"/>
      <c r="G38" s="10"/>
      <c r="H38" s="10"/>
      <c r="I38" s="93"/>
      <c r="J38" s="152"/>
    </row>
    <row r="39" spans="1:10" ht="12.75">
      <c r="A39" s="14"/>
      <c r="B39" s="26"/>
      <c r="C39" s="12"/>
      <c r="D39" s="4"/>
      <c r="E39" s="21"/>
      <c r="F39" s="10"/>
      <c r="G39" s="10"/>
      <c r="H39" s="10"/>
      <c r="I39" s="93"/>
      <c r="J39" s="152"/>
    </row>
    <row r="40" spans="1:10" ht="13.5" thickBot="1">
      <c r="A40" s="15"/>
      <c r="B40" s="5"/>
      <c r="C40" s="70" t="s">
        <v>112</v>
      </c>
      <c r="D40" s="5"/>
      <c r="E40" s="22"/>
      <c r="F40" s="11"/>
      <c r="G40" s="71"/>
      <c r="H40" s="71"/>
      <c r="I40" s="96"/>
      <c r="J40" s="244">
        <f>SUM(J6:J39)</f>
        <v>0</v>
      </c>
    </row>
    <row r="41" ht="13.5" thickTop="1"/>
  </sheetData>
  <mergeCells count="12">
    <mergeCell ref="I3:I4"/>
    <mergeCell ref="J3:J4"/>
    <mergeCell ref="A1:J1"/>
    <mergeCell ref="E2:E4"/>
    <mergeCell ref="F3:F4"/>
    <mergeCell ref="G3:H3"/>
    <mergeCell ref="F2:H2"/>
    <mergeCell ref="A2:A4"/>
    <mergeCell ref="B2:B4"/>
    <mergeCell ref="C2:C4"/>
    <mergeCell ref="D2:D4"/>
    <mergeCell ref="I2:J2"/>
  </mergeCells>
  <printOptions horizontalCentered="1" verticalCentered="1"/>
  <pageMargins left="0.3937007874015748" right="0.3937007874015748" top="0.5905511811023623" bottom="0.5905511811023623" header="0.5118110236220472" footer="0.4330708661417323"/>
  <pageSetup horizontalDpi="600" verticalDpi="600" orientation="landscape" paperSize="9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40"/>
  <sheetViews>
    <sheetView showGridLines="0" workbookViewId="0" topLeftCell="A1">
      <selection activeCell="H40" sqref="H40"/>
    </sheetView>
  </sheetViews>
  <sheetFormatPr defaultColWidth="9.00390625" defaultRowHeight="12.75"/>
  <cols>
    <col min="1" max="1" width="4.875" style="0" customWidth="1"/>
    <col min="2" max="2" width="12.125" style="0" customWidth="1"/>
    <col min="3" max="3" width="67.25390625" style="0" customWidth="1"/>
    <col min="4" max="4" width="4.75390625" style="0" customWidth="1"/>
    <col min="5" max="5" width="8.00390625" style="0" customWidth="1"/>
    <col min="6" max="6" width="7.875" style="0" customWidth="1"/>
    <col min="7" max="7" width="9.625" style="0" customWidth="1"/>
    <col min="8" max="8" width="10.00390625" style="0" customWidth="1"/>
    <col min="9" max="9" width="7.875" style="0" customWidth="1"/>
    <col min="10" max="10" width="9.625" style="0" customWidth="1"/>
    <col min="11" max="11" width="24.75390625" style="0" customWidth="1"/>
  </cols>
  <sheetData>
    <row r="1" spans="1:10" ht="19.5" customHeight="1" thickBot="1">
      <c r="A1" s="346" t="s">
        <v>13</v>
      </c>
      <c r="B1" s="346"/>
      <c r="C1" s="346"/>
      <c r="D1" s="346"/>
      <c r="E1" s="346"/>
      <c r="F1" s="346"/>
      <c r="G1" s="346"/>
      <c r="H1" s="346"/>
      <c r="I1" s="346"/>
      <c r="J1" s="346"/>
    </row>
    <row r="2" spans="1:14" ht="12.75" customHeight="1" thickTop="1">
      <c r="A2" s="429" t="s">
        <v>0</v>
      </c>
      <c r="B2" s="428" t="s">
        <v>1</v>
      </c>
      <c r="C2" s="428" t="s">
        <v>2</v>
      </c>
      <c r="D2" s="428" t="s">
        <v>3</v>
      </c>
      <c r="E2" s="428" t="s">
        <v>4</v>
      </c>
      <c r="F2" s="428" t="s">
        <v>5</v>
      </c>
      <c r="G2" s="428"/>
      <c r="H2" s="428"/>
      <c r="I2" s="428" t="s">
        <v>9</v>
      </c>
      <c r="J2" s="431"/>
      <c r="K2" s="2"/>
      <c r="L2" s="1"/>
      <c r="M2" s="1"/>
      <c r="N2" s="1"/>
    </row>
    <row r="3" spans="1:10" ht="12.75">
      <c r="A3" s="430"/>
      <c r="B3" s="426"/>
      <c r="C3" s="426"/>
      <c r="D3" s="426"/>
      <c r="E3" s="426"/>
      <c r="F3" s="426" t="s">
        <v>12</v>
      </c>
      <c r="G3" s="426" t="s">
        <v>6</v>
      </c>
      <c r="H3" s="426"/>
      <c r="I3" s="426" t="s">
        <v>10</v>
      </c>
      <c r="J3" s="427" t="s">
        <v>11</v>
      </c>
    </row>
    <row r="4" spans="1:12" ht="12.75">
      <c r="A4" s="430"/>
      <c r="B4" s="426"/>
      <c r="C4" s="426"/>
      <c r="D4" s="426"/>
      <c r="E4" s="426"/>
      <c r="F4" s="426"/>
      <c r="G4" s="16" t="s">
        <v>7</v>
      </c>
      <c r="H4" s="16" t="s">
        <v>8</v>
      </c>
      <c r="I4" s="426"/>
      <c r="J4" s="427"/>
      <c r="L4" s="58"/>
    </row>
    <row r="5" spans="1:12" ht="13.5" thickBot="1">
      <c r="A5" s="17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9">
        <v>10</v>
      </c>
      <c r="L5" s="57"/>
    </row>
    <row r="6" spans="1:12" ht="12.75">
      <c r="A6" s="14"/>
      <c r="B6" s="26"/>
      <c r="C6" s="12"/>
      <c r="D6" s="4"/>
      <c r="E6" s="95"/>
      <c r="F6" s="10"/>
      <c r="G6" s="10"/>
      <c r="H6" s="10"/>
      <c r="I6" s="93"/>
      <c r="J6" s="94"/>
      <c r="L6" s="57"/>
    </row>
    <row r="7" spans="1:12" ht="12.75">
      <c r="A7" s="101">
        <v>34</v>
      </c>
      <c r="B7" s="4"/>
      <c r="C7" s="40" t="s">
        <v>237</v>
      </c>
      <c r="D7" s="4" t="s">
        <v>20</v>
      </c>
      <c r="E7" s="21">
        <v>5460</v>
      </c>
      <c r="F7" s="10"/>
      <c r="G7" s="10"/>
      <c r="H7" s="10"/>
      <c r="I7" s="93">
        <v>0</v>
      </c>
      <c r="J7" s="152">
        <f>IF(E7&lt;&gt;"",E7*I7,"")</f>
        <v>0</v>
      </c>
      <c r="L7" s="57"/>
    </row>
    <row r="8" spans="1:12" ht="12.75">
      <c r="A8" s="101"/>
      <c r="B8" s="4"/>
      <c r="C8" s="154" t="s">
        <v>236</v>
      </c>
      <c r="D8" s="4"/>
      <c r="E8" s="21"/>
      <c r="F8" s="10"/>
      <c r="G8" s="10"/>
      <c r="H8" s="10"/>
      <c r="I8" s="93"/>
      <c r="J8" s="152"/>
      <c r="L8" s="57"/>
    </row>
    <row r="9" spans="1:12" ht="12.75">
      <c r="A9" s="101"/>
      <c r="B9" s="4"/>
      <c r="C9" s="154"/>
      <c r="D9" s="4"/>
      <c r="E9" s="21"/>
      <c r="F9" s="10"/>
      <c r="G9" s="10"/>
      <c r="H9" s="10"/>
      <c r="I9" s="93"/>
      <c r="J9" s="152"/>
      <c r="L9" s="57"/>
    </row>
    <row r="10" spans="1:12" ht="12.75">
      <c r="A10" s="101">
        <v>35</v>
      </c>
      <c r="B10" s="4"/>
      <c r="C10" s="40" t="s">
        <v>238</v>
      </c>
      <c r="D10" s="4" t="s">
        <v>20</v>
      </c>
      <c r="E10" s="21">
        <v>15185</v>
      </c>
      <c r="F10" s="10"/>
      <c r="G10" s="10"/>
      <c r="H10" s="10"/>
      <c r="I10" s="93">
        <v>0</v>
      </c>
      <c r="J10" s="152">
        <f>IF(E10&lt;&gt;"",E10*I10,"")</f>
        <v>0</v>
      </c>
      <c r="L10" s="57"/>
    </row>
    <row r="11" spans="1:12" ht="12.75">
      <c r="A11" s="101"/>
      <c r="B11" s="4"/>
      <c r="C11" s="154" t="s">
        <v>239</v>
      </c>
      <c r="D11" s="4"/>
      <c r="E11" s="21"/>
      <c r="F11" s="10"/>
      <c r="G11" s="10"/>
      <c r="H11" s="10"/>
      <c r="I11" s="93"/>
      <c r="J11" s="152"/>
      <c r="L11" s="57"/>
    </row>
    <row r="12" spans="1:12" ht="12.75">
      <c r="A12" s="101"/>
      <c r="B12" s="4"/>
      <c r="C12" s="40" t="s">
        <v>240</v>
      </c>
      <c r="D12" s="4"/>
      <c r="E12" s="21"/>
      <c r="F12" s="10"/>
      <c r="G12" s="10"/>
      <c r="H12" s="10"/>
      <c r="I12" s="93"/>
      <c r="J12" s="152"/>
      <c r="L12" s="57"/>
    </row>
    <row r="13" spans="1:12" ht="12.75">
      <c r="A13" s="101"/>
      <c r="B13" s="4"/>
      <c r="C13" s="40"/>
      <c r="D13" s="4"/>
      <c r="E13" s="21"/>
      <c r="F13" s="10"/>
      <c r="G13" s="10"/>
      <c r="H13" s="10"/>
      <c r="I13" s="93"/>
      <c r="J13" s="152"/>
      <c r="L13" s="57"/>
    </row>
    <row r="14" spans="1:12" ht="12.75">
      <c r="A14" s="101">
        <v>36</v>
      </c>
      <c r="B14" s="4"/>
      <c r="C14" s="12" t="s">
        <v>241</v>
      </c>
      <c r="D14" s="4" t="s">
        <v>20</v>
      </c>
      <c r="E14" s="21">
        <v>510</v>
      </c>
      <c r="F14" s="10"/>
      <c r="G14" s="10"/>
      <c r="H14" s="10"/>
      <c r="I14" s="93">
        <v>0</v>
      </c>
      <c r="J14" s="152">
        <f>IF(E14&lt;&gt;"",E14*I14,"")</f>
        <v>0</v>
      </c>
      <c r="L14" s="57"/>
    </row>
    <row r="15" spans="1:12" ht="12.75">
      <c r="A15" s="101"/>
      <c r="B15" s="4"/>
      <c r="C15" s="154" t="s">
        <v>242</v>
      </c>
      <c r="D15" s="4"/>
      <c r="E15" s="21"/>
      <c r="F15" s="10"/>
      <c r="G15" s="10"/>
      <c r="H15" s="10"/>
      <c r="I15" s="93"/>
      <c r="J15" s="152"/>
      <c r="L15" s="57"/>
    </row>
    <row r="16" spans="1:12" ht="12.75">
      <c r="A16" s="101"/>
      <c r="B16" s="4"/>
      <c r="C16" s="40"/>
      <c r="D16" s="4"/>
      <c r="E16" s="21"/>
      <c r="F16" s="10"/>
      <c r="G16" s="10"/>
      <c r="H16" s="10"/>
      <c r="I16" s="93"/>
      <c r="J16" s="152"/>
      <c r="L16" s="57"/>
    </row>
    <row r="17" spans="1:12" ht="12.75">
      <c r="A17" s="14">
        <v>37</v>
      </c>
      <c r="B17" s="26"/>
      <c r="C17" s="12" t="s">
        <v>91</v>
      </c>
      <c r="D17" s="3" t="s">
        <v>20</v>
      </c>
      <c r="E17" s="80">
        <v>101</v>
      </c>
      <c r="F17" s="82"/>
      <c r="G17" s="82"/>
      <c r="H17" s="10"/>
      <c r="I17" s="139">
        <v>0</v>
      </c>
      <c r="J17" s="152">
        <f>IF(E17&lt;&gt;"",E17*I17,"")</f>
        <v>0</v>
      </c>
      <c r="L17" s="57"/>
    </row>
    <row r="18" spans="1:12" ht="12.75">
      <c r="A18" s="14"/>
      <c r="B18" s="26"/>
      <c r="C18" s="154" t="s">
        <v>285</v>
      </c>
      <c r="D18" s="4"/>
      <c r="E18" s="21"/>
      <c r="F18" s="10"/>
      <c r="G18" s="10"/>
      <c r="H18" s="10"/>
      <c r="I18" s="93"/>
      <c r="J18" s="152"/>
      <c r="L18" s="57"/>
    </row>
    <row r="19" spans="1:12" ht="12.75">
      <c r="A19" s="14"/>
      <c r="B19" s="26"/>
      <c r="C19" s="40"/>
      <c r="D19" s="4"/>
      <c r="E19" s="21"/>
      <c r="F19" s="10"/>
      <c r="G19" s="10"/>
      <c r="H19" s="10"/>
      <c r="I19" s="93"/>
      <c r="J19" s="152"/>
      <c r="L19" s="57"/>
    </row>
    <row r="20" spans="1:12" ht="12.75">
      <c r="A20" s="14">
        <v>38</v>
      </c>
      <c r="B20" s="26"/>
      <c r="C20" s="12" t="s">
        <v>92</v>
      </c>
      <c r="D20" s="3" t="s">
        <v>20</v>
      </c>
      <c r="E20" s="80">
        <v>27</v>
      </c>
      <c r="F20" s="82"/>
      <c r="G20" s="82"/>
      <c r="H20" s="10"/>
      <c r="I20" s="139">
        <v>0</v>
      </c>
      <c r="J20" s="152">
        <f>IF(E20&lt;&gt;"",E20*I20,"")</f>
        <v>0</v>
      </c>
      <c r="L20" s="57"/>
    </row>
    <row r="21" spans="1:12" ht="12.75">
      <c r="A21" s="14"/>
      <c r="B21" s="26"/>
      <c r="C21" s="154" t="s">
        <v>286</v>
      </c>
      <c r="D21" s="4"/>
      <c r="E21" s="21"/>
      <c r="F21" s="10"/>
      <c r="G21" s="10"/>
      <c r="H21" s="10"/>
      <c r="I21" s="93"/>
      <c r="J21" s="152"/>
      <c r="L21" s="57"/>
    </row>
    <row r="22" spans="1:12" ht="12.75">
      <c r="A22" s="14"/>
      <c r="B22" s="26"/>
      <c r="C22" s="251"/>
      <c r="D22" s="4"/>
      <c r="E22" s="21"/>
      <c r="F22" s="10"/>
      <c r="G22" s="10"/>
      <c r="H22" s="10"/>
      <c r="I22" s="93"/>
      <c r="J22" s="152"/>
      <c r="L22" s="57"/>
    </row>
    <row r="23" spans="1:12" ht="12.75">
      <c r="A23" s="14">
        <v>39</v>
      </c>
      <c r="B23" s="4"/>
      <c r="C23" s="12" t="s">
        <v>243</v>
      </c>
      <c r="D23" s="4" t="s">
        <v>20</v>
      </c>
      <c r="E23" s="21">
        <v>3504</v>
      </c>
      <c r="F23" s="10"/>
      <c r="G23" s="10"/>
      <c r="H23" s="10"/>
      <c r="I23" s="93">
        <v>0</v>
      </c>
      <c r="J23" s="152">
        <f>IF(E23&lt;&gt;"",E23*I23,"")</f>
        <v>0</v>
      </c>
      <c r="L23" s="57"/>
    </row>
    <row r="24" spans="1:12" ht="12.75">
      <c r="A24" s="14"/>
      <c r="B24" s="4"/>
      <c r="C24" s="154" t="s">
        <v>242</v>
      </c>
      <c r="D24" s="4"/>
      <c r="E24" s="21"/>
      <c r="F24" s="10"/>
      <c r="G24" s="10"/>
      <c r="H24" s="10"/>
      <c r="I24" s="93"/>
      <c r="J24" s="152"/>
      <c r="L24" s="57"/>
    </row>
    <row r="25" spans="1:12" ht="12.75">
      <c r="A25" s="14"/>
      <c r="B25" s="26"/>
      <c r="C25" s="40"/>
      <c r="D25" s="4"/>
      <c r="E25" s="21"/>
      <c r="F25" s="10"/>
      <c r="G25" s="10"/>
      <c r="H25" s="10"/>
      <c r="I25" s="93"/>
      <c r="J25" s="152"/>
      <c r="L25" s="57"/>
    </row>
    <row r="26" spans="1:12" ht="12.75">
      <c r="A26" s="14">
        <v>40</v>
      </c>
      <c r="B26" s="26"/>
      <c r="C26" s="40" t="s">
        <v>27</v>
      </c>
      <c r="D26" s="4" t="s">
        <v>20</v>
      </c>
      <c r="E26" s="21">
        <v>1951</v>
      </c>
      <c r="F26" s="10"/>
      <c r="G26" s="10"/>
      <c r="H26" s="10"/>
      <c r="I26" s="93">
        <v>0</v>
      </c>
      <c r="J26" s="152">
        <f>E26*I26</f>
        <v>0</v>
      </c>
      <c r="L26" s="57"/>
    </row>
    <row r="27" spans="1:12" ht="12.75">
      <c r="A27" s="14"/>
      <c r="B27" s="26"/>
      <c r="C27" s="154" t="s">
        <v>287</v>
      </c>
      <c r="D27" s="4"/>
      <c r="E27" s="21"/>
      <c r="F27" s="10"/>
      <c r="G27" s="10"/>
      <c r="H27" s="10"/>
      <c r="I27" s="93"/>
      <c r="J27" s="152"/>
      <c r="L27" s="57"/>
    </row>
    <row r="28" spans="1:12" ht="12.75">
      <c r="A28" s="14"/>
      <c r="B28" s="26"/>
      <c r="C28" s="154"/>
      <c r="D28" s="4"/>
      <c r="E28" s="21"/>
      <c r="F28" s="10"/>
      <c r="G28" s="10"/>
      <c r="H28" s="10"/>
      <c r="I28" s="93"/>
      <c r="J28" s="152"/>
      <c r="L28" s="57"/>
    </row>
    <row r="29" spans="1:12" ht="12.75">
      <c r="A29" s="14">
        <v>41</v>
      </c>
      <c r="B29" s="26"/>
      <c r="C29" s="40" t="s">
        <v>150</v>
      </c>
      <c r="D29" s="4" t="s">
        <v>20</v>
      </c>
      <c r="E29" s="21">
        <v>7</v>
      </c>
      <c r="F29" s="10"/>
      <c r="G29" s="10"/>
      <c r="H29" s="10"/>
      <c r="I29" s="93">
        <v>0</v>
      </c>
      <c r="J29" s="152">
        <f>E29*I29</f>
        <v>0</v>
      </c>
      <c r="L29" s="57"/>
    </row>
    <row r="30" spans="1:12" ht="12.75">
      <c r="A30" s="14"/>
      <c r="B30" s="26"/>
      <c r="C30" s="154" t="s">
        <v>288</v>
      </c>
      <c r="D30" s="4"/>
      <c r="E30" s="21"/>
      <c r="F30" s="10"/>
      <c r="G30" s="10"/>
      <c r="H30" s="10"/>
      <c r="I30" s="93"/>
      <c r="J30" s="152"/>
      <c r="L30" s="57"/>
    </row>
    <row r="31" spans="1:12" ht="12.75">
      <c r="A31" s="14"/>
      <c r="B31" s="26"/>
      <c r="C31" s="154"/>
      <c r="D31" s="4"/>
      <c r="E31" s="21"/>
      <c r="F31" s="10"/>
      <c r="G31" s="10"/>
      <c r="H31" s="10"/>
      <c r="I31" s="93"/>
      <c r="J31" s="152"/>
      <c r="L31" s="57"/>
    </row>
    <row r="32" spans="1:12" ht="12.75">
      <c r="A32" s="14">
        <v>42</v>
      </c>
      <c r="B32" s="26"/>
      <c r="C32" s="40" t="s">
        <v>151</v>
      </c>
      <c r="D32" s="4" t="s">
        <v>20</v>
      </c>
      <c r="E32" s="21">
        <v>16</v>
      </c>
      <c r="F32" s="10"/>
      <c r="G32" s="10"/>
      <c r="H32" s="10"/>
      <c r="I32" s="93">
        <v>0</v>
      </c>
      <c r="J32" s="152">
        <f>E32*I32</f>
        <v>0</v>
      </c>
      <c r="L32" s="57"/>
    </row>
    <row r="33" spans="1:12" ht="12.75">
      <c r="A33" s="14"/>
      <c r="B33" s="26"/>
      <c r="C33" s="154" t="s">
        <v>289</v>
      </c>
      <c r="D33" s="4"/>
      <c r="E33" s="21"/>
      <c r="F33" s="10"/>
      <c r="G33" s="10"/>
      <c r="H33" s="10"/>
      <c r="I33" s="93"/>
      <c r="J33" s="152"/>
      <c r="L33" s="57"/>
    </row>
    <row r="34" spans="1:12" ht="12.75">
      <c r="A34" s="14"/>
      <c r="B34" s="26"/>
      <c r="C34" s="251"/>
      <c r="D34" s="4"/>
      <c r="E34" s="21"/>
      <c r="F34" s="10"/>
      <c r="G34" s="10"/>
      <c r="H34" s="10"/>
      <c r="I34" s="93"/>
      <c r="J34" s="152"/>
      <c r="L34" s="57"/>
    </row>
    <row r="35" spans="1:12" ht="12.75">
      <c r="A35" s="14">
        <v>43</v>
      </c>
      <c r="B35" s="4"/>
      <c r="C35" s="12" t="s">
        <v>244</v>
      </c>
      <c r="D35" s="4" t="s">
        <v>20</v>
      </c>
      <c r="E35" s="21">
        <v>1328</v>
      </c>
      <c r="F35" s="10"/>
      <c r="G35" s="10"/>
      <c r="H35" s="10"/>
      <c r="I35" s="93">
        <v>0</v>
      </c>
      <c r="J35" s="152">
        <f>IF(E35&lt;&gt;"",E35*I35,"")</f>
        <v>0</v>
      </c>
      <c r="L35" s="57"/>
    </row>
    <row r="36" spans="1:12" ht="12.75">
      <c r="A36" s="14"/>
      <c r="B36" s="4"/>
      <c r="C36" s="154" t="s">
        <v>242</v>
      </c>
      <c r="D36" s="4"/>
      <c r="E36" s="21"/>
      <c r="F36" s="10"/>
      <c r="G36" s="10"/>
      <c r="H36" s="10"/>
      <c r="I36" s="93"/>
      <c r="J36" s="152"/>
      <c r="L36" s="57"/>
    </row>
    <row r="37" spans="1:12" ht="12.75">
      <c r="A37" s="14"/>
      <c r="B37" s="26"/>
      <c r="C37" s="40"/>
      <c r="D37" s="4"/>
      <c r="E37" s="21"/>
      <c r="F37" s="10"/>
      <c r="G37" s="10"/>
      <c r="H37" s="10"/>
      <c r="I37" s="93"/>
      <c r="J37" s="152"/>
      <c r="L37" s="57"/>
    </row>
    <row r="38" spans="1:12" ht="12.75">
      <c r="A38" s="14">
        <v>44</v>
      </c>
      <c r="B38" s="26"/>
      <c r="C38" s="40" t="s">
        <v>29</v>
      </c>
      <c r="D38" s="4" t="s">
        <v>20</v>
      </c>
      <c r="E38" s="21">
        <v>43</v>
      </c>
      <c r="F38" s="10"/>
      <c r="G38" s="10"/>
      <c r="H38" s="10"/>
      <c r="I38" s="93">
        <v>0.00086</v>
      </c>
      <c r="J38" s="152">
        <f>E38*I38</f>
        <v>0.03698</v>
      </c>
      <c r="L38" s="57"/>
    </row>
    <row r="39" spans="1:12" ht="12.75">
      <c r="A39" s="14"/>
      <c r="B39" s="26"/>
      <c r="C39" s="154" t="s">
        <v>152</v>
      </c>
      <c r="D39" s="4"/>
      <c r="E39" s="21"/>
      <c r="F39" s="10"/>
      <c r="G39" s="10"/>
      <c r="H39" s="10"/>
      <c r="I39" s="93"/>
      <c r="J39" s="152"/>
      <c r="L39" s="57"/>
    </row>
    <row r="40" spans="1:10" ht="13.5" thickBot="1">
      <c r="A40" s="15"/>
      <c r="B40" s="5"/>
      <c r="C40" s="70" t="s">
        <v>113</v>
      </c>
      <c r="D40" s="86"/>
      <c r="E40" s="87"/>
      <c r="F40" s="71"/>
      <c r="G40" s="71"/>
      <c r="H40" s="71"/>
      <c r="I40" s="88"/>
      <c r="J40" s="247">
        <f>SUM(J6:J39)</f>
        <v>0.03698</v>
      </c>
    </row>
    <row r="41" ht="14.25" customHeight="1" thickTop="1"/>
  </sheetData>
  <mergeCells count="12">
    <mergeCell ref="I3:I4"/>
    <mergeCell ref="J3:J4"/>
    <mergeCell ref="A1:J1"/>
    <mergeCell ref="E2:E4"/>
    <mergeCell ref="F3:F4"/>
    <mergeCell ref="G3:H3"/>
    <mergeCell ref="F2:H2"/>
    <mergeCell ref="A2:A4"/>
    <mergeCell ref="B2:B4"/>
    <mergeCell ref="C2:C4"/>
    <mergeCell ref="D2:D4"/>
    <mergeCell ref="I2:J2"/>
  </mergeCells>
  <printOptions horizontalCentered="1" verticalCentered="1"/>
  <pageMargins left="0.3937007874015748" right="0.3937007874015748" top="0.5905511811023623" bottom="0.5905511811023623" header="0.5118110236220472" footer="0.4330708661417323"/>
  <pageSetup horizontalDpi="600" verticalDpi="600" orientation="landscape" paperSize="9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40"/>
  <sheetViews>
    <sheetView showGridLines="0" workbookViewId="0" topLeftCell="A1">
      <selection activeCell="G39" sqref="G39"/>
    </sheetView>
  </sheetViews>
  <sheetFormatPr defaultColWidth="9.00390625" defaultRowHeight="12.75"/>
  <cols>
    <col min="1" max="1" width="4.875" style="0" customWidth="1"/>
    <col min="2" max="2" width="12.125" style="0" customWidth="1"/>
    <col min="3" max="3" width="67.25390625" style="0" customWidth="1"/>
    <col min="4" max="4" width="4.75390625" style="0" customWidth="1"/>
    <col min="5" max="5" width="8.00390625" style="0" customWidth="1"/>
    <col min="6" max="6" width="7.875" style="0" customWidth="1"/>
    <col min="7" max="7" width="9.625" style="0" customWidth="1"/>
    <col min="8" max="8" width="10.00390625" style="0" customWidth="1"/>
    <col min="9" max="9" width="7.875" style="0" customWidth="1"/>
    <col min="10" max="10" width="9.625" style="0" customWidth="1"/>
    <col min="11" max="11" width="24.75390625" style="0" customWidth="1"/>
  </cols>
  <sheetData>
    <row r="1" spans="1:10" ht="19.5" customHeight="1" thickBot="1">
      <c r="A1" s="346" t="s">
        <v>13</v>
      </c>
      <c r="B1" s="346"/>
      <c r="C1" s="346"/>
      <c r="D1" s="346"/>
      <c r="E1" s="346"/>
      <c r="F1" s="346"/>
      <c r="G1" s="346"/>
      <c r="H1" s="346"/>
      <c r="I1" s="346"/>
      <c r="J1" s="346"/>
    </row>
    <row r="2" spans="1:14" ht="12.75" customHeight="1" thickTop="1">
      <c r="A2" s="429" t="s">
        <v>0</v>
      </c>
      <c r="B2" s="428" t="s">
        <v>1</v>
      </c>
      <c r="C2" s="428" t="s">
        <v>2</v>
      </c>
      <c r="D2" s="428" t="s">
        <v>3</v>
      </c>
      <c r="E2" s="428" t="s">
        <v>4</v>
      </c>
      <c r="F2" s="428" t="s">
        <v>5</v>
      </c>
      <c r="G2" s="428"/>
      <c r="H2" s="428"/>
      <c r="I2" s="428" t="s">
        <v>9</v>
      </c>
      <c r="J2" s="431"/>
      <c r="K2" s="2"/>
      <c r="L2" s="1"/>
      <c r="M2" s="1"/>
      <c r="N2" s="1"/>
    </row>
    <row r="3" spans="1:10" ht="12.75">
      <c r="A3" s="430"/>
      <c r="B3" s="426"/>
      <c r="C3" s="426"/>
      <c r="D3" s="426"/>
      <c r="E3" s="426"/>
      <c r="F3" s="426" t="s">
        <v>12</v>
      </c>
      <c r="G3" s="426" t="s">
        <v>6</v>
      </c>
      <c r="H3" s="426"/>
      <c r="I3" s="426" t="s">
        <v>10</v>
      </c>
      <c r="J3" s="427" t="s">
        <v>11</v>
      </c>
    </row>
    <row r="4" spans="1:12" ht="12.75">
      <c r="A4" s="430"/>
      <c r="B4" s="426"/>
      <c r="C4" s="426"/>
      <c r="D4" s="426"/>
      <c r="E4" s="426"/>
      <c r="F4" s="426"/>
      <c r="G4" s="16" t="s">
        <v>7</v>
      </c>
      <c r="H4" s="16" t="s">
        <v>8</v>
      </c>
      <c r="I4" s="426"/>
      <c r="J4" s="427"/>
      <c r="L4" s="58"/>
    </row>
    <row r="5" spans="1:12" ht="13.5" thickBot="1">
      <c r="A5" s="17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9">
        <v>10</v>
      </c>
      <c r="L5" s="57"/>
    </row>
    <row r="6" spans="1:12" ht="12.75">
      <c r="A6" s="14"/>
      <c r="B6" s="26"/>
      <c r="C6" s="24" t="s">
        <v>290</v>
      </c>
      <c r="D6" s="4"/>
      <c r="E6" s="21"/>
      <c r="F6" s="10"/>
      <c r="G6" s="10"/>
      <c r="H6" s="10"/>
      <c r="I6" s="93"/>
      <c r="J6" s="94"/>
      <c r="L6" s="57"/>
    </row>
    <row r="7" spans="1:12" ht="12.75">
      <c r="A7" s="14"/>
      <c r="B7" s="26"/>
      <c r="C7" s="40" t="s">
        <v>102</v>
      </c>
      <c r="D7" s="3"/>
      <c r="E7" s="80"/>
      <c r="F7" s="82"/>
      <c r="G7" s="10">
        <f>IF(E7&lt;&gt;"",E7*F7,"")</f>
      </c>
      <c r="H7" s="10"/>
      <c r="I7" s="99"/>
      <c r="J7" s="94"/>
      <c r="L7" s="57"/>
    </row>
    <row r="8" spans="1:12" ht="12.75">
      <c r="A8" s="14"/>
      <c r="B8" s="26"/>
      <c r="C8" s="24"/>
      <c r="D8" s="3"/>
      <c r="E8" s="80"/>
      <c r="F8" s="82"/>
      <c r="G8" s="10">
        <f>IF(E8&lt;&gt;"",E8*F8,"")</f>
      </c>
      <c r="H8" s="10"/>
      <c r="I8" s="99"/>
      <c r="J8" s="152"/>
      <c r="L8" s="57"/>
    </row>
    <row r="9" spans="1:12" ht="12.75">
      <c r="A9" s="100" t="s">
        <v>291</v>
      </c>
      <c r="B9" s="26"/>
      <c r="C9" s="12" t="s">
        <v>37</v>
      </c>
      <c r="D9" s="4" t="s">
        <v>20</v>
      </c>
      <c r="E9" s="21">
        <v>129</v>
      </c>
      <c r="F9" s="10"/>
      <c r="G9" s="10"/>
      <c r="H9" s="10"/>
      <c r="I9" s="93">
        <v>0.015</v>
      </c>
      <c r="J9" s="152">
        <f>E9*I9</f>
        <v>1.9349999999999998</v>
      </c>
      <c r="L9" s="57"/>
    </row>
    <row r="10" spans="1:12" ht="12.75">
      <c r="A10" s="14"/>
      <c r="B10" s="26"/>
      <c r="C10" s="154" t="s">
        <v>90</v>
      </c>
      <c r="D10" s="4"/>
      <c r="E10" s="21"/>
      <c r="F10" s="10"/>
      <c r="G10" s="10"/>
      <c r="H10" s="10"/>
      <c r="I10" s="93"/>
      <c r="J10" s="152"/>
      <c r="L10" s="57"/>
    </row>
    <row r="11" spans="1:12" ht="12.75">
      <c r="A11" s="100" t="s">
        <v>292</v>
      </c>
      <c r="B11" s="26"/>
      <c r="C11" s="12" t="s">
        <v>38</v>
      </c>
      <c r="D11" s="4" t="s">
        <v>20</v>
      </c>
      <c r="E11" s="21">
        <v>129</v>
      </c>
      <c r="F11" s="10"/>
      <c r="G11" s="10"/>
      <c r="H11" s="42"/>
      <c r="I11" s="93">
        <v>0.002</v>
      </c>
      <c r="J11" s="152">
        <f>E11*I11</f>
        <v>0.258</v>
      </c>
      <c r="L11" s="57"/>
    </row>
    <row r="12" spans="1:12" ht="12.75">
      <c r="A12" s="14"/>
      <c r="B12" s="26"/>
      <c r="C12" s="102"/>
      <c r="D12" s="4"/>
      <c r="E12" s="21"/>
      <c r="F12" s="10"/>
      <c r="G12" s="10"/>
      <c r="H12" s="10"/>
      <c r="I12" s="166"/>
      <c r="J12" s="152"/>
      <c r="L12" s="57"/>
    </row>
    <row r="13" spans="1:12" ht="12.75">
      <c r="A13" s="100" t="s">
        <v>293</v>
      </c>
      <c r="B13" s="26"/>
      <c r="C13" s="40" t="s">
        <v>25</v>
      </c>
      <c r="D13" s="4" t="s">
        <v>94</v>
      </c>
      <c r="E13" s="39">
        <v>90.3</v>
      </c>
      <c r="F13" s="10"/>
      <c r="G13" s="10"/>
      <c r="H13" s="10"/>
      <c r="I13" s="93">
        <v>0.0001</v>
      </c>
      <c r="J13" s="152">
        <f>E13*I13</f>
        <v>0.00903</v>
      </c>
      <c r="L13" s="57"/>
    </row>
    <row r="14" spans="1:12" ht="12.75">
      <c r="A14" s="14"/>
      <c r="B14" s="26"/>
      <c r="C14" s="154" t="s">
        <v>95</v>
      </c>
      <c r="D14" s="4"/>
      <c r="E14" s="21"/>
      <c r="F14" s="10"/>
      <c r="G14" s="10"/>
      <c r="H14" s="10"/>
      <c r="I14" s="93"/>
      <c r="J14" s="152"/>
      <c r="L14" s="57"/>
    </row>
    <row r="15" spans="1:12" ht="12.75">
      <c r="A15" s="14"/>
      <c r="B15" s="26"/>
      <c r="C15" s="40" t="s">
        <v>294</v>
      </c>
      <c r="D15" s="4"/>
      <c r="E15" s="21"/>
      <c r="F15" s="10"/>
      <c r="G15" s="10"/>
      <c r="H15" s="10"/>
      <c r="I15" s="38"/>
      <c r="J15" s="152"/>
      <c r="L15" s="57"/>
    </row>
    <row r="16" spans="1:12" ht="12.75">
      <c r="A16" s="14"/>
      <c r="B16" s="26"/>
      <c r="C16" s="40" t="s">
        <v>295</v>
      </c>
      <c r="D16" s="4"/>
      <c r="E16" s="21"/>
      <c r="F16" s="10"/>
      <c r="G16" s="10"/>
      <c r="H16" s="10"/>
      <c r="I16" s="38"/>
      <c r="J16" s="152"/>
      <c r="L16" s="57"/>
    </row>
    <row r="17" spans="1:12" ht="12.75">
      <c r="A17" s="14"/>
      <c r="B17" s="26"/>
      <c r="C17" s="40"/>
      <c r="D17" s="4"/>
      <c r="E17" s="21"/>
      <c r="F17" s="10"/>
      <c r="G17" s="10"/>
      <c r="H17" s="10"/>
      <c r="I17" s="93"/>
      <c r="J17" s="152"/>
      <c r="L17" s="57"/>
    </row>
    <row r="18" spans="1:12" ht="12.75">
      <c r="A18" s="14">
        <v>46</v>
      </c>
      <c r="B18" s="26"/>
      <c r="C18" s="40" t="s">
        <v>96</v>
      </c>
      <c r="D18" s="4" t="s">
        <v>20</v>
      </c>
      <c r="E18" s="21">
        <v>43</v>
      </c>
      <c r="F18" s="10"/>
      <c r="G18" s="10"/>
      <c r="H18" s="10"/>
      <c r="I18" s="93">
        <v>0.001</v>
      </c>
      <c r="J18" s="152">
        <f>E18*I18</f>
        <v>0.043000000000000003</v>
      </c>
      <c r="L18" s="57"/>
    </row>
    <row r="19" spans="1:12" ht="12.75">
      <c r="A19" s="14"/>
      <c r="B19" s="26"/>
      <c r="C19" s="154" t="s">
        <v>97</v>
      </c>
      <c r="D19" s="4"/>
      <c r="E19" s="21"/>
      <c r="F19" s="10"/>
      <c r="G19" s="10"/>
      <c r="H19" s="10"/>
      <c r="I19" s="93"/>
      <c r="J19" s="152"/>
      <c r="L19" s="57"/>
    </row>
    <row r="20" spans="1:12" ht="12.75">
      <c r="A20" s="14"/>
      <c r="B20" s="26"/>
      <c r="C20" s="154"/>
      <c r="D20" s="4"/>
      <c r="E20" s="21"/>
      <c r="F20" s="10"/>
      <c r="G20" s="10"/>
      <c r="H20" s="10"/>
      <c r="I20" s="93"/>
      <c r="J20" s="152"/>
      <c r="L20" s="57"/>
    </row>
    <row r="21" spans="1:12" ht="12.75">
      <c r="A21" s="14">
        <v>47</v>
      </c>
      <c r="B21" s="26"/>
      <c r="C21" s="24" t="s">
        <v>297</v>
      </c>
      <c r="D21" s="4"/>
      <c r="E21" s="21"/>
      <c r="F21" s="10"/>
      <c r="G21" s="10"/>
      <c r="H21" s="10"/>
      <c r="I21" s="93"/>
      <c r="J21" s="152"/>
      <c r="L21" s="57"/>
    </row>
    <row r="22" spans="1:12" ht="12.75">
      <c r="A22" s="14"/>
      <c r="B22" s="26"/>
      <c r="C22" s="40" t="s">
        <v>298</v>
      </c>
      <c r="D22" s="4"/>
      <c r="E22" s="21"/>
      <c r="F22" s="10"/>
      <c r="G22" s="10"/>
      <c r="H22" s="10"/>
      <c r="I22" s="93"/>
      <c r="J22" s="152"/>
      <c r="L22" s="57"/>
    </row>
    <row r="23" spans="1:12" ht="12.75">
      <c r="A23" s="164"/>
      <c r="B23" s="26"/>
      <c r="C23" s="12" t="s">
        <v>105</v>
      </c>
      <c r="D23" s="4"/>
      <c r="E23" s="21"/>
      <c r="F23" s="10"/>
      <c r="G23" s="183"/>
      <c r="H23" s="10"/>
      <c r="I23" s="93"/>
      <c r="J23" s="152">
        <f>'Stránka 12'!M12</f>
        <v>8.17</v>
      </c>
      <c r="L23" s="57"/>
    </row>
    <row r="24" spans="1:12" ht="12.75">
      <c r="A24" s="164"/>
      <c r="B24" s="26"/>
      <c r="C24" s="12" t="s">
        <v>153</v>
      </c>
      <c r="D24" s="4"/>
      <c r="E24" s="21"/>
      <c r="F24" s="10"/>
      <c r="G24" s="183"/>
      <c r="H24" s="10"/>
      <c r="I24" s="93"/>
      <c r="J24" s="152">
        <f>'Stránka 12'!M23</f>
        <v>8.544</v>
      </c>
      <c r="L24" s="57"/>
    </row>
    <row r="25" spans="1:12" ht="12.75">
      <c r="A25" s="14"/>
      <c r="B25" s="26"/>
      <c r="C25" s="40" t="s">
        <v>296</v>
      </c>
      <c r="D25" s="4"/>
      <c r="E25" s="21"/>
      <c r="F25" s="10"/>
      <c r="G25" s="183"/>
      <c r="H25" s="10"/>
      <c r="I25" s="93"/>
      <c r="J25" s="152">
        <f>'Stránka 12'!M25</f>
        <v>0.4</v>
      </c>
      <c r="L25" s="57"/>
    </row>
    <row r="26" spans="1:12" ht="12.75">
      <c r="A26" s="164"/>
      <c r="B26" s="26"/>
      <c r="C26" s="40" t="s">
        <v>301</v>
      </c>
      <c r="D26" s="4"/>
      <c r="E26" s="21"/>
      <c r="F26" s="10"/>
      <c r="G26" s="183"/>
      <c r="H26" s="10"/>
      <c r="I26" s="93"/>
      <c r="J26" s="152">
        <f>'Stránka 12'!M30</f>
        <v>5.362</v>
      </c>
      <c r="L26" s="57"/>
    </row>
    <row r="27" spans="1:12" ht="12.75">
      <c r="A27" s="164"/>
      <c r="B27" s="26"/>
      <c r="C27" s="40" t="s">
        <v>134</v>
      </c>
      <c r="D27" s="4"/>
      <c r="E27" s="21"/>
      <c r="F27" s="10"/>
      <c r="G27" s="183"/>
      <c r="H27" s="10"/>
      <c r="I27" s="93"/>
      <c r="J27" s="152">
        <f>'Stránka 12'!M42</f>
        <v>15.2552</v>
      </c>
      <c r="L27" s="57"/>
    </row>
    <row r="28" spans="1:12" ht="12.75">
      <c r="A28" s="14"/>
      <c r="B28" s="26"/>
      <c r="C28" s="40"/>
      <c r="D28" s="4"/>
      <c r="E28" s="21"/>
      <c r="F28" s="10"/>
      <c r="G28" s="10"/>
      <c r="H28" s="10"/>
      <c r="I28" s="93"/>
      <c r="J28" s="152"/>
      <c r="L28" s="57"/>
    </row>
    <row r="29" spans="1:12" ht="12.75">
      <c r="A29" s="14">
        <v>48</v>
      </c>
      <c r="B29" s="26"/>
      <c r="C29" s="40" t="s">
        <v>154</v>
      </c>
      <c r="D29" s="4" t="s">
        <v>20</v>
      </c>
      <c r="E29" s="21">
        <v>10</v>
      </c>
      <c r="F29" s="10"/>
      <c r="G29" s="10"/>
      <c r="H29" s="10"/>
      <c r="I29" s="93">
        <v>0</v>
      </c>
      <c r="J29" s="152">
        <f>E29*I29</f>
        <v>0</v>
      </c>
      <c r="L29" s="57"/>
    </row>
    <row r="30" spans="1:12" ht="12.75">
      <c r="A30" s="14"/>
      <c r="B30" s="26"/>
      <c r="C30" s="154" t="s">
        <v>302</v>
      </c>
      <c r="D30" s="4"/>
      <c r="E30" s="21"/>
      <c r="F30" s="10"/>
      <c r="G30" s="10"/>
      <c r="H30" s="10"/>
      <c r="I30" s="93"/>
      <c r="J30" s="152"/>
      <c r="L30" s="57"/>
    </row>
    <row r="31" spans="1:12" ht="12.75">
      <c r="A31" s="14"/>
      <c r="B31" s="26"/>
      <c r="C31" s="154" t="s">
        <v>303</v>
      </c>
      <c r="D31" s="4"/>
      <c r="E31" s="21"/>
      <c r="F31" s="10"/>
      <c r="G31" s="10"/>
      <c r="H31" s="10"/>
      <c r="I31" s="93"/>
      <c r="J31" s="152"/>
      <c r="L31" s="57"/>
    </row>
    <row r="32" spans="1:12" ht="12.75">
      <c r="A32" s="14"/>
      <c r="B32" s="26"/>
      <c r="C32" s="154"/>
      <c r="D32" s="4"/>
      <c r="E32" s="21"/>
      <c r="F32" s="10"/>
      <c r="G32" s="10"/>
      <c r="H32" s="10"/>
      <c r="I32" s="93"/>
      <c r="J32" s="152"/>
      <c r="L32" s="57"/>
    </row>
    <row r="33" spans="1:12" ht="12.75">
      <c r="A33" s="14">
        <v>49</v>
      </c>
      <c r="B33" s="26"/>
      <c r="C33" s="40" t="s">
        <v>155</v>
      </c>
      <c r="D33" s="4" t="s">
        <v>20</v>
      </c>
      <c r="E33" s="21">
        <v>56</v>
      </c>
      <c r="F33" s="10"/>
      <c r="G33" s="10"/>
      <c r="H33" s="10"/>
      <c r="I33" s="93">
        <v>0</v>
      </c>
      <c r="J33" s="152">
        <f>E33*I33</f>
        <v>0</v>
      </c>
      <c r="L33" s="57"/>
    </row>
    <row r="34" spans="1:12" ht="12.75">
      <c r="A34" s="14"/>
      <c r="C34" s="154" t="s">
        <v>304</v>
      </c>
      <c r="D34" s="4"/>
      <c r="E34" s="21"/>
      <c r="F34" s="10"/>
      <c r="G34" s="10"/>
      <c r="H34" s="10"/>
      <c r="I34" s="93"/>
      <c r="J34" s="152"/>
      <c r="L34" s="57"/>
    </row>
    <row r="35" spans="1:12" ht="12.75">
      <c r="A35" s="14"/>
      <c r="B35" s="259"/>
      <c r="C35" s="40" t="s">
        <v>305</v>
      </c>
      <c r="D35" s="4"/>
      <c r="E35" s="21"/>
      <c r="F35" s="10"/>
      <c r="G35" s="10"/>
      <c r="H35" s="10"/>
      <c r="I35" s="93"/>
      <c r="J35" s="152"/>
      <c r="L35" s="57"/>
    </row>
    <row r="36" spans="1:12" ht="12.75">
      <c r="A36" s="14"/>
      <c r="C36" s="154"/>
      <c r="D36" s="4"/>
      <c r="E36" s="21"/>
      <c r="F36" s="10"/>
      <c r="G36" s="10"/>
      <c r="H36" s="10"/>
      <c r="I36" s="93"/>
      <c r="J36" s="152"/>
      <c r="L36" s="57"/>
    </row>
    <row r="37" spans="1:12" ht="12.75">
      <c r="A37" s="14">
        <v>50</v>
      </c>
      <c r="B37" s="26"/>
      <c r="C37" s="12" t="s">
        <v>98</v>
      </c>
      <c r="D37" s="4" t="s">
        <v>14</v>
      </c>
      <c r="E37" s="21">
        <v>161</v>
      </c>
      <c r="F37" s="42"/>
      <c r="G37" s="10"/>
      <c r="H37" s="42"/>
      <c r="I37" s="165">
        <v>0</v>
      </c>
      <c r="J37" s="243">
        <f>IF(E37&lt;&gt;"",E37*I37,"")</f>
        <v>0</v>
      </c>
      <c r="L37" s="57"/>
    </row>
    <row r="38" spans="1:12" ht="12.75">
      <c r="A38" s="14"/>
      <c r="B38" s="26"/>
      <c r="C38" s="154" t="s">
        <v>306</v>
      </c>
      <c r="D38" s="3"/>
      <c r="E38" s="155"/>
      <c r="F38" s="156"/>
      <c r="G38" s="82"/>
      <c r="H38" s="42"/>
      <c r="I38" s="140"/>
      <c r="J38" s="36"/>
      <c r="L38" s="57"/>
    </row>
    <row r="39" spans="1:12" ht="12.75">
      <c r="A39" s="14"/>
      <c r="B39" s="26"/>
      <c r="C39" s="40"/>
      <c r="D39" s="3"/>
      <c r="E39" s="155"/>
      <c r="F39" s="156"/>
      <c r="G39" s="82"/>
      <c r="H39" s="42"/>
      <c r="I39" s="140"/>
      <c r="J39" s="36"/>
      <c r="L39" s="57"/>
    </row>
    <row r="40" spans="1:10" ht="13.5" thickBot="1">
      <c r="A40" s="15"/>
      <c r="B40" s="5"/>
      <c r="C40" s="70" t="s">
        <v>41</v>
      </c>
      <c r="D40" s="86"/>
      <c r="E40" s="87"/>
      <c r="F40" s="71"/>
      <c r="G40" s="71"/>
      <c r="H40" s="71"/>
      <c r="I40" s="88"/>
      <c r="J40" s="247">
        <f>SUM(J6:J39)</f>
        <v>39.97623</v>
      </c>
    </row>
    <row r="41" ht="14.25" customHeight="1" thickTop="1"/>
  </sheetData>
  <mergeCells count="12">
    <mergeCell ref="D2:D4"/>
    <mergeCell ref="I2:J2"/>
    <mergeCell ref="I3:I4"/>
    <mergeCell ref="J3:J4"/>
    <mergeCell ref="A1:J1"/>
    <mergeCell ref="E2:E4"/>
    <mergeCell ref="F3:F4"/>
    <mergeCell ref="G3:H3"/>
    <mergeCell ref="F2:H2"/>
    <mergeCell ref="A2:A4"/>
    <mergeCell ref="B2:B4"/>
    <mergeCell ref="C2:C4"/>
  </mergeCells>
  <printOptions horizontalCentered="1" verticalCentered="1"/>
  <pageMargins left="0.3937007874015748" right="0.3937007874015748" top="0.5905511811023623" bottom="0.5905511811023623" header="0.5118110236220472" footer="0.4330708661417323"/>
  <pageSetup horizontalDpi="600" verticalDpi="600" orientation="landscape" paperSize="9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40"/>
  <sheetViews>
    <sheetView showGridLines="0" workbookViewId="0" topLeftCell="A1">
      <selection activeCell="H38" sqref="H38"/>
    </sheetView>
  </sheetViews>
  <sheetFormatPr defaultColWidth="9.00390625" defaultRowHeight="12.75"/>
  <cols>
    <col min="1" max="1" width="4.875" style="0" customWidth="1"/>
    <col min="2" max="2" width="12.125" style="0" customWidth="1"/>
    <col min="3" max="3" width="67.25390625" style="0" customWidth="1"/>
    <col min="4" max="4" width="4.75390625" style="0" customWidth="1"/>
    <col min="5" max="5" width="8.00390625" style="0" customWidth="1"/>
    <col min="6" max="6" width="7.875" style="0" customWidth="1"/>
    <col min="7" max="7" width="9.625" style="0" customWidth="1"/>
    <col min="8" max="8" width="10.00390625" style="0" customWidth="1"/>
    <col min="9" max="9" width="7.875" style="0" customWidth="1"/>
    <col min="10" max="10" width="9.625" style="0" customWidth="1"/>
    <col min="11" max="11" width="24.75390625" style="0" customWidth="1"/>
  </cols>
  <sheetData>
    <row r="1" spans="1:10" ht="19.5" customHeight="1" thickBot="1">
      <c r="A1" s="346" t="s">
        <v>13</v>
      </c>
      <c r="B1" s="346"/>
      <c r="C1" s="346"/>
      <c r="D1" s="346"/>
      <c r="E1" s="346"/>
      <c r="F1" s="346"/>
      <c r="G1" s="346"/>
      <c r="H1" s="346"/>
      <c r="I1" s="346"/>
      <c r="J1" s="346"/>
    </row>
    <row r="2" spans="1:14" ht="12.75" customHeight="1" thickTop="1">
      <c r="A2" s="429" t="s">
        <v>0</v>
      </c>
      <c r="B2" s="428" t="s">
        <v>1</v>
      </c>
      <c r="C2" s="428" t="s">
        <v>2</v>
      </c>
      <c r="D2" s="428" t="s">
        <v>3</v>
      </c>
      <c r="E2" s="428" t="s">
        <v>4</v>
      </c>
      <c r="F2" s="428" t="s">
        <v>5</v>
      </c>
      <c r="G2" s="428"/>
      <c r="H2" s="428"/>
      <c r="I2" s="428" t="s">
        <v>9</v>
      </c>
      <c r="J2" s="431"/>
      <c r="K2" s="2"/>
      <c r="L2" s="1"/>
      <c r="M2" s="1"/>
      <c r="N2" s="1"/>
    </row>
    <row r="3" spans="1:10" ht="12.75">
      <c r="A3" s="430"/>
      <c r="B3" s="426"/>
      <c r="C3" s="426"/>
      <c r="D3" s="426"/>
      <c r="E3" s="426"/>
      <c r="F3" s="426" t="s">
        <v>12</v>
      </c>
      <c r="G3" s="426" t="s">
        <v>6</v>
      </c>
      <c r="H3" s="426"/>
      <c r="I3" s="426" t="s">
        <v>10</v>
      </c>
      <c r="J3" s="427" t="s">
        <v>11</v>
      </c>
    </row>
    <row r="4" spans="1:12" ht="12.75">
      <c r="A4" s="430"/>
      <c r="B4" s="426"/>
      <c r="C4" s="426"/>
      <c r="D4" s="426"/>
      <c r="E4" s="426"/>
      <c r="F4" s="426"/>
      <c r="G4" s="16" t="s">
        <v>7</v>
      </c>
      <c r="H4" s="16" t="s">
        <v>8</v>
      </c>
      <c r="I4" s="426"/>
      <c r="J4" s="427"/>
      <c r="L4" s="58"/>
    </row>
    <row r="5" spans="1:12" ht="13.5" thickBot="1">
      <c r="A5" s="17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9">
        <v>10</v>
      </c>
      <c r="L5" s="57"/>
    </row>
    <row r="6" spans="1:12" ht="12.75">
      <c r="A6" s="32"/>
      <c r="B6" s="33"/>
      <c r="C6" s="33"/>
      <c r="D6" s="33"/>
      <c r="E6" s="33"/>
      <c r="F6" s="33"/>
      <c r="G6" s="33"/>
      <c r="H6" s="33"/>
      <c r="I6" s="33"/>
      <c r="J6" s="34"/>
      <c r="L6" s="57"/>
    </row>
    <row r="7" spans="1:12" ht="12.75">
      <c r="A7" s="14">
        <v>51</v>
      </c>
      <c r="B7" s="26"/>
      <c r="C7" s="40" t="s">
        <v>28</v>
      </c>
      <c r="D7" s="4" t="s">
        <v>14</v>
      </c>
      <c r="E7" s="21">
        <v>1429</v>
      </c>
      <c r="F7" s="10"/>
      <c r="G7" s="10"/>
      <c r="H7" s="10"/>
      <c r="I7" s="93">
        <v>0</v>
      </c>
      <c r="J7" s="152">
        <f>E7*I7</f>
        <v>0</v>
      </c>
      <c r="L7" s="57"/>
    </row>
    <row r="8" spans="1:12" ht="12.75">
      <c r="A8" s="14"/>
      <c r="B8" s="26"/>
      <c r="C8" s="154" t="s">
        <v>307</v>
      </c>
      <c r="D8" s="4"/>
      <c r="E8" s="21"/>
      <c r="F8" s="10"/>
      <c r="G8" s="10"/>
      <c r="H8" s="10"/>
      <c r="I8" s="93"/>
      <c r="J8" s="152"/>
      <c r="L8" s="57"/>
    </row>
    <row r="9" spans="1:12" ht="12.75">
      <c r="A9" s="14"/>
      <c r="B9" s="26"/>
      <c r="C9" s="40" t="s">
        <v>308</v>
      </c>
      <c r="D9" s="4"/>
      <c r="E9" s="21"/>
      <c r="F9" s="10"/>
      <c r="G9" s="10"/>
      <c r="H9" s="10"/>
      <c r="I9" s="93"/>
      <c r="J9" s="152"/>
      <c r="L9" s="57"/>
    </row>
    <row r="10" spans="1:12" ht="12.75">
      <c r="A10" s="14"/>
      <c r="B10" s="26"/>
      <c r="C10" s="40"/>
      <c r="D10" s="4"/>
      <c r="E10" s="21"/>
      <c r="F10" s="10"/>
      <c r="G10" s="10"/>
      <c r="H10" s="10"/>
      <c r="I10" s="93"/>
      <c r="J10" s="152"/>
      <c r="L10" s="57"/>
    </row>
    <row r="11" spans="1:12" ht="12.75">
      <c r="A11" s="14">
        <v>52</v>
      </c>
      <c r="B11" s="26"/>
      <c r="C11" s="40" t="s">
        <v>309</v>
      </c>
      <c r="D11" s="4" t="s">
        <v>14</v>
      </c>
      <c r="E11" s="21">
        <v>332</v>
      </c>
      <c r="F11" s="10"/>
      <c r="G11" s="10"/>
      <c r="H11" s="10"/>
      <c r="I11" s="93">
        <v>0</v>
      </c>
      <c r="J11" s="152">
        <f>E11*I11</f>
        <v>0</v>
      </c>
      <c r="L11" s="57"/>
    </row>
    <row r="12" spans="1:12" ht="12.75">
      <c r="A12" s="14"/>
      <c r="B12" s="26"/>
      <c r="C12" s="154" t="s">
        <v>310</v>
      </c>
      <c r="D12" s="4"/>
      <c r="E12" s="21"/>
      <c r="F12" s="10"/>
      <c r="G12" s="10"/>
      <c r="H12" s="10"/>
      <c r="I12" s="93"/>
      <c r="J12" s="152"/>
      <c r="L12" s="57"/>
    </row>
    <row r="13" spans="1:12" ht="12.75">
      <c r="A13" s="14"/>
      <c r="B13" s="26"/>
      <c r="C13" s="40"/>
      <c r="D13" s="4"/>
      <c r="E13" s="21"/>
      <c r="F13" s="10"/>
      <c r="G13" s="10"/>
      <c r="H13" s="10"/>
      <c r="I13" s="93"/>
      <c r="J13" s="152"/>
      <c r="L13" s="57"/>
    </row>
    <row r="14" spans="1:12" ht="12.75">
      <c r="A14" s="14">
        <v>53</v>
      </c>
      <c r="B14" s="26"/>
      <c r="C14" s="40" t="s">
        <v>156</v>
      </c>
      <c r="D14" s="4" t="s">
        <v>14</v>
      </c>
      <c r="E14" s="21">
        <v>1778</v>
      </c>
      <c r="F14" s="10"/>
      <c r="G14" s="10"/>
      <c r="H14" s="10"/>
      <c r="I14" s="93">
        <v>0</v>
      </c>
      <c r="J14" s="152">
        <f>E14*I14</f>
        <v>0</v>
      </c>
      <c r="L14" s="57"/>
    </row>
    <row r="15" spans="1:12" ht="12.75">
      <c r="A15" s="14"/>
      <c r="B15" s="26"/>
      <c r="C15" s="154" t="s">
        <v>311</v>
      </c>
      <c r="D15" s="4"/>
      <c r="E15" s="21"/>
      <c r="F15" s="10"/>
      <c r="G15" s="10"/>
      <c r="H15" s="10"/>
      <c r="I15" s="93"/>
      <c r="J15" s="152"/>
      <c r="L15" s="57"/>
    </row>
    <row r="16" spans="1:12" ht="12.75">
      <c r="A16" s="14"/>
      <c r="B16" s="26"/>
      <c r="C16" s="40" t="s">
        <v>313</v>
      </c>
      <c r="D16" s="4"/>
      <c r="E16" s="21"/>
      <c r="F16" s="10"/>
      <c r="G16" s="10"/>
      <c r="H16" s="10"/>
      <c r="I16" s="93"/>
      <c r="J16" s="152"/>
      <c r="L16" s="57"/>
    </row>
    <row r="17" spans="1:12" ht="12.75">
      <c r="A17" s="14"/>
      <c r="B17" s="26"/>
      <c r="C17" s="154"/>
      <c r="D17" s="4"/>
      <c r="E17" s="21"/>
      <c r="F17" s="10"/>
      <c r="G17" s="10"/>
      <c r="H17" s="10"/>
      <c r="I17" s="93"/>
      <c r="J17" s="152"/>
      <c r="L17" s="57"/>
    </row>
    <row r="18" spans="1:12" ht="12.75">
      <c r="A18" s="14">
        <v>54</v>
      </c>
      <c r="B18" s="26"/>
      <c r="C18" s="40" t="s">
        <v>312</v>
      </c>
      <c r="D18" s="4" t="s">
        <v>14</v>
      </c>
      <c r="E18" s="21">
        <v>1778</v>
      </c>
      <c r="F18" s="10"/>
      <c r="G18" s="10"/>
      <c r="H18" s="10"/>
      <c r="I18" s="93">
        <v>0</v>
      </c>
      <c r="J18" s="152">
        <f>E18*I18</f>
        <v>0</v>
      </c>
      <c r="L18" s="57"/>
    </row>
    <row r="19" spans="1:12" ht="12.75">
      <c r="A19" s="14"/>
      <c r="B19" s="26"/>
      <c r="C19" s="154" t="s">
        <v>314</v>
      </c>
      <c r="D19" s="4"/>
      <c r="E19" s="21"/>
      <c r="F19" s="10"/>
      <c r="G19" s="10"/>
      <c r="H19" s="10"/>
      <c r="I19" s="93"/>
      <c r="J19" s="152"/>
      <c r="L19" s="57"/>
    </row>
    <row r="20" spans="1:12" ht="12.75">
      <c r="A20" s="14"/>
      <c r="B20" s="26"/>
      <c r="C20" s="40"/>
      <c r="D20" s="4"/>
      <c r="E20" s="21"/>
      <c r="F20" s="10"/>
      <c r="G20" s="10"/>
      <c r="H20" s="10"/>
      <c r="I20" s="93"/>
      <c r="J20" s="152"/>
      <c r="L20" s="57"/>
    </row>
    <row r="21" spans="1:12" ht="12.75">
      <c r="A21" s="14">
        <v>55</v>
      </c>
      <c r="B21" s="26"/>
      <c r="C21" s="12" t="s">
        <v>318</v>
      </c>
      <c r="D21" s="4" t="s">
        <v>14</v>
      </c>
      <c r="E21" s="167">
        <v>547</v>
      </c>
      <c r="F21" s="42"/>
      <c r="G21" s="10"/>
      <c r="H21" s="10"/>
      <c r="I21" s="93">
        <v>0</v>
      </c>
      <c r="J21" s="254">
        <f>IF(E21&lt;&gt;"",E21*I21,"")</f>
        <v>0</v>
      </c>
      <c r="L21" s="57"/>
    </row>
    <row r="22" spans="1:12" ht="12.75">
      <c r="A22" s="37"/>
      <c r="B22" s="262"/>
      <c r="C22" s="263" t="s">
        <v>316</v>
      </c>
      <c r="D22" s="66"/>
      <c r="E22" s="265"/>
      <c r="F22" s="81"/>
      <c r="G22" s="68"/>
      <c r="H22" s="68"/>
      <c r="I22" s="182"/>
      <c r="J22" s="266"/>
      <c r="L22" s="57"/>
    </row>
    <row r="23" spans="1:12" ht="12.75">
      <c r="A23" s="37"/>
      <c r="B23" s="262"/>
      <c r="C23" s="185" t="s">
        <v>315</v>
      </c>
      <c r="D23" s="66"/>
      <c r="E23" s="67"/>
      <c r="F23" s="68"/>
      <c r="G23" s="68"/>
      <c r="H23" s="68"/>
      <c r="I23" s="182"/>
      <c r="J23" s="264"/>
      <c r="L23" s="57"/>
    </row>
    <row r="24" spans="1:12" ht="12.75">
      <c r="A24" s="32"/>
      <c r="B24" s="33"/>
      <c r="C24" s="33"/>
      <c r="D24" s="33"/>
      <c r="E24" s="33"/>
      <c r="F24" s="33"/>
      <c r="G24" s="33"/>
      <c r="H24" s="33"/>
      <c r="I24" s="33"/>
      <c r="J24" s="260"/>
      <c r="L24" s="57"/>
    </row>
    <row r="25" spans="1:12" ht="12.75">
      <c r="A25" s="14">
        <v>56</v>
      </c>
      <c r="B25" s="41"/>
      <c r="C25" s="79" t="s">
        <v>317</v>
      </c>
      <c r="D25" s="41" t="s">
        <v>14</v>
      </c>
      <c r="E25" s="186">
        <v>2214</v>
      </c>
      <c r="F25" s="81"/>
      <c r="G25" s="10"/>
      <c r="H25" s="10"/>
      <c r="I25" s="93">
        <v>0</v>
      </c>
      <c r="J25" s="152">
        <f>E25*I25</f>
        <v>0</v>
      </c>
      <c r="L25" s="57"/>
    </row>
    <row r="26" spans="1:12" ht="12.75">
      <c r="A26" s="78"/>
      <c r="B26" s="4"/>
      <c r="C26" s="154" t="s">
        <v>320</v>
      </c>
      <c r="D26" s="4"/>
      <c r="E26" s="39"/>
      <c r="F26" s="10"/>
      <c r="G26" s="41"/>
      <c r="H26" s="83"/>
      <c r="I26" s="84"/>
      <c r="J26" s="245"/>
      <c r="L26" s="57"/>
    </row>
    <row r="27" spans="1:12" ht="12.75">
      <c r="A27" s="78"/>
      <c r="B27" s="66"/>
      <c r="C27" s="185" t="s">
        <v>319</v>
      </c>
      <c r="D27" s="66"/>
      <c r="E27" s="184"/>
      <c r="F27" s="68"/>
      <c r="G27" s="41"/>
      <c r="H27" s="83"/>
      <c r="I27" s="84"/>
      <c r="J27" s="261"/>
      <c r="L27" s="57"/>
    </row>
    <row r="28" spans="1:12" ht="12.75">
      <c r="A28" s="78"/>
      <c r="B28" s="66"/>
      <c r="C28" s="185"/>
      <c r="D28" s="66"/>
      <c r="E28" s="184"/>
      <c r="F28" s="68"/>
      <c r="G28" s="41"/>
      <c r="H28" s="83"/>
      <c r="I28" s="84"/>
      <c r="J28" s="261"/>
      <c r="L28" s="57"/>
    </row>
    <row r="29" spans="1:12" ht="12.75">
      <c r="A29" s="78">
        <v>57</v>
      </c>
      <c r="B29" s="41"/>
      <c r="C29" s="79" t="s">
        <v>321</v>
      </c>
      <c r="D29" s="41" t="s">
        <v>14</v>
      </c>
      <c r="E29" s="186">
        <v>931</v>
      </c>
      <c r="F29" s="81"/>
      <c r="G29" s="10"/>
      <c r="H29" s="10"/>
      <c r="I29" s="93">
        <v>0</v>
      </c>
      <c r="J29" s="152">
        <f>E29*I29</f>
        <v>0</v>
      </c>
      <c r="L29" s="57"/>
    </row>
    <row r="30" spans="1:12" ht="12.75">
      <c r="A30" s="78"/>
      <c r="B30" s="4"/>
      <c r="C30" s="154" t="s">
        <v>322</v>
      </c>
      <c r="D30" s="4"/>
      <c r="E30" s="39"/>
      <c r="F30" s="10"/>
      <c r="G30" s="41"/>
      <c r="H30" s="83"/>
      <c r="I30" s="84"/>
      <c r="J30" s="245"/>
      <c r="L30" s="57"/>
    </row>
    <row r="31" spans="1:12" ht="12.75">
      <c r="A31" s="78"/>
      <c r="B31" s="66"/>
      <c r="C31" s="185" t="s">
        <v>323</v>
      </c>
      <c r="D31" s="66"/>
      <c r="E31" s="184"/>
      <c r="F31" s="68"/>
      <c r="G31" s="41"/>
      <c r="H31" s="83"/>
      <c r="I31" s="84"/>
      <c r="J31" s="261"/>
      <c r="L31" s="57"/>
    </row>
    <row r="32" spans="1:12" ht="12.75">
      <c r="A32" s="78"/>
      <c r="B32" s="66"/>
      <c r="C32" s="185"/>
      <c r="D32" s="66"/>
      <c r="E32" s="184"/>
      <c r="F32" s="68"/>
      <c r="G32" s="41"/>
      <c r="H32" s="83"/>
      <c r="I32" s="84"/>
      <c r="J32" s="261"/>
      <c r="L32" s="57"/>
    </row>
    <row r="33" spans="1:12" ht="12.75">
      <c r="A33" s="14"/>
      <c r="B33" s="26"/>
      <c r="C33" s="24" t="s">
        <v>324</v>
      </c>
      <c r="D33" s="4"/>
      <c r="E33" s="21"/>
      <c r="F33" s="10"/>
      <c r="G33" s="10"/>
      <c r="H33" s="10"/>
      <c r="I33" s="93"/>
      <c r="J33" s="152"/>
      <c r="L33" s="57"/>
    </row>
    <row r="34" spans="1:12" ht="12.75">
      <c r="A34" s="14"/>
      <c r="B34" s="4"/>
      <c r="C34" s="40" t="s">
        <v>325</v>
      </c>
      <c r="D34" s="4"/>
      <c r="E34" s="21"/>
      <c r="F34" s="10"/>
      <c r="G34" s="10"/>
      <c r="H34" s="10"/>
      <c r="I34" s="38"/>
      <c r="J34" s="246">
        <f>IF(E34&lt;&gt;"",E34*I34,"")</f>
      </c>
      <c r="L34" s="57"/>
    </row>
    <row r="35" spans="1:12" ht="12.75">
      <c r="A35" s="14"/>
      <c r="B35" s="3"/>
      <c r="C35" s="161" t="s">
        <v>340</v>
      </c>
      <c r="D35" s="4"/>
      <c r="E35" s="21"/>
      <c r="F35" s="10"/>
      <c r="G35" s="10"/>
      <c r="H35" s="10"/>
      <c r="I35" s="38"/>
      <c r="J35" s="246"/>
      <c r="L35" s="57"/>
    </row>
    <row r="36" spans="1:12" ht="12.75">
      <c r="A36" s="14"/>
      <c r="B36" s="23"/>
      <c r="C36" s="154" t="s">
        <v>341</v>
      </c>
      <c r="D36" s="4"/>
      <c r="E36" s="21"/>
      <c r="F36" s="10"/>
      <c r="G36" s="10"/>
      <c r="H36" s="10"/>
      <c r="I36" s="6"/>
      <c r="J36" s="246">
        <f>IF(E36&lt;&gt;"",E36*I36,"")</f>
      </c>
      <c r="L36" s="57"/>
    </row>
    <row r="37" spans="1:12" ht="12.75">
      <c r="A37" s="100">
        <v>58</v>
      </c>
      <c r="B37" s="26"/>
      <c r="C37" s="25" t="s">
        <v>36</v>
      </c>
      <c r="D37" s="4" t="s">
        <v>18</v>
      </c>
      <c r="E37" s="39">
        <v>295.4</v>
      </c>
      <c r="F37" s="10"/>
      <c r="G37" s="171"/>
      <c r="H37" s="10"/>
      <c r="I37" s="38">
        <v>0.333</v>
      </c>
      <c r="J37" s="181">
        <f>IF(E37&lt;&gt;"",E37*I37,"")</f>
        <v>98.3682</v>
      </c>
      <c r="L37" s="57"/>
    </row>
    <row r="38" spans="1:12" ht="12.75">
      <c r="A38" s="14"/>
      <c r="B38" s="4"/>
      <c r="C38" s="12" t="s">
        <v>99</v>
      </c>
      <c r="D38" s="4"/>
      <c r="E38" s="21"/>
      <c r="F38" s="10"/>
      <c r="G38" s="10"/>
      <c r="H38" s="10"/>
      <c r="I38" s="6"/>
      <c r="J38" s="246">
        <f>IF(E38&lt;&gt;"",E38*I38,"")</f>
      </c>
      <c r="L38" s="57"/>
    </row>
    <row r="39" spans="1:12" ht="12.75">
      <c r="A39" s="14"/>
      <c r="B39" s="4"/>
      <c r="C39" s="12"/>
      <c r="D39" s="4"/>
      <c r="E39" s="39"/>
      <c r="F39" s="42"/>
      <c r="G39" s="10"/>
      <c r="H39" s="10"/>
      <c r="I39" s="93"/>
      <c r="J39" s="152"/>
      <c r="L39" s="57"/>
    </row>
    <row r="40" spans="1:10" ht="13.5" thickBot="1">
      <c r="A40" s="15"/>
      <c r="B40" s="5"/>
      <c r="C40" s="70" t="s">
        <v>299</v>
      </c>
      <c r="D40" s="86"/>
      <c r="E40" s="87"/>
      <c r="F40" s="71"/>
      <c r="G40" s="71"/>
      <c r="H40" s="71"/>
      <c r="I40" s="88"/>
      <c r="J40" s="247">
        <f>SUM(J33:J39)</f>
        <v>98.3682</v>
      </c>
    </row>
    <row r="41" ht="14.25" customHeight="1" thickTop="1"/>
  </sheetData>
  <mergeCells count="12">
    <mergeCell ref="A1:J1"/>
    <mergeCell ref="E2:E4"/>
    <mergeCell ref="F3:F4"/>
    <mergeCell ref="G3:H3"/>
    <mergeCell ref="F2:H2"/>
    <mergeCell ref="A2:A4"/>
    <mergeCell ref="B2:B4"/>
    <mergeCell ref="C2:C4"/>
    <mergeCell ref="D2:D4"/>
    <mergeCell ref="I2:J2"/>
    <mergeCell ref="I3:I4"/>
    <mergeCell ref="J3:J4"/>
  </mergeCells>
  <printOptions horizontalCentered="1" verticalCentered="1"/>
  <pageMargins left="0.3937007874015748" right="0.3937007874015748" top="0.5905511811023623" bottom="0.5905511811023623" header="0.5118110236220472" footer="0.4330708661417323"/>
  <pageSetup horizontalDpi="600" verticalDpi="600" orientation="landscape" paperSize="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Ing. Jana Janíková</cp:lastModifiedBy>
  <cp:lastPrinted>2008-04-17T14:37:44Z</cp:lastPrinted>
  <dcterms:created xsi:type="dcterms:W3CDTF">1997-01-24T11:07:25Z</dcterms:created>
  <dcterms:modified xsi:type="dcterms:W3CDTF">2008-04-17T14:53:55Z</dcterms:modified>
  <cp:category/>
  <cp:version/>
  <cp:contentType/>
  <cp:contentStatus/>
</cp:coreProperties>
</file>