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20" windowHeight="9090" activeTab="0"/>
  </bookViews>
  <sheets>
    <sheet name="bilance" sheetId="1" r:id="rId1"/>
    <sheet name="kap.01" sheetId="2" r:id="rId2"/>
    <sheet name="kap.02" sheetId="3" r:id="rId3"/>
    <sheet name="kap.03" sheetId="4" r:id="rId4"/>
    <sheet name="kap.04" sheetId="5" r:id="rId5"/>
    <sheet name="kap.05" sheetId="6" r:id="rId6"/>
    <sheet name="kap.06" sheetId="7" r:id="rId7"/>
    <sheet name="kap.07" sheetId="8" r:id="rId8"/>
    <sheet name="kap.08" sheetId="9" r:id="rId9"/>
    <sheet name="kap.09" sheetId="10" r:id="rId10"/>
    <sheet name="kap.10" sheetId="11" r:id="rId11"/>
  </sheets>
  <definedNames>
    <definedName name="_xlnm.Print_Area" localSheetId="0">'bilance'!$A$1:$C$96</definedName>
    <definedName name="_xlnm.Print_Area" localSheetId="2">'kap.02'!$A$1:$I$346</definedName>
    <definedName name="_xlnm.Print_Area" localSheetId="5">'kap.05'!$A$1:$H$223</definedName>
    <definedName name="_xlnm.Print_Area" localSheetId="9">'kap.09'!$A$1:$H$114</definedName>
  </definedNames>
  <calcPr fullCalcOnLoad="1"/>
</workbook>
</file>

<file path=xl/sharedStrings.xml><?xml version="1.0" encoding="utf-8"?>
<sst xmlns="http://schemas.openxmlformats.org/spreadsheetml/2006/main" count="9640" uniqueCount="2017">
  <si>
    <t>MŠ BEZOVÁ            P4</t>
  </si>
  <si>
    <t>MŠ BLATENSKÁ        P11</t>
  </si>
  <si>
    <t>MŠ BOJASOVA          P8</t>
  </si>
  <si>
    <t>MŠ BOLESLAVOVA       P4</t>
  </si>
  <si>
    <t>MŠ BOLOŇSKÁ         P15</t>
  </si>
  <si>
    <t>MŠ BUBENÍČKOVA</t>
  </si>
  <si>
    <t>MŠ BUKOVÁ            P3</t>
  </si>
  <si>
    <t>MŠ BĚHOUNKOVA 2300   P13</t>
  </si>
  <si>
    <t>MŠ BÍLENECKÉ NÁM.</t>
  </si>
  <si>
    <t>MŠ CHABAŘOVICKÁ      P8</t>
  </si>
  <si>
    <t>MŠ CHABERÁČEK</t>
  </si>
  <si>
    <t>MŠ CHARLESE DE GAULLA</t>
  </si>
  <si>
    <t>MŠ CHMELOVÁ         P10</t>
  </si>
  <si>
    <t>MŠ CHODOVICKÁ HORNÍ PO</t>
  </si>
  <si>
    <t>MŠ CHVALETICKÁ      P14</t>
  </si>
  <si>
    <t>MŠ DOBRONICKÁ     LIBUŠ</t>
  </si>
  <si>
    <t>MŠ DRUŽSTEVNÍ OCHOZ  P4</t>
  </si>
  <si>
    <t>MŠ DUHA</t>
  </si>
  <si>
    <t>MŠ DVOULETKY        P10</t>
  </si>
  <si>
    <t>MŠ FIALKA SPECIÁLNÍ P17</t>
  </si>
  <si>
    <t>3112</t>
  </si>
  <si>
    <t>Speciální předškolní zařízení</t>
  </si>
  <si>
    <t>MŠ FILLOVA           P4</t>
  </si>
  <si>
    <t>MŠ GAGARINOVA</t>
  </si>
  <si>
    <t>MŠ GENERÁLA JANOUŠKA P9</t>
  </si>
  <si>
    <t>MŠ HAVAJ               P13</t>
  </si>
  <si>
    <t>MŠ HELLICHOVA        P1</t>
  </si>
  <si>
    <t>MŠ HLUBOČEPSKÁ 90    P5</t>
  </si>
  <si>
    <t>MŠ HRABÁKOVA 2000   P11</t>
  </si>
  <si>
    <t>MŠ HRONCOVA 1882    P11</t>
  </si>
  <si>
    <t>MŠ HUSNÍKOVA        P13</t>
  </si>
  <si>
    <t>MŠ HŘIBSKÁ          P10</t>
  </si>
  <si>
    <t>MŠ II LIŠICKÁ  P21</t>
  </si>
  <si>
    <t>MŠ JAKOBIHO   PETROVICE</t>
  </si>
  <si>
    <t>MŠ JANOUCHOVA       P11</t>
  </si>
  <si>
    <t>MŠ JAŽLOVICKÁ       P11</t>
  </si>
  <si>
    <t>MŠ JESENIOVA 204    P3</t>
  </si>
  <si>
    <t>MŠ JESENIOVA 4,6     P3</t>
  </si>
  <si>
    <t>MŠ JESENIOVA 98      P3</t>
  </si>
  <si>
    <t>MŠ JIHOZÁPADNÍ       P4</t>
  </si>
  <si>
    <t>MŠ JITŘNÍ            P4</t>
  </si>
  <si>
    <t>MŠ JIŘÍHO Z LOBKOVIC P3</t>
  </si>
  <si>
    <t>MŠ JUARÉZOVA    P6</t>
  </si>
  <si>
    <t>MŠ JÍLKOVA           P6</t>
  </si>
  <si>
    <t>MŠ JÍLOVSKÁ          P4</t>
  </si>
  <si>
    <t>MŠ K PODJEZDU        P4</t>
  </si>
  <si>
    <t>MŠ K POŠTĚ    KOLOVRATY</t>
  </si>
  <si>
    <t>MŠ K ROZTOKŮM</t>
  </si>
  <si>
    <t>MŠ K ZÁVĚTINÁM 815</t>
  </si>
  <si>
    <t>MŠ KE KAŠNĚ     LIBUŠ</t>
  </si>
  <si>
    <t>MŠ KE ŠKOLCE  DOL.MĚCH.</t>
  </si>
  <si>
    <t>MŠ KLÁNOVICE</t>
  </si>
  <si>
    <t>MŠ KLÍČANSKÁ         P8</t>
  </si>
  <si>
    <t>MŠ KODAŇSKÁ         P10</t>
  </si>
  <si>
    <t>MŠ KONSTANTINOVA    P11</t>
  </si>
  <si>
    <t>MŠ KONĚVOVA        P3</t>
  </si>
  <si>
    <t>MŠ KORYCANSKÁ        P8</t>
  </si>
  <si>
    <t>MŠ KORÁLEK           P9</t>
  </si>
  <si>
    <t>MŠ KOSTELNÍ 37          P7</t>
  </si>
  <si>
    <t>MŠ KOSTLIVÉHO       P14</t>
  </si>
  <si>
    <t>MŠ KOTLASKA          P8</t>
  </si>
  <si>
    <t>MŠ KROUPOVA 2775</t>
  </si>
  <si>
    <t>MŠ KROUZOVA         P12</t>
  </si>
  <si>
    <t>MŠ KUKUČÍNOVA        P4</t>
  </si>
  <si>
    <t>MŠ KURANDOVÉ 669     P5</t>
  </si>
  <si>
    <t>MŠ KŘEJPSKÉHO 1503  P11</t>
  </si>
  <si>
    <t>MŠ LAUDOVA  P6</t>
  </si>
  <si>
    <t>MŠ LETENSKÁ          P1</t>
  </si>
  <si>
    <t>MŠ LETOHRADSKÁ       P7</t>
  </si>
  <si>
    <t>MŠ LEVSKÉHO         P12</t>
  </si>
  <si>
    <t>MŠ LEŠENSKÁ          P8</t>
  </si>
  <si>
    <t>MŠ LIBICKÁ           P3</t>
  </si>
  <si>
    <t>MŠ LIBKOVSKÁ        P15</t>
  </si>
  <si>
    <t>MŠ LIBOCKÁ P6</t>
  </si>
  <si>
    <t>MŠ LIBČICKÁ          P8</t>
  </si>
  <si>
    <t>MŠ LITVÍNOVSKÁ       P9</t>
  </si>
  <si>
    <t>MŠ LIŠKOVA          P12</t>
  </si>
  <si>
    <t>MŠ LOHNISKÉHO 830    P5</t>
  </si>
  <si>
    <t>MŠ LOHNISKÉHO 851    P5</t>
  </si>
  <si>
    <t>MŠ LOJOVICKÁ      LIBUŠ</t>
  </si>
  <si>
    <t>MŠ LYSINSKÁ         P12</t>
  </si>
  <si>
    <t>MŠ MADOLINKA        P11</t>
  </si>
  <si>
    <t>MŠ MAGNITOGORSKÁ    P10</t>
  </si>
  <si>
    <t>MŠ MARKUŠOVA        P11</t>
  </si>
  <si>
    <t>MŠ MASNÁ            P1</t>
  </si>
  <si>
    <t>MŠ MATJUCHINOVA ZBRASL.</t>
  </si>
  <si>
    <t>MŠ MATĚCHOVA         P4</t>
  </si>
  <si>
    <t>MŠ MEZI DOMY  LIBUŠ</t>
  </si>
  <si>
    <t>MŠ MEZI ŠKOLAMI     P13</t>
  </si>
  <si>
    <t>MŠ MEZIVRŠI          P4</t>
  </si>
  <si>
    <t>MŠ MEZIŠKOLSKÁ       P6</t>
  </si>
  <si>
    <t>MŠ MILÁNSKÁ 472     P15</t>
  </si>
  <si>
    <t>MŠ MLÁDEŽNICKÁ      P10</t>
  </si>
  <si>
    <t>MŠ MOTÝLEK           P6</t>
  </si>
  <si>
    <t>MŠ Montessori v Praze 12</t>
  </si>
  <si>
    <t>MŠ MÍROVÉHO HNUTÍ   P11</t>
  </si>
  <si>
    <t>MŠ NA BUČÁNCE        P4</t>
  </si>
  <si>
    <t>MŠ NA CHODOVCI       P4</t>
  </si>
  <si>
    <t>MŠ NA DLOUHÉM LÁNU   P6</t>
  </si>
  <si>
    <t>MŠ NA DĚKANCE        P2</t>
  </si>
  <si>
    <t>MŠ NA KORÁBĚ         P8</t>
  </si>
  <si>
    <t>MŠ NA OKRAJI         P6</t>
  </si>
  <si>
    <t>MŠ NA PĚŠINÁCH       P8</t>
  </si>
  <si>
    <t>MŠ NA PŘESYPU        P8</t>
  </si>
  <si>
    <t>MŠ NA SMETANCE       P2</t>
  </si>
  <si>
    <t>MŠ NA VRCHOLU        P3</t>
  </si>
  <si>
    <t>MŠ NA VÝŠINÁCH       P7</t>
  </si>
  <si>
    <t>MŠ NA ZVONIČCE       P4</t>
  </si>
  <si>
    <t>MŠ NAD KAZANKOU</t>
  </si>
  <si>
    <t>MŠ NAD PARKEM  ZBRASLAV</t>
  </si>
  <si>
    <t>MŠ NAD ŠTOLOU        P7</t>
  </si>
  <si>
    <t>MŠ NEBUŠICE</t>
  </si>
  <si>
    <t>MŠ NEDVĚZSKÁ        P10</t>
  </si>
  <si>
    <t>MŠ NOVOBORSKÁ        P9</t>
  </si>
  <si>
    <t>MŠ NUČICKÁ          P10</t>
  </si>
  <si>
    <t>MŠ NÁM. 14.ŘÍJNA 9a  P5</t>
  </si>
  <si>
    <t>MŠ NÁM.OSVOBODITELŮ  P5</t>
  </si>
  <si>
    <t>MŠ NÁRODNÍ TŘÍDA 37  P1</t>
  </si>
  <si>
    <t>MŠ NĚMČICKÁ 1111     P4</t>
  </si>
  <si>
    <t>MŠ OBLÁČEK           P9</t>
  </si>
  <si>
    <t>MŠ OHRADNÍ           P4</t>
  </si>
  <si>
    <t>MŠ OMSKÁ            P10</t>
  </si>
  <si>
    <t>MŠ OVČÍ HÁJEK    P13</t>
  </si>
  <si>
    <t>MŠ OÁZA         P12</t>
  </si>
  <si>
    <t>MŠ PACULOVA         P14</t>
  </si>
  <si>
    <t>MŠ PALETKA    P13</t>
  </si>
  <si>
    <t>MŠ PARLÉŘOVA         P6</t>
  </si>
  <si>
    <t>MŠ PARMSKÁ I        P15</t>
  </si>
  <si>
    <t>MŠ PARMSKÁ II       P15</t>
  </si>
  <si>
    <t>MŠ PASTELKA         P12</t>
  </si>
  <si>
    <t>MŠ PASTELKA         P13</t>
  </si>
  <si>
    <t>MŠ PASTELKA P6</t>
  </si>
  <si>
    <t>MŠ PEJEVOVÉ         P12</t>
  </si>
  <si>
    <t>MŠ PEROUTKOVA 24/1004     P5</t>
  </si>
  <si>
    <t>MŠ PEŠKOVA 963       P5</t>
  </si>
  <si>
    <t>MŠ PLAMÍNKOVÉ        P4</t>
  </si>
  <si>
    <t>MŠ POD KROCÍNKOU     P9</t>
  </si>
  <si>
    <t>MŠ POD SADY         P12</t>
  </si>
  <si>
    <t>MŠ PODBĚLOHORSKÁ    P5</t>
  </si>
  <si>
    <t>MŠ PODLÉŠKOVÁ       P10</t>
  </si>
  <si>
    <t>MŠ POHÁDKA           P13</t>
  </si>
  <si>
    <t>MŠ POHÁDKA          P12</t>
  </si>
  <si>
    <t>MŠ POZNAŇSKÁ         P8</t>
  </si>
  <si>
    <t>MŠ PRAHA - KBELY</t>
  </si>
  <si>
    <t>MŠ PRAHA - KUNRATICE, PŘEDŠKOLNÍ</t>
  </si>
  <si>
    <t>MŠ PRAHA 5- SMÍCHOV,  NAD PALATOU 613</t>
  </si>
  <si>
    <t>MŠ PRAHA 9 - SATALICE</t>
  </si>
  <si>
    <t>MŠ PRAHA LOCHKOV</t>
  </si>
  <si>
    <t>MŠ PRAŽAČKA          P3</t>
  </si>
  <si>
    <t>MŠ PŠTROSSOVA        P1</t>
  </si>
  <si>
    <t>MŠ PÍŠŤALKA    P13</t>
  </si>
  <si>
    <t>MŠ PŘETLUCKÁ         P10</t>
  </si>
  <si>
    <t>MŠ PŘÍBORSKÁ         P9</t>
  </si>
  <si>
    <t>MŠ PŘÍMĚTICKÁ        P4</t>
  </si>
  <si>
    <t>MŠ REVOLUČNÍ  P1</t>
  </si>
  <si>
    <t>MŠ ROHOŽNÍK   P21</t>
  </si>
  <si>
    <t>MŠ ROSNIČKA         P13</t>
  </si>
  <si>
    <t>MŠ ROZMARÝNEK   P13</t>
  </si>
  <si>
    <t>MŠ S INTERNÁTNÍ PÉČÍ P2</t>
  </si>
  <si>
    <t>MŠ S PRODL.PROVOZEM  P9</t>
  </si>
  <si>
    <t>MŠ SBÍHAVÁ           P6</t>
  </si>
  <si>
    <t>MŠ SEDLČANSKÁ        P4</t>
  </si>
  <si>
    <t>MŠ SLOVENSKÁ         P2</t>
  </si>
  <si>
    <t>MŠ SLUNEČNICE   P15</t>
  </si>
  <si>
    <t>MŠ SLUNÉČKO          P5</t>
  </si>
  <si>
    <t>MŠ SMOLKOVA         P12</t>
  </si>
  <si>
    <t>MŠ SOCHÁŇOVA P6</t>
  </si>
  <si>
    <t>MŠ SOKOLOVSKÁ        P8</t>
  </si>
  <si>
    <t>MŠ SPEC. NA LYSINÁCH  P4</t>
  </si>
  <si>
    <t>Internátní speciální mateřské školy</t>
  </si>
  <si>
    <t>MŠ SPEC. SEVŘENÁ       P4</t>
  </si>
  <si>
    <t>MŠ SPEC. SLUNÍČKO,DEYLOVA 3</t>
  </si>
  <si>
    <t>MŠ SPECIÁLNÍ DRAHAŇSKÁ  P8</t>
  </si>
  <si>
    <t>MŠ SPECIÁLNÍ ŠTÍBROVA       P8</t>
  </si>
  <si>
    <t>MŠ STACHOVA         P11</t>
  </si>
  <si>
    <t>MŠ STARODUBEČSKÁ    P10</t>
  </si>
  <si>
    <t>MŠ SUDOMĚŘSKÁ        P3</t>
  </si>
  <si>
    <t>MŠ SULANSKÉHO       P11</t>
  </si>
  <si>
    <t>MŠ SVOJŠOVICKÁ       P4</t>
  </si>
  <si>
    <t>MŠ TAJOVSKÉHO        P4</t>
  </si>
  <si>
    <t>MŠ TERRONSKÁ         P6</t>
  </si>
  <si>
    <t>MŠ TOLSTÉHO         P10</t>
  </si>
  <si>
    <t>MŠ TOČITÁ            P4</t>
  </si>
  <si>
    <t>MŠ TRENČÍNSKÁ        P4</t>
  </si>
  <si>
    <t>MŠ TROILOVA         P10</t>
  </si>
  <si>
    <t>MŠ TROJLÍSTEK        P2</t>
  </si>
  <si>
    <t>MŠ TRÉGLOVA 780    P5</t>
  </si>
  <si>
    <t>MŠ TUCHORAZSKÁ      P10</t>
  </si>
  <si>
    <t>MŠ TÁBORSKÁ          P4</t>
  </si>
  <si>
    <t>MŠ U BOBŘÍKA        P13</t>
  </si>
  <si>
    <t>MŠ U KRTEČKA         P5</t>
  </si>
  <si>
    <t>MŠ U NOVÉ ŠKOLY      P9</t>
  </si>
  <si>
    <t>MŠ U ROHÁČOVýCH KASÁREN</t>
  </si>
  <si>
    <t>MŠ U RUMCAJSE    P13</t>
  </si>
  <si>
    <t>MŠ U RYBNÍČKU        P9</t>
  </si>
  <si>
    <t>MŠ U SLUNCOVÉ        P8</t>
  </si>
  <si>
    <t>MŠ U URANIE          P7</t>
  </si>
  <si>
    <t>MŠ U VRŠOVICKÉHO NÁDR.</t>
  </si>
  <si>
    <t>MŠ U VYSOČ.PIVOVARU  P9</t>
  </si>
  <si>
    <t>MŠ U ZÁSOBNÍ ZAHRADY P3</t>
  </si>
  <si>
    <t>MŠ U ŽEL.MOSTU 2629     P5</t>
  </si>
  <si>
    <t>MŠ V BENÁTKÁCH      P11</t>
  </si>
  <si>
    <t>MŠ V LIPENCÍCH</t>
  </si>
  <si>
    <t>MŠ V ZÁPOLÍ          P4</t>
  </si>
  <si>
    <t>MŠ VE STÍNU         P10</t>
  </si>
  <si>
    <t>MŠ VEJVANOVSKÉHO    P11</t>
  </si>
  <si>
    <t>MŠ VELKÁ CHUCHLE      P5</t>
  </si>
  <si>
    <t>MŠ VELTRUSKÁ         P9</t>
  </si>
  <si>
    <t>MŠ VELVARSKÁ         P6</t>
  </si>
  <si>
    <t>MŠ VEČERNÍČEK   P13</t>
  </si>
  <si>
    <t>MŠ VINIČNÁ           P2</t>
  </si>
  <si>
    <t>MŠ VLADIVOSTOCKÁ    P10</t>
  </si>
  <si>
    <t>MŠ VLASÁKOVA        P13</t>
  </si>
  <si>
    <t>MŠ VOKOVICKÁ         P6</t>
  </si>
  <si>
    <t>MŠ VOLAVKOVA         P6</t>
  </si>
  <si>
    <t>MŠ VORÁČOVSKÁ        P4</t>
  </si>
  <si>
    <t>MŠ VOZOVÁ            P3</t>
  </si>
  <si>
    <t>MŠ VYBÍRALOVA        P9</t>
  </si>
  <si>
    <t>MŠ VYBÍRALOVA       P14</t>
  </si>
  <si>
    <t>MŠ WASHINGTONOVA     P1</t>
  </si>
  <si>
    <t>MŠ ZA INVALIDOVNOU 3 P8</t>
  </si>
  <si>
    <t>MŠ ZA NADYMÁČEN  P22</t>
  </si>
  <si>
    <t>MŠ ZELENEČSKÁ       P14</t>
  </si>
  <si>
    <t>MŠ ZVONKOVÁ         P10</t>
  </si>
  <si>
    <t>MŠ ZÁRUBOVA         P12</t>
  </si>
  <si>
    <t>MŠ se spec.třídami DUHA  P5</t>
  </si>
  <si>
    <t>MŠ ŠIKULKA      P13</t>
  </si>
  <si>
    <t>MŠ ŠIMUNKOVA         P8</t>
  </si>
  <si>
    <t>MŠ ŠIŠKOVA           P8</t>
  </si>
  <si>
    <t>MŠ ŠLUKNOVSKÁ        P9</t>
  </si>
  <si>
    <t>MŠ ŠMOLÍKOVA         P6</t>
  </si>
  <si>
    <t>MŠ ŠTOLMÍŘSKÁ       P14</t>
  </si>
  <si>
    <t>MŠ ŠTĚCHOVICKÁ      P10</t>
  </si>
  <si>
    <t>MŠ ŠTĚPNIČNÁ         P8</t>
  </si>
  <si>
    <t>MŠ ŠUMAVSKÁ          P2</t>
  </si>
  <si>
    <t>MŠ ČAKOVICE I</t>
  </si>
  <si>
    <t>MŠ ČAKOVICE II</t>
  </si>
  <si>
    <t>MŠ ČTYŘLÍSTEK        P2</t>
  </si>
  <si>
    <t>MŠ ČÍNSKÁ            P6</t>
  </si>
  <si>
    <t>MŠ ŘEŠOVSKÁ          P8</t>
  </si>
  <si>
    <t>MŠ ÚSMĚV    P13</t>
  </si>
  <si>
    <t>MŠ ÚTULNÁ           P10</t>
  </si>
  <si>
    <t>MŠ, PRAHA 4, NA PŘÍČNÉ MEZI</t>
  </si>
  <si>
    <t>OA   SVATOSLAVOVA    P4</t>
  </si>
  <si>
    <t>OA  KUBELÍKOVA        P3</t>
  </si>
  <si>
    <t>OA DUŠNÍ             P1</t>
  </si>
  <si>
    <t>OA HEROLDOVY SADY  P10</t>
  </si>
  <si>
    <t>OA HOLEŠOVICE   P7</t>
  </si>
  <si>
    <t>OA HOVORČOVICKÁ    P8</t>
  </si>
  <si>
    <t>OA KRUPKOVO NÁM.    P6</t>
  </si>
  <si>
    <t>OA VINOHRADSKÁ P2</t>
  </si>
  <si>
    <t>OA ČSL DR.E.BENEŠE P2</t>
  </si>
  <si>
    <t>OA ČSL.  RESSLOVA   P2</t>
  </si>
  <si>
    <t>OU A PRŠ   VRATISLAVOVA</t>
  </si>
  <si>
    <t>OU A PrŠ CHABAŘOVICKÁ    P8</t>
  </si>
  <si>
    <t>PPP  KUNCOVA        P5</t>
  </si>
  <si>
    <t>PPP  LUCEMBURSKÁ     P3</t>
  </si>
  <si>
    <t>PPP JABLOŇOVÁ       P10</t>
  </si>
  <si>
    <t>PPP PRO PRAHU 1,2 a 4, FRANCOUZSKÁ 56  P2</t>
  </si>
  <si>
    <t>PPP PRO PRAHU 11 a 12, VEJVANOVSKÉHO   P4</t>
  </si>
  <si>
    <t>PPP PRO PRAHU 7 a 8, ŠIŠKOVA 2   P8</t>
  </si>
  <si>
    <t>PPP VOKOVICKÁ       P6</t>
  </si>
  <si>
    <t>SARAP P3</t>
  </si>
  <si>
    <t>3141</t>
  </si>
  <si>
    <t>Školní stravování při předšk.a zákl.vzdělávání</t>
  </si>
  <si>
    <t>SOU   OHRADNÍ            P4</t>
  </si>
  <si>
    <t>SOU DOPRAVNÍ         P6</t>
  </si>
  <si>
    <t>SOU ENER.PODĚBRADSKÁ P9</t>
  </si>
  <si>
    <t>SOU GASTRONOMIE          P10</t>
  </si>
  <si>
    <t>SOU KADEŘNICKÉ     P8</t>
  </si>
  <si>
    <t>SOU NÁBYTKÁŘSKÉ ZLÍCHOV</t>
  </si>
  <si>
    <t>SOU OBCH.SL.ZA Č.MOSTEM</t>
  </si>
  <si>
    <t>SOU OBCHODNÍ, BELGICKÁ</t>
  </si>
  <si>
    <t>SOU POTRAVINÁŘSKÉ</t>
  </si>
  <si>
    <t>SOU SLUŽ.NOVOVYSOČANSKÁ</t>
  </si>
  <si>
    <t>SOU ZEM.POD KLAPICÍ P16</t>
  </si>
  <si>
    <t>SOŠ A SOU  DRTINOVA   P5</t>
  </si>
  <si>
    <t>SOŠ LOGISTICKÝCH SLUŽEB   P9</t>
  </si>
  <si>
    <t>SOŠ U VINOHR.HŘBITOVA</t>
  </si>
  <si>
    <t>SOŠ WALDORFSKÁ         P4</t>
  </si>
  <si>
    <t>SOŠ a SOU   WEILOVA</t>
  </si>
  <si>
    <t>SOŠ a SOU PRAHA - ČAKOVICE</t>
  </si>
  <si>
    <t>SOŠ pro administrativu EU  P9</t>
  </si>
  <si>
    <t>SOŠ,SOU,OU a U,UČŇOVSKÁ</t>
  </si>
  <si>
    <t>SPŠ ELEKTROTECH. JEČNÁ</t>
  </si>
  <si>
    <t>SPŠ ELTECH.V ÚŽLABINĚ</t>
  </si>
  <si>
    <t>SPŠ NA PROSEKU, NOVOBORSKÁ 2  P9</t>
  </si>
  <si>
    <t>SPŠ NA TŘEBEŠÍNĚ    P10</t>
  </si>
  <si>
    <t>SPŠ SDĚLOVACÍ TECHNIKY</t>
  </si>
  <si>
    <t>SPŠ SMÍCHOVSKÁ,PRESLOVA</t>
  </si>
  <si>
    <t>SPŠ STAVEB. J.GOČÁRA P4</t>
  </si>
  <si>
    <t>SPŠ STROJ.ŠK.HL.M.PRAHY</t>
  </si>
  <si>
    <t>SPŠ TECHNOLOGIE MASA P1</t>
  </si>
  <si>
    <t>SPŠ ZEMĚMĚŘICKÁ      P9</t>
  </si>
  <si>
    <t>STŠ HMP RADLICKÁ</t>
  </si>
  <si>
    <t>STŘEDNÍ ZDRAV.ŠKOLA P10</t>
  </si>
  <si>
    <t>SUŠ TEXTIL.ŘEMESEL  P1</t>
  </si>
  <si>
    <t>SZŠ A VZŠ  5.KVĚTNA    P4</t>
  </si>
  <si>
    <t>SZŠ A VZŠ ALŠOVO NÁBŘ.    P1</t>
  </si>
  <si>
    <t>SpMŠ, SpZŠ a ZŠ praktická     P9</t>
  </si>
  <si>
    <t>Spec.MŠ Horáčkova</t>
  </si>
  <si>
    <t>SŠ -COPTH PODĚBRADSKÁ   P9</t>
  </si>
  <si>
    <t>SŠ ALOYSE KLARA  VÍDEŇSKÁ 28   P4</t>
  </si>
  <si>
    <t>Internátní spec. střední odbor.učiliště a učiliště</t>
  </si>
  <si>
    <t>SŠ CHEMICKÁ          P1</t>
  </si>
  <si>
    <t>SŠ DOSTIHOVÉHO SPORTU A JEZDECTVÍ</t>
  </si>
  <si>
    <t>SŠ ELEKTROTECHNIKY A  STROJÍRENSTVÍ P10</t>
  </si>
  <si>
    <t>SŠ SLABOPROUDÉ ELEKTROTECHNIKY  P9</t>
  </si>
  <si>
    <t>SŠ TECHNICKÁ,PRAHA 4,ZELENÝ PRUH 1294</t>
  </si>
  <si>
    <t>SŠ,ZŠ a MŠ  KARLA HERFORTA   P1</t>
  </si>
  <si>
    <t>SŠ,ZŠ a MŠ CHOTOUŇSKÁ</t>
  </si>
  <si>
    <t>SŠ,ZŠ a MŠ PRO SP  VÝMOLOVA  P5</t>
  </si>
  <si>
    <t>TANEČNÍ KONZERVATOŘ  P1</t>
  </si>
  <si>
    <t>TYRŠOVA ZŠ A MŠ           P5</t>
  </si>
  <si>
    <t>VOŠ A SPŠ DOPRAVNÍ   P1</t>
  </si>
  <si>
    <t>VOŠ A SPŠ EL.FR.KŘIŽÍ</t>
  </si>
  <si>
    <t>VOŠ A SPŠ ODĚVNÍ     P7</t>
  </si>
  <si>
    <t>VOŠ A SPŠ STAVEBNÍ   P1</t>
  </si>
  <si>
    <t>VOŠ A SUPŠ ŽIŽKOVO NÁM.</t>
  </si>
  <si>
    <t>VOŠ A SŠ.V.HOLLARA P3</t>
  </si>
  <si>
    <t>VOŠ EKONOM.OA KOLLÁROVA</t>
  </si>
  <si>
    <t>VOŠ INFORMAČNÍCH SLUŽEB</t>
  </si>
  <si>
    <t>VOŠ SOCIÁLNÉ PRÁVNÍ P10</t>
  </si>
  <si>
    <t>VOŠ a SPŠ GRAFICKÁ   P1</t>
  </si>
  <si>
    <t>VOŠ a SPŠ POTRAV.TECHNOLOGIE</t>
  </si>
  <si>
    <t>VOŠPg a SOC.,SPgŠ A GYM.</t>
  </si>
  <si>
    <t>WALDORFSKÁ MŠ        P6</t>
  </si>
  <si>
    <t>ZUŠ    LOUNSKÝCH        P4</t>
  </si>
  <si>
    <t>3231</t>
  </si>
  <si>
    <t>Základní umělecké školy</t>
  </si>
  <si>
    <t>ZUŠ    ŠTÍTNÉHO         P3</t>
  </si>
  <si>
    <t>ZUŠ   K BRANCE 72     P5</t>
  </si>
  <si>
    <t>ZUŠ   NAD ALEJÍ  P6</t>
  </si>
  <si>
    <t>ZUŠ   UČŇOVSKÁ 1          P9</t>
  </si>
  <si>
    <t>ZUŠ   ŠTEFÁNIKOVA    P5</t>
  </si>
  <si>
    <t>ZUŠ  DUNICKÁ        P4</t>
  </si>
  <si>
    <t>ZUŠ  NA POPELCE     P5</t>
  </si>
  <si>
    <t>ZUŠ  ŠIMÁČKOVA     P7</t>
  </si>
  <si>
    <t>ZUŠ BAJKALSKÁ       P10</t>
  </si>
  <si>
    <t>ZUŠ BISKUPSKÁ        P1</t>
  </si>
  <si>
    <t>ZUŠ BOTEVOVA       P4</t>
  </si>
  <si>
    <t>ZUŠ Blatiny         P17</t>
  </si>
  <si>
    <t>ZUŠ CH.MASARYKOVÉ    P6</t>
  </si>
  <si>
    <t>ZUŠ CUKROVARSKÁ      P9</t>
  </si>
  <si>
    <t>ZUŠ ILJI HURNÍKA      P2</t>
  </si>
  <si>
    <t>ZUŠ KLAPKOVA        P8</t>
  </si>
  <si>
    <t>ZUŠ KŘTINSKÁ        P4</t>
  </si>
  <si>
    <t>ZUŠ OLEŠSKÁ     P10</t>
  </si>
  <si>
    <t>ZUŠ OPATA KONRÁDA</t>
  </si>
  <si>
    <t>ZUŠ RATIBOŘICKÁ      P9</t>
  </si>
  <si>
    <t>ZUŠ TAUSSIGOVA      P8</t>
  </si>
  <si>
    <t>ZUŠ TRHANOVSKÉ NÁM. P10</t>
  </si>
  <si>
    <t>ZUŠ U DĚLNIC.CVIČIŠTĚ</t>
  </si>
  <si>
    <t>ZUŠ U PROSECKÉ ŠKOLY P9</t>
  </si>
  <si>
    <t>ZUŠ U PŮJČOVNY P1</t>
  </si>
  <si>
    <t>ZUŠ ZDERAZSKÁ    P5</t>
  </si>
  <si>
    <t>ZŠ  BOLESLAVOVA    P4</t>
  </si>
  <si>
    <t>ZŠ  CURIEOVÝCH    P1</t>
  </si>
  <si>
    <t>ZŠ  INTERBRIGÁDY  P6</t>
  </si>
  <si>
    <t>ZŠ  JANSKÉHO 2189   P13</t>
  </si>
  <si>
    <t>ZŠ  Ladislava Coňka 40,   LIBUŠ</t>
  </si>
  <si>
    <t>ZŠ  MLÁDÍ 135             P13</t>
  </si>
  <si>
    <t>ZŠ  PRACHOVICKÁ  VINOŘ</t>
  </si>
  <si>
    <t>ZŠ  T.G.MASARYKA P12</t>
  </si>
  <si>
    <t>ZŠ  VYBÍRALOVA  P14</t>
  </si>
  <si>
    <t>ZŠ A MŠ - FN NA BULOVCE</t>
  </si>
  <si>
    <t>ZŠ A MŠ CH.MASARYKOVÉ     P5</t>
  </si>
  <si>
    <t>ZŠ A MŠ MAZURSKÁ          P8</t>
  </si>
  <si>
    <t>ZŠ A MŠ NA SLOVANCE       P8</t>
  </si>
  <si>
    <t>ZŠ A MŠ NEDAŠOVSKÁ ZLIČÍN</t>
  </si>
  <si>
    <t>ZŠ A MŠ RADLICKÁ          P5</t>
  </si>
  <si>
    <t>ZŠ A MŠ U SANTOŠKY        P5</t>
  </si>
  <si>
    <t>ZŠ A MŠ U ŠKOLY     P10</t>
  </si>
  <si>
    <t>ZŠ A MŠ Vlkova        P3</t>
  </si>
  <si>
    <t>ZŠ A MŠ ÚSTAVNÍ           P8</t>
  </si>
  <si>
    <t>ZŠ A SŠ V OLŠINÁCH P10</t>
  </si>
  <si>
    <t>ZŠ A SŠ WALDORFSKÁ       P4</t>
  </si>
  <si>
    <t>ZŠ ALBRECHTICKÁ   P19</t>
  </si>
  <si>
    <t>ZŠ ANGELOVA P12</t>
  </si>
  <si>
    <t>ZŠ BELLOVA    PETROVICE</t>
  </si>
  <si>
    <t>ZŠ BENITA JUARÉZE P6</t>
  </si>
  <si>
    <t>ZŠ BOTIČSKÁ          P2</t>
  </si>
  <si>
    <t>ZŠ BRATŘÍ VENCLÍKŮ  P14</t>
  </si>
  <si>
    <t>ZŠ BRIGÁDNÍKŮ       P10</t>
  </si>
  <si>
    <t>ZŠ BUREŠOVA          P8</t>
  </si>
  <si>
    <t>ZŠ BÍTOVSKÁ          P4</t>
  </si>
  <si>
    <t>ZŠ BŘEVNOVSKÁ  P6</t>
  </si>
  <si>
    <t>ZŠ BŘEČŤANOVÁ       P10</t>
  </si>
  <si>
    <t>ZŠ CAMPANUS         P11</t>
  </si>
  <si>
    <t>ZŠ CHELČICKÉHO       P3</t>
  </si>
  <si>
    <t>ZŠ CHODOV        P11</t>
  </si>
  <si>
    <t>ZŠ CHODOVICKÁ  P20</t>
  </si>
  <si>
    <t>ZŠ CHVALETICKÁ      P14</t>
  </si>
  <si>
    <t xml:space="preserve">NÁVRH ROZPOČTU PŘÍJMŮ, VÝDAJŮ a FINANCOVÁNÍ </t>
  </si>
  <si>
    <t>PODLE ROZPOČTOVÝCH KAPITOL dle UZ (v tis. Kč)</t>
  </si>
  <si>
    <t>za VLASTNÍ HLAVNÍ MĚSTO PRAHU</t>
  </si>
  <si>
    <t xml:space="preserve">PŘÍJMY CELKEM </t>
  </si>
  <si>
    <t>Výměna oken</t>
  </si>
  <si>
    <t>8670</t>
  </si>
  <si>
    <t>8679</t>
  </si>
  <si>
    <t>8497</t>
  </si>
  <si>
    <t>Stavební úpravy budovy-proj.dok.</t>
  </si>
  <si>
    <t>ZŠ DOLÁKOVA          P8</t>
  </si>
  <si>
    <t>ZŠ DONOVALSKÁ       P11</t>
  </si>
  <si>
    <t>ZŠ DRTINOVA          P5</t>
  </si>
  <si>
    <t>ZŠ Dr.EDVARDA BENEŠE</t>
  </si>
  <si>
    <t>ZŠ DĚDINA    P6</t>
  </si>
  <si>
    <t>ZŠ EDISONOVA     PETROVICE                P10</t>
  </si>
  <si>
    <t>ZŠ F.PLAMÍNKOVÉ      P7</t>
  </si>
  <si>
    <t>ZŠ FRYČOVICKÁ   P18</t>
  </si>
  <si>
    <t>ZŠ GEN.JANOUŠKA     P14</t>
  </si>
  <si>
    <t>ZŠ GLOWACKÉHO        P8</t>
  </si>
  <si>
    <t>ZŠ GRAFICKÁ          P5</t>
  </si>
  <si>
    <t>ZŠ GUTOVA           P10</t>
  </si>
  <si>
    <t>ZŠ HANSPAULKA  P6</t>
  </si>
  <si>
    <t>ZŠ HAVLÍČKOVO NÁM. P3</t>
  </si>
  <si>
    <t>ZŠ HLOUBĚTÍNSKÁ     P14</t>
  </si>
  <si>
    <t>ZŠ HORNOMĚCHOLUPSKÁ P15</t>
  </si>
  <si>
    <t>ZŠ HOSTÝNSKÁ        P10</t>
  </si>
  <si>
    <t>ZŠ HOVORČOVICKÁ      P8</t>
  </si>
  <si>
    <t>ZŠ JAKUTSKÁ       P10</t>
  </si>
  <si>
    <t>ZŠ JANA MASARYKA     P2</t>
  </si>
  <si>
    <t>ZŠ JANDUSŮ     P22</t>
  </si>
  <si>
    <t>ZŠ JAZYKOVÁ KLADSKÁ  P2</t>
  </si>
  <si>
    <t>ZŠ JEREMENKOVA       P4</t>
  </si>
  <si>
    <t>ZŠ JESENIOVA         P3</t>
  </si>
  <si>
    <t>ZŠ JITŘNÍ            P4</t>
  </si>
  <si>
    <t>ZŠ JIŽNÍ IV 1750/10  P4</t>
  </si>
  <si>
    <t>ZŠ JIŘÍHO Z LOBKOVIC P3</t>
  </si>
  <si>
    <t>ZŠ JIŘÍHO Z PODĚBRAD P3</t>
  </si>
  <si>
    <t>ZŠ JÁNOŠÍKOVA 1300   P4</t>
  </si>
  <si>
    <t>ZŠ JÁNOŠÍKOVA 1320   P4</t>
  </si>
  <si>
    <t>ZŠ JÍLOVSKÁ 1100/16  P4</t>
  </si>
  <si>
    <t>ZŠ K CIHELNĚ   SATALICE</t>
  </si>
  <si>
    <t>ZŠ K DOLŮM 29, P12</t>
  </si>
  <si>
    <t>ZŠ K LUČINÁM    P3</t>
  </si>
  <si>
    <t>ZŠ K MILÍČOVU       P11</t>
  </si>
  <si>
    <t>ZŠ KE KATEŘINKÁM    P11</t>
  </si>
  <si>
    <t>ZŠ KE SMÍCHOVU SLIVENEC</t>
  </si>
  <si>
    <t>ZŠ KLAUSOVA 2450          P13</t>
  </si>
  <si>
    <t>ZŠ KODAŇSKÁ         P10</t>
  </si>
  <si>
    <t>ZŠ KORUNOVAČNÍ       P7</t>
  </si>
  <si>
    <t>ZŠ KOZINOVA II      P15</t>
  </si>
  <si>
    <t>ZŠ KOŘENSKÉHO 10     P5</t>
  </si>
  <si>
    <t>ZŠ KUNCOVA 1580         P13</t>
  </si>
  <si>
    <t>ZŠ KUTNOHORSKÁ DOL.MĚCH</t>
  </si>
  <si>
    <t>ZŠ KVĚT.VÍTĚZSTVÍ  P11</t>
  </si>
  <si>
    <t>ZŠ KŘESOMYSLOVA 724  P4</t>
  </si>
  <si>
    <t>ZŠ KŘIMICKÁ         P15</t>
  </si>
  <si>
    <t>ZŠ LAUDOVA P17</t>
  </si>
  <si>
    <t>ZŠ LEGEROVA          P2</t>
  </si>
  <si>
    <t>ZŠ LETOHRADSKÁ       P7</t>
  </si>
  <si>
    <t>ZŠ LIBČICKÁ          P8</t>
  </si>
  <si>
    <t>ZŠ LITVÍNOVSKÁ 500   P9</t>
  </si>
  <si>
    <t>ZŠ LITVÍNOVSKÁ 600   P9</t>
  </si>
  <si>
    <t>ZŠ LOGOPED.a ZŠ PRAKTICKÁ      P8</t>
  </si>
  <si>
    <t>ZŠ LONDÝNSKÁ         P2</t>
  </si>
  <si>
    <t>ZŠ LOUČANSKÁ         P5</t>
  </si>
  <si>
    <t>ZŠ LUPÁČOVA P3</t>
  </si>
  <si>
    <t>ZŠ LYSOLAJE</t>
  </si>
  <si>
    <t>ZŠ LYČKOVO NÁMĚSTÍ  P8</t>
  </si>
  <si>
    <t>ZŠ M.ALŠE   SUCHDOL</t>
  </si>
  <si>
    <t>ZŠ MARJÁNKA          P6</t>
  </si>
  <si>
    <t>ZŠ MASARYKOVA KLÁNOVICE</t>
  </si>
  <si>
    <t>ZŠ MENDELOVA        P11</t>
  </si>
  <si>
    <t>ZŠ MENDIKŮ 1000      P4</t>
  </si>
  <si>
    <t>ZŠ METEOROLOGICKÁ LIBUŠ</t>
  </si>
  <si>
    <t>ZŠ MIKULANSKÁ   P1</t>
  </si>
  <si>
    <t>ZŠ MIKULOVA         P11</t>
  </si>
  <si>
    <t>ZŠ MOHYLOVÁ 1963       P13</t>
  </si>
  <si>
    <t>ZŠ MOLÁKOVA          P8</t>
  </si>
  <si>
    <t>ZŠ MÍROVÁ     KOLOVRATY</t>
  </si>
  <si>
    <t>ZŠ MÝTNÍ      BĚCHOVICE</t>
  </si>
  <si>
    <t>ZŠ NA BALABENCE      P9</t>
  </si>
  <si>
    <t>ZŠ NA CHODOVCI 2700  P4</t>
  </si>
  <si>
    <t>ZŠ NA DLOUHÉM LÁNU   P6</t>
  </si>
  <si>
    <t>ZŠ NA KORÁBĚ         P8</t>
  </si>
  <si>
    <t>ZŠ NA LÍŠE           P4</t>
  </si>
  <si>
    <t>ZŠ NA PLANINĚ 1393   P4</t>
  </si>
  <si>
    <t>ZŠ NA SMETANCE       P2</t>
  </si>
  <si>
    <t>ZŠ NA ŠUTCE          P8</t>
  </si>
  <si>
    <t>ZŠ NAD KOUPADLY      P4</t>
  </si>
  <si>
    <t>ZŠ NAD PARKEM  ZBRASLAV</t>
  </si>
  <si>
    <t>ZŠ NAD PŘEHRADOU    P15</t>
  </si>
  <si>
    <t>ZŠ NAD VODOVODEM    P10</t>
  </si>
  <si>
    <t>ZŠ NEBUŠICKÁ   NEBUŠICE</t>
  </si>
  <si>
    <t>ZŠ NEDVĚDOVO NÁM.    P4</t>
  </si>
  <si>
    <t>ZŠ NEPOMUCKÁ         P5</t>
  </si>
  <si>
    <t>ZŠ NORBERTOV P6</t>
  </si>
  <si>
    <t>ZŠ NOVOBORSKÁ        P9</t>
  </si>
  <si>
    <t>ZŠ NÁM. SVOBODY      P6</t>
  </si>
  <si>
    <t>ZŠ NÁM. SVOBODY  P6</t>
  </si>
  <si>
    <t>ZŠ NÁRODNÍCH HRDINŮ</t>
  </si>
  <si>
    <t>ZŠ OHRADNÍ 1366      P4</t>
  </si>
  <si>
    <t>ZŠ OLEŠSKÁ          P10</t>
  </si>
  <si>
    <t>ZŠ PALMOVKA          P8</t>
  </si>
  <si>
    <t>ZŠ PERTOLDOVA       P12</t>
  </si>
  <si>
    <t>ZŠ PERUNOVA          P3</t>
  </si>
  <si>
    <t>ZŠ PETŘINY - JIH  P6</t>
  </si>
  <si>
    <t>ZŠ PETŘINY - SEVER P6</t>
  </si>
  <si>
    <t>ZŠ PLAMÍNKOVÉ 1593/2 P4</t>
  </si>
  <si>
    <t>ZŠ PLZEŇSKÁ          P5</t>
  </si>
  <si>
    <t>ZŠ POD MARJÁNKOU P6</t>
  </si>
  <si>
    <t>ZŠ PODBĚLOHORSKÁ     P5</t>
  </si>
  <si>
    <t>ZŠ POLESNÁ    P21</t>
  </si>
  <si>
    <t>ZŠ POLÁČKOVA 1067    P4</t>
  </si>
  <si>
    <t>ZŠ POŠEPNÉHO NÁM.   P11</t>
  </si>
  <si>
    <t>ZŠ PRAHA - DOLNÍ CHABRY</t>
  </si>
  <si>
    <t>ZŠ PRAHA-KOLODĚJE</t>
  </si>
  <si>
    <t>ZŠ PRAK. a ZŠ SPEC. RUŽINOVSKÁ   P4</t>
  </si>
  <si>
    <t>ZŠ PRAKT.a ZŠ SPEC. LUŽINY  P5</t>
  </si>
  <si>
    <t>ZŠ PRAKT.a ZŠ SPEC. POD RADNICÍ  P5</t>
  </si>
  <si>
    <t>ZŠ PRAKTICKÁ  VOKOVICKÁ P6</t>
  </si>
  <si>
    <t>ZŠ PRAKTICKÁ A PrŠ KUPECKÉHO      P4</t>
  </si>
  <si>
    <t>ZŠ PRAKTICKÁ NÁM.OSVOBODITELŮ P5</t>
  </si>
  <si>
    <t>ZŠ PRAŽAČKA          P3</t>
  </si>
  <si>
    <t>ZŠ PRO ZP, NÁM. MÍRU P2</t>
  </si>
  <si>
    <t>ZŠ PRO Ž.SE SPEC.PORUCHAMI UČ. P6</t>
  </si>
  <si>
    <t>ZŠ PRO ŽÁKY SE SPECIF.POR.CHOV. NA ZLÍCHOVĚ 19 P5</t>
  </si>
  <si>
    <t>ZŠ PROF.ŠVEJCARA    P12</t>
  </si>
  <si>
    <t>ZŠ PRVNÍ JAZYKOVÁ    P4</t>
  </si>
  <si>
    <t>ZŠ PRÁČSKÁ P10</t>
  </si>
  <si>
    <t>ZŠ PÍSNICKÁ 760     P12</t>
  </si>
  <si>
    <t>ZŠ PŘEDŠKOLNÍ KUNRATICE</t>
  </si>
  <si>
    <t>ZŠ PŘI PSYCHIATRICKÉ.LÉČ.  P8</t>
  </si>
  <si>
    <t>ZŠ RAKOVSKÉHO I     P12</t>
  </si>
  <si>
    <t>ZŠ RATIBOŘICKÁ P20</t>
  </si>
  <si>
    <t>ZŠ RESSLOVA          P2</t>
  </si>
  <si>
    <t>ZŠ RYCHNOVSKÁ   P18</t>
  </si>
  <si>
    <t>ZŠ S HUD.VÝCHOVOU P7</t>
  </si>
  <si>
    <t>ZŠ S ROZŠ.VÝUK.JAZYKŮ,BROZNOVÁ P13</t>
  </si>
  <si>
    <t>ZŠ SDRUŽENÍ 1080     P4</t>
  </si>
  <si>
    <t>ZŠ SLOVENSKÁ         P2</t>
  </si>
  <si>
    <t>ZŠ SMOLKOVA         P12</t>
  </si>
  <si>
    <t>ZŠ SOCHÁŇOVA  P17</t>
  </si>
  <si>
    <t>ZŠ SPEC. A ZŠ PRAKTICKÁ,STAROSTRAŠNICKÁ 45</t>
  </si>
  <si>
    <t>ZŠ SPECIÁLNÍ ROOSEVELTOVA        P6</t>
  </si>
  <si>
    <t>ZŠ SPOJENCŮ    P20</t>
  </si>
  <si>
    <t>ZŠ STARODUBEČSKÁ    P10</t>
  </si>
  <si>
    <t>ZŠ STOLIŇSKÁ   P20</t>
  </si>
  <si>
    <t>ZŠ STROSSMAYEROVO N. P7</t>
  </si>
  <si>
    <t>ZŠ SÁZAVSKÁ          P2</t>
  </si>
  <si>
    <t>ZŠ T.G.MASARYKA      P7</t>
  </si>
  <si>
    <t>ZŠ T.G.MASARYKA   P6</t>
  </si>
  <si>
    <t>ZŠ TOLERANCE MOCHOVSKÁ P9</t>
  </si>
  <si>
    <t>ZŠ TROJSKÁ    P7</t>
  </si>
  <si>
    <t>ZŠ TRUHLÁŘSKÁ   P1</t>
  </si>
  <si>
    <t>ZŠ TUPOLEVOVA   P18</t>
  </si>
  <si>
    <t>ZŠ TUSAROVA          P7</t>
  </si>
  <si>
    <t>ZŠ TÁBORSKÁ          P4</t>
  </si>
  <si>
    <t>ZŠ U PARKÁNU         P8</t>
  </si>
  <si>
    <t>ZŠ U ROHÁČ.KASÁREN P10</t>
  </si>
  <si>
    <t>ZŠ U VRŠOV.NÁDRAŽÍ P10</t>
  </si>
  <si>
    <t>ZŠ U ŠKOLSKÉ ZAHRADY P8</t>
  </si>
  <si>
    <t>ZŠ UHELNÝ TRH  P1</t>
  </si>
  <si>
    <t>ZŠ V LADECH   ŠEBEROV</t>
  </si>
  <si>
    <t>ZŠ V LIPENCÍCH</t>
  </si>
  <si>
    <t>ZŠ V REMÍZKU         P5</t>
  </si>
  <si>
    <t>ZŠ V RYBNIČKÁCH     P10</t>
  </si>
  <si>
    <t>ZŠ V ZAHRÁDKÁCH           P3</t>
  </si>
  <si>
    <t>ZŠ VACHKOVA        P10</t>
  </si>
  <si>
    <t>ZŠ VACHKOVA     P22</t>
  </si>
  <si>
    <t>ZŠ VERONSKÉ NÁM.    P15</t>
  </si>
  <si>
    <t>ZŠ VLADIVOSTOCKÁ    P10</t>
  </si>
  <si>
    <t>ZŠ VODIČKOVA  P1</t>
  </si>
  <si>
    <t>ZŠ WALDORFSKÁ        P5</t>
  </si>
  <si>
    <t>ZŠ WEBEROVA          P5</t>
  </si>
  <si>
    <t>ZŠ ZAHRÁDKA, U ZÁSOB.ZAHRADY P3</t>
  </si>
  <si>
    <t>ZŠ ZENKLOVA 52       P8</t>
  </si>
  <si>
    <t>ZŠ ZÁRUBOVA         P12</t>
  </si>
  <si>
    <t>ZŠ a MŠ ALŽÍRSKÁ  P6</t>
  </si>
  <si>
    <t>ZŠ a MŠ BARRANDOV         P5</t>
  </si>
  <si>
    <t>ZŠ a MŠ MOSKEVSKÁ       P10</t>
  </si>
  <si>
    <t>ZŠ a MŠ PRAHA 8, ZA INVALIDOVNOU 3</t>
  </si>
  <si>
    <t>ZŠ a MŠ PŘI FAKULTNÍ THOM.NEM. P4</t>
  </si>
  <si>
    <t>ZŠ a MŠ při  VFN  KE KARLOVU  P2</t>
  </si>
  <si>
    <t>ZŠ a SOŠ K Sídlišti 840, P4</t>
  </si>
  <si>
    <t>ZŠ praktická a PrŠ VINOHRADSKÁ</t>
  </si>
  <si>
    <t>ZŠ ŠIMANOVSKÁ       P14</t>
  </si>
  <si>
    <t>ZŠ ŠKOLNÍ 700      P4</t>
  </si>
  <si>
    <t>ZŠ ŠPANIELOVA 1111/B</t>
  </si>
  <si>
    <t>ZŠ ŠPITÁLSKÁ         P9</t>
  </si>
  <si>
    <t>ZŠ ŠTĚPÁNSKÁ         P2</t>
  </si>
  <si>
    <t>ZŠ ŠVEHLOVA         P10</t>
  </si>
  <si>
    <t>ZŠ ŽERNOSECKÁ        P8</t>
  </si>
  <si>
    <t>ZŠ ŽEROTÍNOVA        P3</t>
  </si>
  <si>
    <t>ZŠ ŘEPORYJE</t>
  </si>
  <si>
    <t>ZŠ,ZŠ PR.a MŠ při FN MOTOL, V ÚVALU</t>
  </si>
  <si>
    <t>ZŠ-MALOSTRANSKÁ ZÁKL.ŠKOLA     P1</t>
  </si>
  <si>
    <t>ŠJ  ŠTEFÁNIKOVA   P5</t>
  </si>
  <si>
    <t>3142</t>
  </si>
  <si>
    <t>Školní stravování při středním vzdělávání</t>
  </si>
  <si>
    <t>ŠJ BOTIČSKÁ          P2</t>
  </si>
  <si>
    <t>ŠJ DRAŽICKÉHO NÁM.   P1</t>
  </si>
  <si>
    <t>ŠJ JINDŘIŠSKÁ        P1</t>
  </si>
  <si>
    <t>ŠJ KARMELITSKÁ       P1</t>
  </si>
  <si>
    <t>ŠJ KLADSKÁ           P2</t>
  </si>
  <si>
    <t>ŠJ LOUČANSKÁ         P5</t>
  </si>
  <si>
    <t>ŠJ NA SMETANCE       P2</t>
  </si>
  <si>
    <t>ŠJ NOVÉ NÁMĚSTÍ</t>
  </si>
  <si>
    <t>ŠJ RESSLOVA          P2</t>
  </si>
  <si>
    <t>ŠJ SLOVENSKÁ         P2</t>
  </si>
  <si>
    <t>ŠJ SOKOLSKÁ          P2</t>
  </si>
  <si>
    <t>ŠJ SÁZAVSKÁ          P2</t>
  </si>
  <si>
    <t>ŠJ U ROHÁČOVÝCH KASÁREN</t>
  </si>
  <si>
    <t>ŠJ UHELNÝ TRH        P1</t>
  </si>
  <si>
    <t>ŠJ VOJTĚŠSKÁ         P1</t>
  </si>
  <si>
    <t>ŠJ ZBRASLAV          P5</t>
  </si>
  <si>
    <t>ŠJ ZLATNICKÁ         P1</t>
  </si>
  <si>
    <t>ŠvP  ANTONÍNOV</t>
  </si>
  <si>
    <t>ŠvP  VŘESNÍK, ŽELIV</t>
  </si>
  <si>
    <t>ŠvP DUNCAN JANSKÉ LÁZNĚ</t>
  </si>
  <si>
    <t>ŠvP JETŘICHOVICE</t>
  </si>
  <si>
    <t>ŠvP NOVÝ DVŮR,ŽIHLE</t>
  </si>
  <si>
    <t>ŠvP STŘELSKÉ HOŠTICE</t>
  </si>
  <si>
    <t>8941</t>
  </si>
  <si>
    <t>Rek.a úprava prostorů obj.Slezská</t>
  </si>
  <si>
    <t>8658</t>
  </si>
  <si>
    <t>Celková rek.střechy,zatepl.,nová fasáda</t>
  </si>
  <si>
    <t>7301</t>
  </si>
  <si>
    <t>Rek.a stav.úpravy TZ Žloukovice</t>
  </si>
  <si>
    <t>Dovybudování a staveb.úpravy TZ Lomy</t>
  </si>
  <si>
    <t>8660</t>
  </si>
  <si>
    <t>Rek.ÚT,stav.úpravy obj.Urbánkova 3348</t>
  </si>
  <si>
    <t>8154</t>
  </si>
  <si>
    <t>Rek.ÚT, rozvodů a soc.zař. pavilony C, D</t>
  </si>
  <si>
    <t>Rekonstrukce výtahů</t>
  </si>
  <si>
    <t>8976</t>
  </si>
  <si>
    <t>Rekonstrukce kuchyně</t>
  </si>
  <si>
    <t>Rekonstrukce elektro</t>
  </si>
  <si>
    <t>Rekonstrukce horní tělocvičny</t>
  </si>
  <si>
    <t>Náhr. boilerů ve VS vč. rozv. TUV</t>
  </si>
  <si>
    <t>Rekonstrukce střechy - II. etapa</t>
  </si>
  <si>
    <t>Rekonstrukce sprch u malé TV</t>
  </si>
  <si>
    <t>8166</t>
  </si>
  <si>
    <t>Rek.elektroinstalace,ÚT,rozvodů vody-Amfora</t>
  </si>
  <si>
    <t>8692</t>
  </si>
  <si>
    <t>Půdní vestavba učebny, kab. odb. učebny</t>
  </si>
  <si>
    <t>Gymnázium Budějovická</t>
  </si>
  <si>
    <t>Gymnázium CH. Dopplera</t>
  </si>
  <si>
    <t>IP pro kapitolu 0421</t>
  </si>
  <si>
    <t>Mateřská škola Lysolaje</t>
  </si>
  <si>
    <t>Základní škola Jahodnice</t>
  </si>
  <si>
    <t>7057</t>
  </si>
  <si>
    <t>ZŠ Kunratice-dostavba a rek.</t>
  </si>
  <si>
    <t>8389</t>
  </si>
  <si>
    <t>ZŠ gen.F.Fajtla-výstavba tělocvičny</t>
  </si>
  <si>
    <t>8499</t>
  </si>
  <si>
    <t>ZŠ Dr.E.Beneše Čakovice</t>
  </si>
  <si>
    <t>8536</t>
  </si>
  <si>
    <t>ZŠ Vinoř</t>
  </si>
  <si>
    <t>Nátěr střechy - celá budova</t>
  </si>
  <si>
    <t>6673</t>
  </si>
  <si>
    <t>Statické zajištění budovy</t>
  </si>
  <si>
    <t>8683</t>
  </si>
  <si>
    <t>Dostavba školy-výstavba tělocvičny</t>
  </si>
  <si>
    <t>Rekonstrukce střechy</t>
  </si>
  <si>
    <t>8178</t>
  </si>
  <si>
    <t>Rekonstrukce školní kuchyně</t>
  </si>
  <si>
    <t>Instalace počítačové sítě</t>
  </si>
  <si>
    <t>8387</t>
  </si>
  <si>
    <t>Výst.zázemí školního hřiště</t>
  </si>
  <si>
    <t>Rekonstrukce elektroinstalace v DM</t>
  </si>
  <si>
    <t>Rek.dvou odbor.učeben vč.vybavení</t>
  </si>
  <si>
    <t>Rekonstrukce elektro vč.  PD</t>
  </si>
  <si>
    <t>6879</t>
  </si>
  <si>
    <t>Výstavba tělocvičny</t>
  </si>
  <si>
    <t>Rekonstrukce fasády vč. oken</t>
  </si>
  <si>
    <t>Rekonstrukce výdejny jídel</t>
  </si>
  <si>
    <t>Výměna oken a fasáda</t>
  </si>
  <si>
    <t>4310</t>
  </si>
  <si>
    <t>Rek.střechy,oken,fasády,stoupaček</t>
  </si>
  <si>
    <t>8190</t>
  </si>
  <si>
    <t>Rek.výtahu a kryté pavlače</t>
  </si>
  <si>
    <t>7635</t>
  </si>
  <si>
    <t>Rek.a úpr.inter.a příst.cest-Pod Klik.</t>
  </si>
  <si>
    <t>8700</t>
  </si>
  <si>
    <t>Rek.budovy-rozv.TÚV,ÚT,půdní vest.</t>
  </si>
  <si>
    <t>Rek.výtahu v obj. Šimáčkova</t>
  </si>
  <si>
    <t>Výměna okapů a svodů budovy - havar.stav</t>
  </si>
  <si>
    <t>Stavební akustické úpr.pav. A a B</t>
  </si>
  <si>
    <t>Výměna oken,dveří a stavební úpravy</t>
  </si>
  <si>
    <t>Úpravy pův. ZŠ pro nový účel</t>
  </si>
  <si>
    <t>8520</t>
  </si>
  <si>
    <t>Rek.objektu Alžírská-proj.dok.</t>
  </si>
  <si>
    <t>8687</t>
  </si>
  <si>
    <t>Rekonstrukce 2 pavilonů</t>
  </si>
  <si>
    <t>Rekonstrukce objektu MŠ</t>
  </si>
  <si>
    <t xml:space="preserve">KAPITÁLOVÉ VÝDAJE CELKEM </t>
  </si>
  <si>
    <t xml:space="preserve">VÝDAJE CELKEM </t>
  </si>
  <si>
    <t xml:space="preserve">FINANCOVÁNÍ CELKEM </t>
  </si>
  <si>
    <t>08 - Hospodářství</t>
  </si>
  <si>
    <t>4131</t>
  </si>
  <si>
    <t>Převody z vlast.fondů hospodářské(podnikat.)činnos</t>
  </si>
  <si>
    <t>3771</t>
  </si>
  <si>
    <t>Protiradonová opatření</t>
  </si>
  <si>
    <t>MHMP - Odbor bytový</t>
  </si>
  <si>
    <t>MHMP - Odbor obchodních aktivit</t>
  </si>
  <si>
    <t>3631</t>
  </si>
  <si>
    <t>Veřejné osvětlení</t>
  </si>
  <si>
    <t>2510</t>
  </si>
  <si>
    <t>Podpora podnikání</t>
  </si>
  <si>
    <t>3632</t>
  </si>
  <si>
    <t>Pohřebnictví</t>
  </si>
  <si>
    <t>MHMP - Odbor účetnictví</t>
  </si>
  <si>
    <t>MHMP - Sekr. radního pro obl. hosp. politiky</t>
  </si>
  <si>
    <t>POHŘEBNÍ ÚSTAV HMP</t>
  </si>
  <si>
    <t>SPRÁVA PRAŽ.HŘBITOVŮ</t>
  </si>
  <si>
    <t>Rek. -prostory pro služby Penzion I.</t>
  </si>
  <si>
    <t>Rek. objektu K Libuši čp. 8, Kunratice</t>
  </si>
  <si>
    <t>Rekonstrukce "dvouletkových domů"</t>
  </si>
  <si>
    <t>Výkupy poz. pod komunikacemi</t>
  </si>
  <si>
    <t>HMP-MČ SATALICE</t>
  </si>
  <si>
    <t>Veřejné osvětlení ulic</t>
  </si>
  <si>
    <t>Výkup pozemků pod komunikacemi</t>
  </si>
  <si>
    <t>Dofakturace pro kapitolu 08</t>
  </si>
  <si>
    <t>0151</t>
  </si>
  <si>
    <t>Veř.osvětl.-drobné, blíže nesp.inv.akce</t>
  </si>
  <si>
    <t>7693</t>
  </si>
  <si>
    <t>IP pro stavby</t>
  </si>
  <si>
    <t>8251</t>
  </si>
  <si>
    <t>Zařízení pro děti vyžadující okamžitou pomoc</t>
  </si>
  <si>
    <t>Ostatní činnost ve zdravotnictví</t>
  </si>
  <si>
    <t>Lékařská služba první pomoci</t>
  </si>
  <si>
    <t xml:space="preserve">Domovy </t>
  </si>
  <si>
    <t>Ost.služby a činnosti v oblasti soc. péče</t>
  </si>
  <si>
    <t>Veřejné osvětlení Petrovice</t>
  </si>
  <si>
    <t>1707</t>
  </si>
  <si>
    <t>JPD 2-Dílčí opatření 2.2.1.</t>
  </si>
  <si>
    <t>1709</t>
  </si>
  <si>
    <t>JPD2-Dílčí opatř.2.2.1-Grant.schémata na podnikání</t>
  </si>
  <si>
    <t>Bytové objekty</t>
  </si>
  <si>
    <t>Nebytové objekty a stavby</t>
  </si>
  <si>
    <t>Projekty EU</t>
  </si>
  <si>
    <t>Rekonstrukce objektů "Vršovické vodárny", P4</t>
  </si>
  <si>
    <t>Strašnice - rek. bývalého Evangelického hřbitova</t>
  </si>
  <si>
    <t>Výkupy budov a staveb</t>
  </si>
  <si>
    <t>1026</t>
  </si>
  <si>
    <t>JPD 2 - Rekonstrukce Fürstenberské zahrady</t>
  </si>
  <si>
    <t>Dlouhodobý nehmotný majetek</t>
  </si>
  <si>
    <t>7694</t>
  </si>
  <si>
    <t>Bydlení Špitálka - technická infrastruktura</t>
  </si>
  <si>
    <t>7702</t>
  </si>
  <si>
    <t>Výkupy pozemků a trvalých porostů</t>
  </si>
  <si>
    <t>8252</t>
  </si>
  <si>
    <t>8253</t>
  </si>
  <si>
    <t>Revitalizace osvětlení</t>
  </si>
  <si>
    <t>8256</t>
  </si>
  <si>
    <t>Řetězová 3/222, Praha 1- rekonstrukce objektu</t>
  </si>
  <si>
    <t>8771</t>
  </si>
  <si>
    <t>Krematorium Strašnice - vybudování ohradní zdi</t>
  </si>
  <si>
    <t>8772</t>
  </si>
  <si>
    <t>8773</t>
  </si>
  <si>
    <t>3864</t>
  </si>
  <si>
    <t>Vybud.nových cest a odstr.povrch.rozvodů</t>
  </si>
  <si>
    <t>5415</t>
  </si>
  <si>
    <t>Rekonstrukce vodovodních rozvodů na hřbitovech</t>
  </si>
  <si>
    <t>5773</t>
  </si>
  <si>
    <t>Reko.ohradní zdi Vokovice</t>
  </si>
  <si>
    <t>7705</t>
  </si>
  <si>
    <t>Rek.kostela vč. interiéru - Malvazinky</t>
  </si>
  <si>
    <t>7706</t>
  </si>
  <si>
    <t>Rek.zdí-Olšany vojenský hřbitov</t>
  </si>
  <si>
    <t/>
  </si>
  <si>
    <t>01 - ROZVOJ OBCE</t>
  </si>
  <si>
    <t>ČÁST I. - ROZPOČTOVÉ PŘÍJMY</t>
  </si>
  <si>
    <t>Název organizace</t>
  </si>
  <si>
    <t>Položka</t>
  </si>
  <si>
    <t>Text</t>
  </si>
  <si>
    <t>Rozpočet schválený na r.2006</t>
  </si>
  <si>
    <t>Návrh rozpočtu na rok 2007</t>
  </si>
  <si>
    <t>Rozdíl 2007-2006</t>
  </si>
  <si>
    <t>Index 2007/2006</t>
  </si>
  <si>
    <t>UZ</t>
  </si>
  <si>
    <t>PŘÍJMY CELKEM *</t>
  </si>
  <si>
    <t>ČÁST II. - BĚŽNÉ VÝDAJE</t>
  </si>
  <si>
    <t>ODPA</t>
  </si>
  <si>
    <t>IROP-INŽ.A REAL.ORG. P1</t>
  </si>
  <si>
    <t>3639</t>
  </si>
  <si>
    <t>Komunální služby a územní rozvoj j.n.</t>
  </si>
  <si>
    <t>00000 - Nespecifikovaný zdroj</t>
  </si>
  <si>
    <t>MHMP - OMI</t>
  </si>
  <si>
    <t>2121</t>
  </si>
  <si>
    <t>Stavebnictví</t>
  </si>
  <si>
    <t>3612</t>
  </si>
  <si>
    <t>Bytové hospodářství</t>
  </si>
  <si>
    <t>3633</t>
  </si>
  <si>
    <t>Výstavba a údržba místních inženýrských sítí</t>
  </si>
  <si>
    <t>MHMP - Odbor stavební</t>
  </si>
  <si>
    <t>MHMP - Odbor územního plánu</t>
  </si>
  <si>
    <t>3635</t>
  </si>
  <si>
    <t>Územní plánování</t>
  </si>
  <si>
    <t>ÚTVAR ROZVOJE HL.M.P P1</t>
  </si>
  <si>
    <t>BĚŽNÉ VÝDAJE CELKEM *</t>
  </si>
  <si>
    <t>ČÁST III. - KAPITÁLOVÉ VÝDAJE</t>
  </si>
  <si>
    <t>Číslo stavby</t>
  </si>
  <si>
    <t>Zbývá financovat</t>
  </si>
  <si>
    <t>0000</t>
  </si>
  <si>
    <t>Likvid.kontamin.zdiva,sanace a úprava býv.úlož LTO</t>
  </si>
  <si>
    <t>00094 - Inv. dotace z rozpočtu HMP</t>
  </si>
  <si>
    <t>Rek. Výtahů</t>
  </si>
  <si>
    <t>Kolektor Centrum I.</t>
  </si>
  <si>
    <t>Park U Čeňků</t>
  </si>
  <si>
    <t>Rohanský ostrov - parkové úpravy</t>
  </si>
  <si>
    <t>Spol. centrum Uhříněves - stat.stabilizace</t>
  </si>
  <si>
    <t>0016</t>
  </si>
  <si>
    <t>Centrální park JZM I</t>
  </si>
  <si>
    <t>0090</t>
  </si>
  <si>
    <t>IP pro stavby v kap.01</t>
  </si>
  <si>
    <t>0105</t>
  </si>
  <si>
    <t>H.Měcholupy - Petrovice, byty</t>
  </si>
  <si>
    <t>0112</t>
  </si>
  <si>
    <t>0122</t>
  </si>
  <si>
    <t>Č.Most II/5.st.</t>
  </si>
  <si>
    <t>0164</t>
  </si>
  <si>
    <t>Bytové domy Čakovice I.</t>
  </si>
  <si>
    <t>0187</t>
  </si>
  <si>
    <t>Kolektor Václavské náměstí</t>
  </si>
  <si>
    <t>0192</t>
  </si>
  <si>
    <t>Chráněné byty Libuš</t>
  </si>
  <si>
    <t>0209</t>
  </si>
  <si>
    <t>Na Berance</t>
  </si>
  <si>
    <t>0221</t>
  </si>
  <si>
    <t>Chráněné byty Ďáblice</t>
  </si>
  <si>
    <t>0238</t>
  </si>
  <si>
    <t>Bytové domy Čakovice II</t>
  </si>
  <si>
    <t>0239</t>
  </si>
  <si>
    <t>Byty - Lysolaje</t>
  </si>
  <si>
    <t>0243</t>
  </si>
  <si>
    <t>Byty Šeberov</t>
  </si>
  <si>
    <t>5407</t>
  </si>
  <si>
    <t>Maniny - příprava území</t>
  </si>
  <si>
    <t>7026</t>
  </si>
  <si>
    <t>Bytový soubor Hloubětín</t>
  </si>
  <si>
    <t>7496</t>
  </si>
  <si>
    <t>Kolektor Centrum-Smíchov</t>
  </si>
  <si>
    <t>7497</t>
  </si>
  <si>
    <t>Pod Čimickým hájem</t>
  </si>
  <si>
    <t>7501</t>
  </si>
  <si>
    <t>Vysočany - Ocelářská</t>
  </si>
  <si>
    <t>7502</t>
  </si>
  <si>
    <t>Čakovice III</t>
  </si>
  <si>
    <t>8261</t>
  </si>
  <si>
    <t>DPS Uhříněves II.</t>
  </si>
  <si>
    <t>8262</t>
  </si>
  <si>
    <t>JM I - ukončení Centrálního parku</t>
  </si>
  <si>
    <t>8263</t>
  </si>
  <si>
    <t>P - 14, Aloisov</t>
  </si>
  <si>
    <t>8264</t>
  </si>
  <si>
    <t>Pobřežní III - infrastruktura</t>
  </si>
  <si>
    <t>8265</t>
  </si>
  <si>
    <t>Pobřežní IV.- infrast.pro jižní obchvat</t>
  </si>
  <si>
    <t>8266</t>
  </si>
  <si>
    <t>Podchod Vítězné náměstí</t>
  </si>
  <si>
    <t>8267</t>
  </si>
  <si>
    <t>Radotín - rekreační zóna</t>
  </si>
  <si>
    <t>8268</t>
  </si>
  <si>
    <t>Rokytka - rozvoj území</t>
  </si>
  <si>
    <t>8613</t>
  </si>
  <si>
    <t>Bytové domy Dolní Počernice-Jih</t>
  </si>
  <si>
    <t>8614</t>
  </si>
  <si>
    <t>Byty Sobín</t>
  </si>
  <si>
    <t>8615</t>
  </si>
  <si>
    <t>Kolektor Hlávkův most</t>
  </si>
  <si>
    <t>8783</t>
  </si>
  <si>
    <t>Podjezd Chlumecká</t>
  </si>
  <si>
    <t>9276</t>
  </si>
  <si>
    <t>TV Chaby stavba 50</t>
  </si>
  <si>
    <t>9530</t>
  </si>
  <si>
    <t>TV Chaby - Jinočanská</t>
  </si>
  <si>
    <t>9646</t>
  </si>
  <si>
    <t>Kolektor CIA</t>
  </si>
  <si>
    <t>9812</t>
  </si>
  <si>
    <t>Na Pomezí byty + TI</t>
  </si>
  <si>
    <t>KAPITÁLOVÉ VÝDAJE CELKEM *</t>
  </si>
  <si>
    <t>VÝDAJE CELKEM *</t>
  </si>
  <si>
    <t>ČÁST IV. - FINANCOVÁNÍ</t>
  </si>
  <si>
    <t>HMP-MČ KOLODĚJE</t>
  </si>
  <si>
    <t>8124</t>
  </si>
  <si>
    <t>Uhrazené splátky dlouhodobých přijatých půjč.prost</t>
  </si>
  <si>
    <t>00710 - FOMBF</t>
  </si>
  <si>
    <t>HMP-MČ PETROVICE</t>
  </si>
  <si>
    <t>HMP-MČ PRAHA  8</t>
  </si>
  <si>
    <t>HMP-MČ PRAHA 14</t>
  </si>
  <si>
    <t>HMP-MČ PRAHA 15</t>
  </si>
  <si>
    <t>HMP-MČ PRAHA 17</t>
  </si>
  <si>
    <t>HMP-MČ PRAHA 2</t>
  </si>
  <si>
    <t>HMP-MČ ĎÁBLICE</t>
  </si>
  <si>
    <t>MHMP - Odbor rozpočtu</t>
  </si>
  <si>
    <t>8115</t>
  </si>
  <si>
    <t>Změna stavu krátkodobých prostředků na bank.účtech</t>
  </si>
  <si>
    <t>00010 - Financování z úspory hospodaření minulých let</t>
  </si>
  <si>
    <t>FINANCOVÁNÍ CELKEM *</t>
  </si>
  <si>
    <t>* ve sloupci rozpočet schválený na r. 2003 se nejedná o součet předcházejících řádků, ale pro porovnání celkových údajů je uvedena hodnota odpovídající schvál. rozp. r. 2003</t>
  </si>
  <si>
    <t>05 - Zdravotnictví a sociální oblast</t>
  </si>
  <si>
    <t>CENTR.LÉČ.REHABILITACE</t>
  </si>
  <si>
    <t>3539</t>
  </si>
  <si>
    <t>Ostatní zdravotnická zaříz.a služby pro zdravot.</t>
  </si>
  <si>
    <t>DD BOŘANOVICE</t>
  </si>
  <si>
    <t>DD DOBŘICHOVICE</t>
  </si>
  <si>
    <t>DD HEŘMANŮV MĚSTEC</t>
  </si>
  <si>
    <t>DD KOBYLISY          P8</t>
  </si>
  <si>
    <t>DD PRAHA 10 MALEŠICE</t>
  </si>
  <si>
    <t>DD PRAHA 10 ZAHR.MĚSTO</t>
  </si>
  <si>
    <t>DD PRAHA 4         HÁJE</t>
  </si>
  <si>
    <t>DD PRAHA 4       CHODOV</t>
  </si>
  <si>
    <t>DD PRAHA 4 SULICKÁ         P4</t>
  </si>
  <si>
    <t>DD PRAHA 6           P6</t>
  </si>
  <si>
    <t>DD PRAHA 8 - BOHNICE P8</t>
  </si>
  <si>
    <t>DD PYŠELY</t>
  </si>
  <si>
    <t>DD ĎÁBLICE           P8</t>
  </si>
  <si>
    <t>DĚTSKÉ CENTRUM PAPRSEK</t>
  </si>
  <si>
    <t>DĚTSKÝ DOMOV CH.MASARYKOVÉ</t>
  </si>
  <si>
    <t>3529</t>
  </si>
  <si>
    <t>Ostatní ústavní péče</t>
  </si>
  <si>
    <t>HMP-MČ PRAHA  9</t>
  </si>
  <si>
    <t>4349</t>
  </si>
  <si>
    <t>Ost.soc.péče a pomoc ostatním skup.obyvatelstva</t>
  </si>
  <si>
    <t>00100 - dotace z rozpočtu HMP na způsobilé výdaje - JPD</t>
  </si>
  <si>
    <t>HMP-MČ PRAHA 1</t>
  </si>
  <si>
    <t>HMP-MČ PRAHA 10</t>
  </si>
  <si>
    <t>4339</t>
  </si>
  <si>
    <t>Ostatní sociální péče a pomoc rodině a manželství</t>
  </si>
  <si>
    <t>JEDLIČKŮV ÚSTAV, ZŠ a SŠ  P2</t>
  </si>
  <si>
    <t>MHMP - Odbor sociální péče a zdravotnictví</t>
  </si>
  <si>
    <t>Sociální hospitalizace</t>
  </si>
  <si>
    <t>4399</t>
  </si>
  <si>
    <t>Ostatní záležitosti soc.věcí a politiky zaměstnano</t>
  </si>
  <si>
    <t>MHMP - Odbor správy majetku</t>
  </si>
  <si>
    <t>MHMP - Odbor zahr.vztahů a fondů Evropské unie</t>
  </si>
  <si>
    <t>MHMP - Sekr. radního pro obl. zdrav. a soc. pol</t>
  </si>
  <si>
    <t>3429</t>
  </si>
  <si>
    <t>Ostatní zájmová činnost a rekreace</t>
  </si>
  <si>
    <t>MĚST.NEM.NÁSL.PÉČE P9</t>
  </si>
  <si>
    <t>3522</t>
  </si>
  <si>
    <t>Ostatní nemocnice</t>
  </si>
  <si>
    <t>MĚSTSKÉ CENTR.SOC.SLUž.</t>
  </si>
  <si>
    <t>4345</t>
  </si>
  <si>
    <t>Centra sociální pomoci</t>
  </si>
  <si>
    <t>PALATA-DOM.PRO ZRAK.POS</t>
  </si>
  <si>
    <t>4311</t>
  </si>
  <si>
    <t>STUDENTSKÝ ZDRAV.ÚSTAV</t>
  </si>
  <si>
    <t>ZDRAV.ZÁCHR.SLUŽBA HMP</t>
  </si>
  <si>
    <t>3533</t>
  </si>
  <si>
    <t>Zdravotnická záchranná služba</t>
  </si>
  <si>
    <t>ÚSP HORNÍ MAXOV</t>
  </si>
  <si>
    <t>ÚSP HORNÍ POUSTEVNA</t>
  </si>
  <si>
    <t>ÚSP KRÁSNÁ LÍPA</t>
  </si>
  <si>
    <t>ÚSP KYTLICE</t>
  </si>
  <si>
    <t>ÚSP LEONTÝN</t>
  </si>
  <si>
    <t>ÚSP LOCHOVICE</t>
  </si>
  <si>
    <t>ÚSP PRAHA 1 VLAŠSKÁ   P1</t>
  </si>
  <si>
    <t>ÚSP PRAHA 4 SULICKÁ  P4</t>
  </si>
  <si>
    <t>ÚSP RATMĚŘICE</t>
  </si>
  <si>
    <t>ÚSP RUDNÉ U NEJDKU</t>
  </si>
  <si>
    <t>ÚSP SVOJŠICE</t>
  </si>
  <si>
    <t>ÚSP TEREZÍN</t>
  </si>
  <si>
    <t>ÚSP ZVÍKOVEC</t>
  </si>
  <si>
    <t>8704</t>
  </si>
  <si>
    <t>Odd.spec.péče a denní stacionář pro lidi s demencí</t>
  </si>
  <si>
    <t>Výtah z přízemí do I.patra hl.budovy DD</t>
  </si>
  <si>
    <t>8705</t>
  </si>
  <si>
    <t>Výměna oken na hlavní budově DD</t>
  </si>
  <si>
    <t>8199</t>
  </si>
  <si>
    <t>Přístavba DD - pavilon</t>
  </si>
  <si>
    <t>8949</t>
  </si>
  <si>
    <t>Půdní vestavba A1</t>
  </si>
  <si>
    <t>8201</t>
  </si>
  <si>
    <t>Rek. výtahů v budově A</t>
  </si>
  <si>
    <t>8706</t>
  </si>
  <si>
    <t>Bezbarierový přístup do jídelny -Thákurova</t>
  </si>
  <si>
    <t>8707</t>
  </si>
  <si>
    <t>Lůžkový výtah Thákurova</t>
  </si>
  <si>
    <t>Rek. lůžkového výtahu DD 03 a DD 04</t>
  </si>
  <si>
    <t>Rek. rehabilitace</t>
  </si>
  <si>
    <t>8708</t>
  </si>
  <si>
    <t>Požární signalizace v pav.02</t>
  </si>
  <si>
    <t>4208</t>
  </si>
  <si>
    <t>Vybudování rehabilitace</t>
  </si>
  <si>
    <t>6496</t>
  </si>
  <si>
    <t>Rekon. pokojů, byt. jader a vybudov. lůžkového odd</t>
  </si>
  <si>
    <t>7215</t>
  </si>
  <si>
    <t>Vybavení zrekonstr. pokojů</t>
  </si>
  <si>
    <t>7849</t>
  </si>
  <si>
    <t>Vybudov.elektr.požární signalizace</t>
  </si>
  <si>
    <t>8207</t>
  </si>
  <si>
    <t>Signalizace pacient/sestra s komunikací</t>
  </si>
  <si>
    <t>Bílinská - rek.hygien.zázemí pro starší klienty</t>
  </si>
  <si>
    <t>Šestajovická - rek. topení (odpojení od MŠ)</t>
  </si>
  <si>
    <t>8513</t>
  </si>
  <si>
    <t>Chráněné pracovní dílny</t>
  </si>
  <si>
    <t>8711</t>
  </si>
  <si>
    <t>Šestajovická, Svépravická - výměna oken</t>
  </si>
  <si>
    <t>8506</t>
  </si>
  <si>
    <t>Rek. půdního prostoru DD CH. Masarykové</t>
  </si>
  <si>
    <t>0200</t>
  </si>
  <si>
    <t>Dostavba ÚSP Palata</t>
  </si>
  <si>
    <t>0224</t>
  </si>
  <si>
    <t>Dům národnostních menšin</t>
  </si>
  <si>
    <t>0236</t>
  </si>
  <si>
    <t>Dofakturace pro kap. 0521</t>
  </si>
  <si>
    <t>7649</t>
  </si>
  <si>
    <t>DD Praha 6</t>
  </si>
  <si>
    <t>8211</t>
  </si>
  <si>
    <t>Administrativně-technická budova ZZS</t>
  </si>
  <si>
    <t>8212</t>
  </si>
  <si>
    <t>Rekonstrukce DD Praha 4-Sulická</t>
  </si>
  <si>
    <t>8712</t>
  </si>
  <si>
    <t>DD Řepy</t>
  </si>
  <si>
    <t>8932</t>
  </si>
  <si>
    <t>Multifunkční objekt MČ Praha 17</t>
  </si>
  <si>
    <t>Dům Portus- plynová kotelna</t>
  </si>
  <si>
    <t>FN Bulovka - rekonstrukce objektů</t>
  </si>
  <si>
    <t>Bezbariérovost objektů MCSSP</t>
  </si>
  <si>
    <t>Palata-Dostavba-investiční vybavení</t>
  </si>
  <si>
    <t>8214</t>
  </si>
  <si>
    <t>Rek. domu c.p.252 Vilemov</t>
  </si>
  <si>
    <t>Výměna střešní krytiny P3</t>
  </si>
  <si>
    <t>8948</t>
  </si>
  <si>
    <t>Přístup. komunikace k pavilonu P2</t>
  </si>
  <si>
    <t>8342</t>
  </si>
  <si>
    <t>Hospodářské stavení pro zooterapii</t>
  </si>
  <si>
    <t>8218</t>
  </si>
  <si>
    <t>Plynofikace ÚSP Lochovice</t>
  </si>
  <si>
    <t>Únikové požární schodiště ve střed.Vlašská</t>
  </si>
  <si>
    <t>8716</t>
  </si>
  <si>
    <t>Rek.prádelny</t>
  </si>
  <si>
    <t>8717</t>
  </si>
  <si>
    <t>Sulická - Nástavba objektu + ergoterapeut.dílny</t>
  </si>
  <si>
    <t>8794</t>
  </si>
  <si>
    <t>Oddělení starších a částečně imobilních obyvatel</t>
  </si>
  <si>
    <t>Úpravna vody  pro areál ÚSP</t>
  </si>
  <si>
    <t>7274</t>
  </si>
  <si>
    <t>Rekonstr.kuchyně (vč.projektu)</t>
  </si>
  <si>
    <t>06 - Kultura, sport a cestovní ruch</t>
  </si>
  <si>
    <t>DIVADLO MINOR</t>
  </si>
  <si>
    <t>3311</t>
  </si>
  <si>
    <t>Divadelní činnost</t>
  </si>
  <si>
    <t>DIVADLO NA VINOHRADECH</t>
  </si>
  <si>
    <t>DIVADLO NA ZÁBRADLÍ</t>
  </si>
  <si>
    <t>DIVADLO POD PALMOVKOU</t>
  </si>
  <si>
    <t>DIVADLO S + H</t>
  </si>
  <si>
    <t>DIVADLO V DLOUHÉ</t>
  </si>
  <si>
    <t>GALERIE HMP</t>
  </si>
  <si>
    <t>3315</t>
  </si>
  <si>
    <t>Činnosti muzeí a galerií</t>
  </si>
  <si>
    <t>HUD.DIVADLO V KARLÍNĚ</t>
  </si>
  <si>
    <t>HVĚZDÁRNA A PLANETÁRIUM</t>
  </si>
  <si>
    <t>3319</t>
  </si>
  <si>
    <t>Ostatní záležitosti kultury</t>
  </si>
  <si>
    <t>3322</t>
  </si>
  <si>
    <t>Zachování a obnova kulturních památek</t>
  </si>
  <si>
    <t>MHMP - Odbor kultury, památkové péče</t>
  </si>
  <si>
    <t>6221</t>
  </si>
  <si>
    <t>Humanitární zahraniční pomoc</t>
  </si>
  <si>
    <t>2140</t>
  </si>
  <si>
    <t>Vnitřní obchod, služby a cestovní ruch</t>
  </si>
  <si>
    <t>3392</t>
  </si>
  <si>
    <t>Zájmová činnost v kultuře</t>
  </si>
  <si>
    <t>3399</t>
  </si>
  <si>
    <t>Ostatní záležitosti kultury,církví a sděl.prostř.</t>
  </si>
  <si>
    <t>MHMP - Odbor uměleckých škol, mládeže a tělovýchov</t>
  </si>
  <si>
    <t>3419</t>
  </si>
  <si>
    <t>Ostatní tělovýchovná činnost</t>
  </si>
  <si>
    <t>MHMP - Sekr. radního pro obl. kult. ,cest. ruchu a</t>
  </si>
  <si>
    <t>3314</t>
  </si>
  <si>
    <t>Činnosti knihovnické</t>
  </si>
  <si>
    <t>MUZEUM HMP</t>
  </si>
  <si>
    <t>MĚSTSKÁ DIVADLA PRAŽSKÁ</t>
  </si>
  <si>
    <t>MĚSTSKÁ KNIHOVNA PRAHA</t>
  </si>
  <si>
    <t>NKP VYŠEHRAD</t>
  </si>
  <si>
    <t>PRAŽ.INFORMAČNÍ SLUŽBA</t>
  </si>
  <si>
    <t>STUDIO YPSILON</t>
  </si>
  <si>
    <t>SYMFONICKÝ ORCHESTR FOK</t>
  </si>
  <si>
    <t>3312</t>
  </si>
  <si>
    <t>Hudební činnost</t>
  </si>
  <si>
    <t>ŠVANDOVO DIVADLO</t>
  </si>
  <si>
    <t>Výst.garáží v areálu dílen ("Tržnice")</t>
  </si>
  <si>
    <t>7658</t>
  </si>
  <si>
    <t>Doplnění osvětl.parku</t>
  </si>
  <si>
    <t>7660</t>
  </si>
  <si>
    <t>Staveb.úpravy balkonů,hlediště vč.vybav.</t>
  </si>
  <si>
    <t>Půdní vestavba</t>
  </si>
  <si>
    <t>Rek.střechy</t>
  </si>
  <si>
    <t>Dokončení dvora-vyrovnání povrchu a dlažba</t>
  </si>
  <si>
    <t>Rek.1.patra-kanceláře k pronájmu</t>
  </si>
  <si>
    <t>Repase oken a výměna dveří-admin.budova divadla</t>
  </si>
  <si>
    <t>Vybavení divadelní kavárny klimatizací</t>
  </si>
  <si>
    <t>Rek.Bílkovy vily</t>
  </si>
  <si>
    <t>Rek.výtahu-dům U zlatého prstenu</t>
  </si>
  <si>
    <t>HMP-MČ BĚCHOVICE</t>
  </si>
  <si>
    <t>Rek.dětských hřišť v MČ</t>
  </si>
  <si>
    <t>HMP-MČ DUBEČ</t>
  </si>
  <si>
    <t>Dětské hřiště</t>
  </si>
  <si>
    <t>HMP-MČ PRAHA  3</t>
  </si>
  <si>
    <t>8726</t>
  </si>
  <si>
    <t>Rek.dětských hřišť ve vnitroblocích</t>
  </si>
  <si>
    <t>HMP-MČ PRAHA  6</t>
  </si>
  <si>
    <t>Vybudování areálu volného času - LADRONKA II.etapa</t>
  </si>
  <si>
    <t>8729</t>
  </si>
  <si>
    <t>Areál volného času Gutova  - dětské hřiště</t>
  </si>
  <si>
    <t>HMP-MČ PRAHA 11</t>
  </si>
  <si>
    <t>Rekonstrukce dětských hřišť, pískovišť</t>
  </si>
  <si>
    <t>HMP-MČ PRAHA 12</t>
  </si>
  <si>
    <t>Obnova dětských hřišť v MČ Praha 12</t>
  </si>
  <si>
    <t>HMP-MČ PRAHA 13</t>
  </si>
  <si>
    <t>Rek. dět. hřiště Kovářova+odpočin. zóna</t>
  </si>
  <si>
    <t>Rek.dět.hřiště u č.p.1801 Bellušova</t>
  </si>
  <si>
    <t>Rekonstr. dět. hřiště Trávníčkova-Fantova</t>
  </si>
  <si>
    <t>Rekonstr. sport. hřiště Amforová</t>
  </si>
  <si>
    <t>HMP-MČ PRAHA 16</t>
  </si>
  <si>
    <t>Rekonstrukce dětského dopravního hřiště</t>
  </si>
  <si>
    <t>Dofakturace</t>
  </si>
  <si>
    <t>Výst. dětského hřiště na území m.č.</t>
  </si>
  <si>
    <t>HMP-MČ PRAHA 18</t>
  </si>
  <si>
    <t>Vybud.- Skatepark U-rampa</t>
  </si>
  <si>
    <t>Dovybav.divadla světel.technikou</t>
  </si>
  <si>
    <t>Dovybav.divadla zvuk.technikou</t>
  </si>
  <si>
    <t>Úprava fasády proti graffiti</t>
  </si>
  <si>
    <t>Poříz.interaktiv.stolů s optickými experimenty-ŠH</t>
  </si>
  <si>
    <t>Poříz.osobního automobilu</t>
  </si>
  <si>
    <t>Poříz.speciál.astronom.exponentů-ŠH</t>
  </si>
  <si>
    <t>Zprovoznění tlačítkového systému-sál Cosmorama-PL</t>
  </si>
  <si>
    <t>Zprovoznění tlačítkového systému-sál Starvid-PL</t>
  </si>
  <si>
    <t>Zříz.elektronického zabezpeč.systému-ŠH</t>
  </si>
  <si>
    <t>Zříz.kamerového bezpečnost.systému-ŠH</t>
  </si>
  <si>
    <t>Zříz.multimediál.centra-PL</t>
  </si>
  <si>
    <t>7668</t>
  </si>
  <si>
    <t>Nová výstava vč.stav.úprav - ŠH</t>
  </si>
  <si>
    <t>Dofakturace pro kapitolu 06</t>
  </si>
  <si>
    <t>0201</t>
  </si>
  <si>
    <t>Rekonstrukce Hudebního divadla v Karlíně</t>
  </si>
  <si>
    <t>6122</t>
  </si>
  <si>
    <t>Slovanská epopej</t>
  </si>
  <si>
    <t>7709</t>
  </si>
  <si>
    <t>Pražský dům fotografie-Revoluční</t>
  </si>
  <si>
    <t>9394</t>
  </si>
  <si>
    <t>Plavecký areál Šutka</t>
  </si>
  <si>
    <t>Rezerva kapitoly 06</t>
  </si>
  <si>
    <t>Rezerva - dětská hřiště</t>
  </si>
  <si>
    <t>8239</t>
  </si>
  <si>
    <t>TV-investiční výstavba moderních sportovišť</t>
  </si>
  <si>
    <t>7777</t>
  </si>
  <si>
    <t>Výstavba depozitáře "E" Stodůlky</t>
  </si>
  <si>
    <t>7778</t>
  </si>
  <si>
    <t>Rekonstr.a přest. hl.budovy p.o.Muzeum hl.m.Prahy</t>
  </si>
  <si>
    <t>Poříz.a instal.požárních hlásičů-div.ROKOKO</t>
  </si>
  <si>
    <t>Vybud.bezbar.přístupu a WC pro invalidy-div.ROKOKO</t>
  </si>
  <si>
    <t>4246</t>
  </si>
  <si>
    <t>Rekon. a modernizace ústředí, MK</t>
  </si>
  <si>
    <t>8755</t>
  </si>
  <si>
    <t>Odkoupení obj.Brusnice</t>
  </si>
  <si>
    <t>8757</t>
  </si>
  <si>
    <t>Rek.a modern.knih.Ruská</t>
  </si>
  <si>
    <t>Poříz.osob.automobilu combi s klimatizací</t>
  </si>
  <si>
    <t>Vybavení dět.hřiště u Gorlice</t>
  </si>
  <si>
    <t>5250</t>
  </si>
  <si>
    <t>Závlahový systém Vyšehrad</t>
  </si>
  <si>
    <t>Obnova a rozvoj výpočetní techniky</t>
  </si>
  <si>
    <t>Rek.Novomlýn.vodáren.věže</t>
  </si>
  <si>
    <t>Rek.inform.systému pro posky.informací veřejnosti</t>
  </si>
  <si>
    <t>3678</t>
  </si>
  <si>
    <t>Revitalizace areálu Ctěnice</t>
  </si>
  <si>
    <t>Poříz.jevištní technologie</t>
  </si>
  <si>
    <t>07 - Bezpečnost</t>
  </si>
  <si>
    <t>MHMP - Odbor daní, poplatků a cen</t>
  </si>
  <si>
    <t>2210</t>
  </si>
  <si>
    <t>Přijaté sankční platby</t>
  </si>
  <si>
    <t>MHMP - Sekr.nám.prim.pro obl. legislativy a bezpeč</t>
  </si>
  <si>
    <t>2111</t>
  </si>
  <si>
    <t>Příjmy z poskytování služeb a výrobků</t>
  </si>
  <si>
    <t>MHMP - Odbor krizového řízení</t>
  </si>
  <si>
    <t>5212</t>
  </si>
  <si>
    <t>Ochrana obyvatelstva</t>
  </si>
  <si>
    <t>5512</t>
  </si>
  <si>
    <t>Požární ochrana ¦ dobrovolná část</t>
  </si>
  <si>
    <t>5521</t>
  </si>
  <si>
    <t>Operační a inf. střediska integ. záchran. systému</t>
  </si>
  <si>
    <t>MHMP - Odbor školství</t>
  </si>
  <si>
    <t>5311</t>
  </si>
  <si>
    <t>Bezpečnost a veřejný pořádek</t>
  </si>
  <si>
    <t>MHMP MĚSTSKÁ POLICIE</t>
  </si>
  <si>
    <t>00810 - Fond zaměstnavatele</t>
  </si>
  <si>
    <t>SEZAM</t>
  </si>
  <si>
    <t>SPRÁVA SLUŽ.MĚST.POL.</t>
  </si>
  <si>
    <t>HMP-MČ KUNRATICE</t>
  </si>
  <si>
    <t>8896</t>
  </si>
  <si>
    <t>Hasičská zbrojnice-rozšíř.garáž.stání a sklad.prostor</t>
  </si>
  <si>
    <t>Hasičská zbrojnice Dubeč</t>
  </si>
  <si>
    <t>Hasičská zbrojnice Letňany</t>
  </si>
  <si>
    <t>IP pro kapitolu 07</t>
  </si>
  <si>
    <t>6089</t>
  </si>
  <si>
    <t>Hasičská stanice  Radotín</t>
  </si>
  <si>
    <t>8089</t>
  </si>
  <si>
    <t>Hasičská zbrojnice - přístavba MČ Řeporyje</t>
  </si>
  <si>
    <t>8933</t>
  </si>
  <si>
    <t>Hasičská zbrojnice Dolní Měcholupy</t>
  </si>
  <si>
    <t>SZNR pro SDH</t>
  </si>
  <si>
    <t>Vybavení pracoviště KŠ HMP</t>
  </si>
  <si>
    <t>4730</t>
  </si>
  <si>
    <t>Výstavba elektronických sirén</t>
  </si>
  <si>
    <t>7000</t>
  </si>
  <si>
    <t>Rozšíření Měst. kamer. systému HMP</t>
  </si>
  <si>
    <t>7154</t>
  </si>
  <si>
    <t>Zvýšení přenos.kapacit MRS TETRA</t>
  </si>
  <si>
    <t>SZNR</t>
  </si>
  <si>
    <t>Technické zhodnocení majetku</t>
  </si>
  <si>
    <t>SZNR - náhradní díly mob. protipov. zábran</t>
  </si>
  <si>
    <t>SZNR - nákup techniky</t>
  </si>
  <si>
    <t>Dostavba OŘ Praha 12</t>
  </si>
  <si>
    <t>Klimatizace pro zasedací místnost - Korunní</t>
  </si>
  <si>
    <t>Rekonstrukce areálu Dubeč - 1. etapa</t>
  </si>
  <si>
    <t>8245</t>
  </si>
  <si>
    <t>Investice do útulků pro opuštěná zvířata</t>
  </si>
  <si>
    <t>8767</t>
  </si>
  <si>
    <t>Rekonstrukce OŘ Praha 2</t>
  </si>
  <si>
    <t>8768</t>
  </si>
  <si>
    <t>Rekonstrukce OŘ Praha 5</t>
  </si>
  <si>
    <t>09 - Vnitřní správa</t>
  </si>
  <si>
    <t>MHMP - Archiv hl. m. Prahy</t>
  </si>
  <si>
    <t>HMP-MČ PRAHA  4</t>
  </si>
  <si>
    <t>6171</t>
  </si>
  <si>
    <t>Činnost místní správy</t>
  </si>
  <si>
    <t>MHMP - Kancelář primátora</t>
  </si>
  <si>
    <t>3541</t>
  </si>
  <si>
    <t>Prevence před drogami, alk.,nikot.aj. návyk.lát.</t>
  </si>
  <si>
    <t>MHMP - Kancelář ředitele magistrátu</t>
  </si>
  <si>
    <t>6112</t>
  </si>
  <si>
    <t>Zastupitelstva obcí</t>
  </si>
  <si>
    <t>6211</t>
  </si>
  <si>
    <t>Archivní činnost</t>
  </si>
  <si>
    <t>6409</t>
  </si>
  <si>
    <t>Ostatní činnosti j.n.</t>
  </si>
  <si>
    <t>MHMP - Odbor hospodářské správy</t>
  </si>
  <si>
    <t>2222</t>
  </si>
  <si>
    <t>Kontrola technické způsobilosti vozidel</t>
  </si>
  <si>
    <t>3317</t>
  </si>
  <si>
    <t>Výstavní činnosti v kultuře</t>
  </si>
  <si>
    <t>MHMP - Odbor informatiky</t>
  </si>
  <si>
    <t>MHMP - Odbor public relations</t>
  </si>
  <si>
    <t>3349</t>
  </si>
  <si>
    <t>Ostatní záležitosti sdělovacích prostředků</t>
  </si>
  <si>
    <t>Výměna a modernizace tech. vybavení AMP Chodovec</t>
  </si>
  <si>
    <t>8774</t>
  </si>
  <si>
    <t>Záchranná digitalizace nejvzácnějších archiválií</t>
  </si>
  <si>
    <t>Datový sál v levém křídle NÚB</t>
  </si>
  <si>
    <t>Osvětlení fasád NR a Clam-Gallasova paláce</t>
  </si>
  <si>
    <t>5778</t>
  </si>
  <si>
    <t>Obměna a doplnění rozmnožovací techniky</t>
  </si>
  <si>
    <t>6104</t>
  </si>
  <si>
    <t>Obměna vozidel autoparku MHMP</t>
  </si>
  <si>
    <t>6567</t>
  </si>
  <si>
    <t>Rozšíření služeb telefonní ústředny MHMP</t>
  </si>
  <si>
    <t>7052</t>
  </si>
  <si>
    <t>Úpravy a vybavení objektů MHMP</t>
  </si>
  <si>
    <t>8103</t>
  </si>
  <si>
    <t>Rekonstrukce prostorů Rady HMP</t>
  </si>
  <si>
    <t>8777</t>
  </si>
  <si>
    <t>trafostanice Platnéřská</t>
  </si>
  <si>
    <t>Jednotné úložiště dokumentů</t>
  </si>
  <si>
    <t>1075</t>
  </si>
  <si>
    <t>JPD2- vybud. internetu pro Pražany</t>
  </si>
  <si>
    <t>2910</t>
  </si>
  <si>
    <t>Rozvoj sítí MHMP</t>
  </si>
  <si>
    <t>2911</t>
  </si>
  <si>
    <t>Servery MHMP</t>
  </si>
  <si>
    <t>2912</t>
  </si>
  <si>
    <t>Výpočetní technika pro MHMP</t>
  </si>
  <si>
    <t>2914</t>
  </si>
  <si>
    <t>ZRIS - síť MePNet</t>
  </si>
  <si>
    <t>4986</t>
  </si>
  <si>
    <t>Zvýšení užitné hodnoty telekom. systému</t>
  </si>
  <si>
    <t>8936</t>
  </si>
  <si>
    <t>Pražské centrum Kartových služeb</t>
  </si>
  <si>
    <t>8975</t>
  </si>
  <si>
    <t>Integrační Platforma</t>
  </si>
  <si>
    <t>1000</t>
  </si>
  <si>
    <t>JPD 2- Investiční rezerva</t>
  </si>
  <si>
    <t>5990</t>
  </si>
  <si>
    <t>JÚŠ-Rehabilitační pavilon</t>
  </si>
  <si>
    <t xml:space="preserve">NÁVRH ROZPOČTU PŘÍJMŮ, VÝDAJŮ a FINANCOVÁNÍ PODLE ROZPOČTOVÝCH KAPITOL dle UZ </t>
  </si>
  <si>
    <t>za VLASTNÍ HLAVNÍ MĚSTO PRAHU (v tis. Kč)</t>
  </si>
  <si>
    <t>NÁVRH ROZPOČTU PŘÍJMŮ, VÝDAJŮ a FINANCOVÁNÍ PODLE ROZPOČTOVÝCH KAPITOL dle UZ</t>
  </si>
  <si>
    <t>10 - Pokladní správa</t>
  </si>
  <si>
    <t>2141</t>
  </si>
  <si>
    <t>Příjmy z úroků</t>
  </si>
  <si>
    <t>4121</t>
  </si>
  <si>
    <t>Neinvestiční přijaté dotace od obcí</t>
  </si>
  <si>
    <t>MHMP DANĚ - DPC</t>
  </si>
  <si>
    <t>1111</t>
  </si>
  <si>
    <t>Daň z příjmů fyzických osob ze záv.čin. a fun.pož.</t>
  </si>
  <si>
    <t>00002 - Příjmy obce</t>
  </si>
  <si>
    <t>00001 - Příjmy kraje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</si>
  <si>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</si>
  <si>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</si>
  <si>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</si>
  <si>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</si>
  <si>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</si>
  <si>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</si>
  <si>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</si>
  <si>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</si>
  <si>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</si>
  <si>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</si>
  <si>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1337</t>
  </si>
  <si>
    <t>Poplatek za likvidaci komunálního odpadu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</si>
  <si>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</si>
  <si>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</si>
  <si>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</si>
  <si>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</si>
  <si>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</si>
  <si>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</si>
  <si>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</si>
  <si>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</si>
  <si>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1361</t>
  </si>
  <si>
    <t>Správní poplatky</t>
  </si>
  <si>
    <t>6310</t>
  </si>
  <si>
    <t>Obecné příjmy a výdaje z finančních operací</t>
  </si>
  <si>
    <t>00003 - Rozpočtová rezerva</t>
  </si>
  <si>
    <t>90102 - Ochrana vod</t>
  </si>
  <si>
    <t>29507 - Vodárna Podolí</t>
  </si>
  <si>
    <t>00991 - Dotace ze SR</t>
  </si>
  <si>
    <t>00004 - Tvorba rezerv ve vazbě na optimal. říz. cash flow</t>
  </si>
  <si>
    <t>92242 - SFRB</t>
  </si>
  <si>
    <t>00612 - Úvěr EIB - METRO</t>
  </si>
  <si>
    <t>00512 - Úvěr EIB - povodně</t>
  </si>
  <si>
    <t>03 - Doprava</t>
  </si>
  <si>
    <t>DOP-TECH.SPRÁVA KOMUNIKACÍ VH</t>
  </si>
  <si>
    <t>2212</t>
  </si>
  <si>
    <t>Silnice</t>
  </si>
  <si>
    <t>2219</t>
  </si>
  <si>
    <t>Ostatní záležitosti pozemních komunikací</t>
  </si>
  <si>
    <t>2229</t>
  </si>
  <si>
    <t>Ostatní záležitosti v silniční dopravě</t>
  </si>
  <si>
    <t>Dopravní podnik hl.m.Prahy</t>
  </si>
  <si>
    <t>2221</t>
  </si>
  <si>
    <t>Provoz veřejné silniční dopravy</t>
  </si>
  <si>
    <t>MHMP - Odbor dopravy</t>
  </si>
  <si>
    <t>2269</t>
  </si>
  <si>
    <t>Ostatní správa v dopravě</t>
  </si>
  <si>
    <t>2299</t>
  </si>
  <si>
    <t>Ostatní záležitosti v dopravě</t>
  </si>
  <si>
    <t>MHMP - Sekr. radního pro obl. dopravy</t>
  </si>
  <si>
    <t>ROPID</t>
  </si>
  <si>
    <t>2232</t>
  </si>
  <si>
    <t>Provoz vnitrozemské plavby</t>
  </si>
  <si>
    <t>2242</t>
  </si>
  <si>
    <t>Provoz veřejné železniční dopravy</t>
  </si>
  <si>
    <t>TSK HMP</t>
  </si>
  <si>
    <t>ÚDI HMP</t>
  </si>
  <si>
    <t>Protihluková opatření - příprava</t>
  </si>
  <si>
    <t>Protihluková opatření - realizace</t>
  </si>
  <si>
    <t>Rek. ul. Vítkovy</t>
  </si>
  <si>
    <t>Štěrboholská radiála - zkapacitnění</t>
  </si>
  <si>
    <t>Úprava křižovatky Jeremiášova-Smíchovská</t>
  </si>
  <si>
    <t>1047</t>
  </si>
  <si>
    <t>JPD2- rek. Broumarská II.</t>
  </si>
  <si>
    <t>1061</t>
  </si>
  <si>
    <t>JPD2- rek. Pobřežní III. 1. etapa</t>
  </si>
  <si>
    <t>1062</t>
  </si>
  <si>
    <t>JPD2- rek. Pobřežní III. 2.etapa</t>
  </si>
  <si>
    <t>3206</t>
  </si>
  <si>
    <t>Soubor staveb  Podbabská - Roztocká</t>
  </si>
  <si>
    <t>3217</t>
  </si>
  <si>
    <t>Systém řízení  MSP</t>
  </si>
  <si>
    <t>3226</t>
  </si>
  <si>
    <t>Sjizdná rampa Michelská</t>
  </si>
  <si>
    <t>MÚK - Připojeni V. a M. Chuchle</t>
  </si>
  <si>
    <t>4346</t>
  </si>
  <si>
    <t>Cyklistické stezky</t>
  </si>
  <si>
    <t>4347</t>
  </si>
  <si>
    <t>Akce pro BESIP</t>
  </si>
  <si>
    <t>4348</t>
  </si>
  <si>
    <t>Zachytná parkoviště P + R</t>
  </si>
  <si>
    <t>5092</t>
  </si>
  <si>
    <t>Jižní spojka - soubor staveb</t>
  </si>
  <si>
    <t>5322</t>
  </si>
  <si>
    <t>Most přes Berounku ( včetně rozštěpu )</t>
  </si>
  <si>
    <t>5967</t>
  </si>
  <si>
    <t>Michelská</t>
  </si>
  <si>
    <t>6046</t>
  </si>
  <si>
    <t>Příprava staveb</t>
  </si>
  <si>
    <t>6047</t>
  </si>
  <si>
    <t>Výkupy dokončených staveb</t>
  </si>
  <si>
    <t>6493</t>
  </si>
  <si>
    <t>Telematické systémy</t>
  </si>
  <si>
    <t>6647</t>
  </si>
  <si>
    <t>Rekonstrukce ul. Českomoravské</t>
  </si>
  <si>
    <t>6925</t>
  </si>
  <si>
    <t>Libeňský most</t>
  </si>
  <si>
    <t>7116</t>
  </si>
  <si>
    <t>Křižíkova</t>
  </si>
  <si>
    <t>7296</t>
  </si>
  <si>
    <t>Štefánikův most</t>
  </si>
  <si>
    <t>7338</t>
  </si>
  <si>
    <t>Nábřeží E.Beneše-opěrné zdi</t>
  </si>
  <si>
    <t>7560</t>
  </si>
  <si>
    <t>Chodníkový program</t>
  </si>
  <si>
    <t>7567</t>
  </si>
  <si>
    <t>Vyskočilova - 5.května, nájezdová rampa</t>
  </si>
  <si>
    <t>8112</t>
  </si>
  <si>
    <t>Kolovraty - most přes ČD, Y526</t>
  </si>
  <si>
    <t>8655</t>
  </si>
  <si>
    <t>Rek. Hlavní řídící ústředny</t>
  </si>
  <si>
    <t>8899</t>
  </si>
  <si>
    <t>Rek. Novopacká (Chlumecká - hranice Prahy)</t>
  </si>
  <si>
    <t>8900</t>
  </si>
  <si>
    <t>Rek. Kbelská (Mladoboleslavská-sjezd Prosek)</t>
  </si>
  <si>
    <t>8901</t>
  </si>
  <si>
    <t>Rek. povrchů v Holešovičkách</t>
  </si>
  <si>
    <t>8902</t>
  </si>
  <si>
    <t>Rozšíř. kom. Karlovarská</t>
  </si>
  <si>
    <t>8937</t>
  </si>
  <si>
    <t>Hnězdenská - parkovací stání</t>
  </si>
  <si>
    <t>8944</t>
  </si>
  <si>
    <t>Cínovecká do centra</t>
  </si>
  <si>
    <t>Parkovací dům P+R Depo Hostivař</t>
  </si>
  <si>
    <t>Rek. TT Štefánikův most + Leten. tunel</t>
  </si>
  <si>
    <t>TT Laurová - Radlická</t>
  </si>
  <si>
    <t>Trasa metra A   (Dejvická - Let. Ruzyně)</t>
  </si>
  <si>
    <t>Obnova vozů metra - modernizace</t>
  </si>
  <si>
    <t>5535</t>
  </si>
  <si>
    <t>IV.provoz. úsek trasy C 2 (Ládví-Letňany)</t>
  </si>
  <si>
    <t>5666</t>
  </si>
  <si>
    <t>Modernizace tramvají</t>
  </si>
  <si>
    <t>6786</t>
  </si>
  <si>
    <t>I. provozní úsek trasy D metra</t>
  </si>
  <si>
    <t>7762</t>
  </si>
  <si>
    <t>Nákup tramvají</t>
  </si>
  <si>
    <t>Komunikace Rajská zahrada-ČD</t>
  </si>
  <si>
    <t>0027</t>
  </si>
  <si>
    <t>Štěrboholská radiála 2.st.</t>
  </si>
  <si>
    <t>0051</t>
  </si>
  <si>
    <t>Protihluková opatření na dokonč.stavbách</t>
  </si>
  <si>
    <t>0053</t>
  </si>
  <si>
    <t>Vysočanská radiála</t>
  </si>
  <si>
    <t>0065</t>
  </si>
  <si>
    <t>Strahovský tunel 2.st.</t>
  </si>
  <si>
    <t>00812 - IV.emise obligací</t>
  </si>
  <si>
    <t>0079</t>
  </si>
  <si>
    <t>MO Špejchar - Pelc/Tyrolka</t>
  </si>
  <si>
    <t>0080</t>
  </si>
  <si>
    <t>MO Prašný Most - Špejchar</t>
  </si>
  <si>
    <t>0081</t>
  </si>
  <si>
    <t>MO Pelc/Tyrolka - Balabenka</t>
  </si>
  <si>
    <t>0094</t>
  </si>
  <si>
    <t>MO Balabenka-Štěrb.radiála</t>
  </si>
  <si>
    <t>0211</t>
  </si>
  <si>
    <t>Lipnická-Ocelkova</t>
  </si>
  <si>
    <t>0212</t>
  </si>
  <si>
    <t>MÚK Bystrá - I/10</t>
  </si>
  <si>
    <t>4663</t>
  </si>
  <si>
    <t>MÚK PPO - Liberecká</t>
  </si>
  <si>
    <t>7552</t>
  </si>
  <si>
    <t>Budovatelská - Mladoboleslavská</t>
  </si>
  <si>
    <t>7554</t>
  </si>
  <si>
    <t>Chodovská radiála - zkapacitnění</t>
  </si>
  <si>
    <t>7555</t>
  </si>
  <si>
    <t>Dofakturace pro kap. 0321</t>
  </si>
  <si>
    <t>7556</t>
  </si>
  <si>
    <t>IP pro dopravní stavby</t>
  </si>
  <si>
    <t>7557</t>
  </si>
  <si>
    <t>Rozšíření vozovky Ankarská</t>
  </si>
  <si>
    <t>7558</t>
  </si>
  <si>
    <t>Tűrkova II.</t>
  </si>
  <si>
    <t>8312</t>
  </si>
  <si>
    <t>Křižovatka Archivní-Türkova</t>
  </si>
  <si>
    <t>8313</t>
  </si>
  <si>
    <t>Libeňská spojka</t>
  </si>
  <si>
    <t>8559</t>
  </si>
  <si>
    <t>Komunik.propojení Evropská-Svatovítská</t>
  </si>
  <si>
    <t>8560</t>
  </si>
  <si>
    <t>Komunik.propoj. Prahy 12 s Pražským okruhem</t>
  </si>
  <si>
    <t>8561</t>
  </si>
  <si>
    <t>Okružní křižovatka Tupolevova-Veselská</t>
  </si>
  <si>
    <t>9514</t>
  </si>
  <si>
    <t>KOMOKO</t>
  </si>
  <si>
    <t>9515</t>
  </si>
  <si>
    <t>Činnost regionálních rad</t>
  </si>
  <si>
    <t>MHMP - Odbor fondů Evropské unie</t>
  </si>
  <si>
    <t>MHMP - Odbor zahraničních vztahů</t>
  </si>
  <si>
    <t>MO Myslbekova-Prašný Most</t>
  </si>
  <si>
    <t>9524</t>
  </si>
  <si>
    <t>Strahovský tunel 3.st.</t>
  </si>
  <si>
    <t>9543</t>
  </si>
  <si>
    <t>Radlická - Strahovský tunel</t>
  </si>
  <si>
    <t>9567</t>
  </si>
  <si>
    <t>Radlická radiála JZM - Smíchov</t>
  </si>
  <si>
    <t>Budějovická</t>
  </si>
  <si>
    <t xml:space="preserve"> BILANCE ROZPOČTU NA ROK 2007   </t>
  </si>
  <si>
    <t>v tis. Kč</t>
  </si>
  <si>
    <t>Název seskupení položek</t>
  </si>
  <si>
    <t>Návrh rozpočtu</t>
  </si>
  <si>
    <t>%</t>
  </si>
  <si>
    <t>rok 2007</t>
  </si>
  <si>
    <t>k SR</t>
  </si>
  <si>
    <t>k UR</t>
  </si>
  <si>
    <t>ROZPOČTOVÉ PŘÍJMY</t>
  </si>
  <si>
    <t>111X</t>
  </si>
  <si>
    <t>Daně z příjmů fyzických osob - kraj</t>
  </si>
  <si>
    <t>Daně z příjmů fyzických osob - obec</t>
  </si>
  <si>
    <t>Daně z příjmů fyzických osob - CELKEM</t>
  </si>
  <si>
    <t>112X</t>
  </si>
  <si>
    <t>Daně z příjmů právnických osob - kraj</t>
  </si>
  <si>
    <t>Daně z příjmů právnických osob - obec</t>
  </si>
  <si>
    <t>Daně z příjmů právnických osob - CELKEM</t>
  </si>
  <si>
    <t>Daň z přidané hodnoty - kraj</t>
  </si>
  <si>
    <t>Daň z přidané hodnoty - obec</t>
  </si>
  <si>
    <t>Daň z přidané hodnoty - CELKEM</t>
  </si>
  <si>
    <t>1219</t>
  </si>
  <si>
    <t>Zrušené daně ze zboží a služeb - obec</t>
  </si>
  <si>
    <t>133X</t>
  </si>
  <si>
    <t>Poplatky a odvody v oblasti životního prostředí</t>
  </si>
  <si>
    <t>134X</t>
  </si>
  <si>
    <t>Místní poplatky z vybraných činností a služeb</t>
  </si>
  <si>
    <t>135X</t>
  </si>
  <si>
    <t>Ostatní odvody z vybraných činností a služeb</t>
  </si>
  <si>
    <t>136X</t>
  </si>
  <si>
    <t>151X</t>
  </si>
  <si>
    <t>Daně z majetku</t>
  </si>
  <si>
    <t>170X</t>
  </si>
  <si>
    <t>Ostatní daňové příjmy</t>
  </si>
  <si>
    <t>DAŇOVÉ PŘÍJMY (součet za třídu 1)</t>
  </si>
  <si>
    <t>Návrh rozopočtu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</si>
  <si>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</si>
  <si>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</si>
  <si>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</si>
  <si>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</si>
  <si>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</si>
  <si>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</si>
  <si>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</si>
  <si>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</si>
  <si>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</si>
  <si>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222X</t>
  </si>
  <si>
    <t>Přijaté vratky transferů a ost. příjmy z fin. vyp. předch. let</t>
  </si>
  <si>
    <t>231X</t>
  </si>
  <si>
    <t>Příjmy z prodeje krátk. a drobného dlouhodob. majetku</t>
  </si>
  <si>
    <t>232X</t>
  </si>
  <si>
    <t>Ostatní nedaňové příjmy</t>
  </si>
  <si>
    <t>234X</t>
  </si>
  <si>
    <t>Příjmy z využívání výhrad. práv k přírodním zdrojům</t>
  </si>
  <si>
    <t>24XX</t>
  </si>
  <si>
    <t>Přijaté splátky půjčených prostředků</t>
  </si>
  <si>
    <t>NEDAŇOVÉ PŘÍJMY (součet za třídu 2)</t>
  </si>
  <si>
    <t>311X</t>
  </si>
  <si>
    <t>Příjmy z prodeje dlouhodobého majetku</t>
  </si>
  <si>
    <t>312X</t>
  </si>
  <si>
    <t>Ostatní kapitálové příjmy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</si>
  <si>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</si>
  <si>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</si>
  <si>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</si>
  <si>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</si>
  <si>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</si>
  <si>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Neinvest.přijaté dot.od veř.rozpočtů ústř.úrovně</t>
  </si>
  <si>
    <t>Neinvest.přijaté dotace od obcí - SR</t>
  </si>
  <si>
    <t>Neinvest.přijaté dotace od obcí - UR</t>
  </si>
  <si>
    <t>4122</t>
  </si>
  <si>
    <t>Neinvest.přijaté dotace od krajů - SR</t>
  </si>
  <si>
    <t>Neinvest.přijaté dotace od krajů - UR</t>
  </si>
  <si>
    <t>4129</t>
  </si>
  <si>
    <t>Neinvest.přijaté dot.od rozpoctů územní úrovně</t>
  </si>
  <si>
    <t>4131,2</t>
  </si>
  <si>
    <t>Převody z vlastních fondů hospodářské činnosti</t>
  </si>
  <si>
    <t>415X</t>
  </si>
  <si>
    <t>Neinvest.přijaté dotace za zahraničí</t>
  </si>
  <si>
    <t>416X</t>
  </si>
  <si>
    <t>Neinvest.přijaté dotace ze státních fin. aktiv</t>
  </si>
  <si>
    <t>421X</t>
  </si>
  <si>
    <t>Inv.přijaté dotace od veř.rozp ústřední úrovně</t>
  </si>
  <si>
    <t>422X</t>
  </si>
  <si>
    <t>Inv.přijaté dotace od veř.rozp.územní úrovně - SR</t>
  </si>
  <si>
    <t>Inv.přijaté dotace od veř.rozp.územní úrovně - UR</t>
  </si>
  <si>
    <t>423X</t>
  </si>
  <si>
    <t>Inv.přijaté dotace ze zahraničí</t>
  </si>
  <si>
    <t>424X</t>
  </si>
  <si>
    <t>Inv.přijaté dotace ze státních fin.aktiv</t>
  </si>
  <si>
    <t>PŘIJATÉ DOTACE (součet za třídu 4)</t>
  </si>
  <si>
    <t>Ú H R N  P Ř Í J M Ů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</si>
  <si>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</si>
  <si>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</si>
  <si>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</si>
  <si>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</si>
  <si>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</si>
  <si>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</si>
  <si>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</si>
  <si>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</si>
  <si>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</si>
  <si>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</si>
  <si>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</si>
  <si>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</si>
  <si>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</si>
  <si>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</si>
  <si>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prostředků</t>
  </si>
  <si>
    <t>Použití fin.prostředků vytvořených v min. letech</t>
  </si>
  <si>
    <t>Rezerva finančních prostředků</t>
  </si>
  <si>
    <t>Změna stavu krátk. prostředků (součet)</t>
  </si>
  <si>
    <t>8XX7</t>
  </si>
  <si>
    <t>Aktivní operace řízení likvidity - příjmy</t>
  </si>
  <si>
    <t>8XX8</t>
  </si>
  <si>
    <t>Aktivní operace řízení likvidity - výdaje</t>
  </si>
  <si>
    <t>Nerealizované kurzové rozdíly</t>
  </si>
  <si>
    <t>C E L K E M   F I N A N C O V Á N Í</t>
  </si>
  <si>
    <t>KONTROLNÍ SOUČET</t>
  </si>
  <si>
    <t>02 - Městská infrastuktura</t>
  </si>
  <si>
    <t>4229</t>
  </si>
  <si>
    <t>Ostatní inv.přijaté dotace od rozpočtů územní úrov</t>
  </si>
  <si>
    <t>00079 - Dotace z rozpočtu MČ</t>
  </si>
  <si>
    <t>BOTANICKÁ ZAHRADA HL.M.PRAHY</t>
  </si>
  <si>
    <t>3741</t>
  </si>
  <si>
    <t>Ochrana druhů a stanovišť</t>
  </si>
  <si>
    <t>3745</t>
  </si>
  <si>
    <t>Péče o vzhled obcí a veřejnou zeleň</t>
  </si>
  <si>
    <t>2321</t>
  </si>
  <si>
    <t>Odvádění a čištění odpadních vod a nakl.s kaly</t>
  </si>
  <si>
    <t>3744</t>
  </si>
  <si>
    <t>Protierozní, protilavinová a protipožární ochrana</t>
  </si>
  <si>
    <t>MHMP - Odbor ochrany prostředí</t>
  </si>
  <si>
    <t>1014</t>
  </si>
  <si>
    <t>Ozdravování hosp.zvířat, pol. a spec.plodin</t>
  </si>
  <si>
    <t>1031</t>
  </si>
  <si>
    <t>Pěstební činnost</t>
  </si>
  <si>
    <t>1037</t>
  </si>
  <si>
    <t>Celospolečenské funkce lesů</t>
  </si>
  <si>
    <t>1039</t>
  </si>
  <si>
    <t>Ostatní záležitosti lesního hospodářství</t>
  </si>
  <si>
    <t>2339</t>
  </si>
  <si>
    <t>Záležitosti vodních toků a vodohosp.děl j.n.</t>
  </si>
  <si>
    <t>2369</t>
  </si>
  <si>
    <t>Ostatní správa ve vodním hospodářství</t>
  </si>
  <si>
    <t>3713</t>
  </si>
  <si>
    <t>Změny technologií vytápění</t>
  </si>
  <si>
    <t>3716</t>
  </si>
  <si>
    <t>Monitoring ochrany ovzduší</t>
  </si>
  <si>
    <t>3719</t>
  </si>
  <si>
    <t>Ostatní činnosti k ochraně ovzduší</t>
  </si>
  <si>
    <t>3721</t>
  </si>
  <si>
    <t>Sběr a svoz nebezpečných odpadů</t>
  </si>
  <si>
    <t>3722</t>
  </si>
  <si>
    <t>Sběr a svoz komunálních odpadů</t>
  </si>
  <si>
    <t>3724</t>
  </si>
  <si>
    <t>Využívání a zneškodňování nebezpečných odpadů</t>
  </si>
  <si>
    <t>3725</t>
  </si>
  <si>
    <t>Využívání a zneškodňování komun.odpadů</t>
  </si>
  <si>
    <t>3727</t>
  </si>
  <si>
    <t>Prevence vzniku odpadů</t>
  </si>
  <si>
    <t>3728</t>
  </si>
  <si>
    <t>Monitoring nakládání s odpady</t>
  </si>
  <si>
    <t>3729</t>
  </si>
  <si>
    <t>Ostatní nakládání s odpady</t>
  </si>
  <si>
    <t>3749</t>
  </si>
  <si>
    <t>Ostatní činnosti k ochraně přírody a krajiny</t>
  </si>
  <si>
    <t>3769</t>
  </si>
  <si>
    <t>Ostatní správa v ochraně životního prostředí</t>
  </si>
  <si>
    <t>3791</t>
  </si>
  <si>
    <t>Mezinárodní spolupráce v životním prostředí</t>
  </si>
  <si>
    <t>3792</t>
  </si>
  <si>
    <t>Ekologická výchova a osvěta</t>
  </si>
  <si>
    <t>3799</t>
  </si>
  <si>
    <t>Ostatní ekologické záležitosti a programy</t>
  </si>
  <si>
    <t>2399</t>
  </si>
  <si>
    <t>Příloha č. 4 k usnesení ZHMP č.         ze dne</t>
  </si>
  <si>
    <t>Ostatní záležitosti vodního hospodářství</t>
  </si>
  <si>
    <t>ZOOLOGICKÁ ZAHRADA</t>
  </si>
  <si>
    <t>6936</t>
  </si>
  <si>
    <t>Expozice</t>
  </si>
  <si>
    <t>6937</t>
  </si>
  <si>
    <t>Infrastruktura</t>
  </si>
  <si>
    <t>6938</t>
  </si>
  <si>
    <t>Návštěvnická vybavenost</t>
  </si>
  <si>
    <t>8277</t>
  </si>
  <si>
    <t>Komunikace a parkoviště</t>
  </si>
  <si>
    <t>8278</t>
  </si>
  <si>
    <t>Výstavní pavilon-Areál JIH</t>
  </si>
  <si>
    <t>HMP-MČ DOLNÍ MĚCHOLUPY</t>
  </si>
  <si>
    <t>7505</t>
  </si>
  <si>
    <t>TV Dolní Měcholupy</t>
  </si>
  <si>
    <t>HMP-MČ DOLNÍ POČERNICE</t>
  </si>
  <si>
    <t>8282</t>
  </si>
  <si>
    <t>Rekonstrukce vodotečí v zámeckém parku</t>
  </si>
  <si>
    <t>HMP-MČ KLÁNOVICE</t>
  </si>
  <si>
    <t>Vodoteč Klánovice</t>
  </si>
  <si>
    <t>HMP-MČ KOLOVRATY</t>
  </si>
  <si>
    <t>7490</t>
  </si>
  <si>
    <t>TV Kolovraty</t>
  </si>
  <si>
    <t>8286</t>
  </si>
  <si>
    <t>rekonstrukce veřejných studní</t>
  </si>
  <si>
    <t>HMP-MČ LOCHKOV</t>
  </si>
  <si>
    <t>8851</t>
  </si>
  <si>
    <t>Rekonstrukce vodní nádrže v centru obce</t>
  </si>
  <si>
    <t>Modřanská rokle</t>
  </si>
  <si>
    <t>TV Velká Ohrada</t>
  </si>
  <si>
    <t>8630</t>
  </si>
  <si>
    <t>Sociální zázemí do oblasti Centrálního parku</t>
  </si>
  <si>
    <t>Rek.parku vč.ohradní zdi a zeleně</t>
  </si>
  <si>
    <t>TV Hostivař</t>
  </si>
  <si>
    <t>Vybud. parku - revitalizace pozemku po Techn. sl.</t>
  </si>
  <si>
    <t>7514</t>
  </si>
  <si>
    <t>Obnova dětských hřišť</t>
  </si>
  <si>
    <t>HMP-MČ PRAHA 20</t>
  </si>
  <si>
    <t>Vyčištění Podsychrovského rybníka</t>
  </si>
  <si>
    <t>8405</t>
  </si>
  <si>
    <t>HMP-MČ PRAHA 21</t>
  </si>
  <si>
    <t>Úprava veř.zeleně-vybud.lesoparku</t>
  </si>
  <si>
    <t>HMP-MČ PRAHA 22</t>
  </si>
  <si>
    <t>TV Františka Diviše</t>
  </si>
  <si>
    <t>TV V Bytovkách</t>
  </si>
  <si>
    <t>HMP-MČ SLIVENEC</t>
  </si>
  <si>
    <t>Úprava veřej. zeleně</t>
  </si>
  <si>
    <t>HMP-MČ ZBRASLAV</t>
  </si>
  <si>
    <t>8906</t>
  </si>
  <si>
    <t>Central park</t>
  </si>
  <si>
    <t>HMP-MČ ŠTĚRBOHOLY</t>
  </si>
  <si>
    <t>Inženýrské sítě v sektoru B2 - 3.etapa</t>
  </si>
  <si>
    <t>HMP-MČ ČAKOVICE</t>
  </si>
  <si>
    <t>8635</t>
  </si>
  <si>
    <t>Obnova cest a stromořadí v krajině</t>
  </si>
  <si>
    <t>LESY HMP</t>
  </si>
  <si>
    <t>Velkoškolka Ďáblice</t>
  </si>
  <si>
    <t>TV Velká Chuchle</t>
  </si>
  <si>
    <t>TV Vokovice</t>
  </si>
  <si>
    <t>ZOO - Hrošinec a sloninec</t>
  </si>
  <si>
    <t>0010</t>
  </si>
  <si>
    <t>Toulcův dvůr I. - VI.et.</t>
  </si>
  <si>
    <t>0012</t>
  </si>
  <si>
    <t>Protipovod.opatř.na ochr.HMP</t>
  </si>
  <si>
    <t>0013</t>
  </si>
  <si>
    <t>BABA II - rekon.IS</t>
  </si>
  <si>
    <t>0050</t>
  </si>
  <si>
    <t>TV Slivenec</t>
  </si>
  <si>
    <t>0057</t>
  </si>
  <si>
    <t>Prodloužení stoky A2</t>
  </si>
  <si>
    <t>0083</t>
  </si>
  <si>
    <t>H.Počernice - ČOV Svépravice</t>
  </si>
  <si>
    <t>0085</t>
  </si>
  <si>
    <t>TV Řepy</t>
  </si>
  <si>
    <t>0088</t>
  </si>
  <si>
    <t>TV Libuš</t>
  </si>
  <si>
    <t>0092</t>
  </si>
  <si>
    <t>TV Zličín</t>
  </si>
  <si>
    <t>0093</t>
  </si>
  <si>
    <t>TV Kbely</t>
  </si>
  <si>
    <t>0100</t>
  </si>
  <si>
    <t>TV Zbraslav</t>
  </si>
  <si>
    <t>0101</t>
  </si>
  <si>
    <t>TV Újezd</t>
  </si>
  <si>
    <t>0102</t>
  </si>
  <si>
    <t>TV Koloděje</t>
  </si>
  <si>
    <t>0106</t>
  </si>
  <si>
    <t>TV Šeberov</t>
  </si>
  <si>
    <t>0113</t>
  </si>
  <si>
    <t>TV Lipence</t>
  </si>
  <si>
    <t>0114</t>
  </si>
  <si>
    <t>TV Stodůlky</t>
  </si>
  <si>
    <t>0117</t>
  </si>
  <si>
    <t>TV Zbuzanská</t>
  </si>
  <si>
    <t>0132</t>
  </si>
  <si>
    <t>TV Točná</t>
  </si>
  <si>
    <t>0133</t>
  </si>
  <si>
    <t>TV Ďáblice</t>
  </si>
  <si>
    <t>0134</t>
  </si>
  <si>
    <t>TV Dolní Počernice</t>
  </si>
  <si>
    <t>0137</t>
  </si>
  <si>
    <t>TV Kyje - Hutě</t>
  </si>
  <si>
    <t>0138</t>
  </si>
  <si>
    <t>TV Kunratice</t>
  </si>
  <si>
    <t>0152</t>
  </si>
  <si>
    <t>TV  Dolní Chabry</t>
  </si>
  <si>
    <t>0161</t>
  </si>
  <si>
    <t>0196</t>
  </si>
  <si>
    <t>TV Klánovice</t>
  </si>
  <si>
    <t>0204</t>
  </si>
  <si>
    <t>TV Nebušice</t>
  </si>
  <si>
    <t>0218</t>
  </si>
  <si>
    <t>TV Jahodnice</t>
  </si>
  <si>
    <t>0245</t>
  </si>
  <si>
    <t>TV Zelený pruh-Antala Staška</t>
  </si>
  <si>
    <t>3082</t>
  </si>
  <si>
    <t>TV Radotín</t>
  </si>
  <si>
    <t>3090</t>
  </si>
  <si>
    <t>TV Řeporyje</t>
  </si>
  <si>
    <t>3103</t>
  </si>
  <si>
    <t>TV Lochkov</t>
  </si>
  <si>
    <t>3111</t>
  </si>
  <si>
    <t>TV Lysolaje</t>
  </si>
  <si>
    <t>3113</t>
  </si>
  <si>
    <t>TV Přední Kopanina</t>
  </si>
  <si>
    <t>3117</t>
  </si>
  <si>
    <t>Revital.Drahaňského potoka</t>
  </si>
  <si>
    <t>3119</t>
  </si>
  <si>
    <t>TV Čakovice</t>
  </si>
  <si>
    <t>3127</t>
  </si>
  <si>
    <t>TV Běchovice</t>
  </si>
  <si>
    <t>3136</t>
  </si>
  <si>
    <t>TV Satalice</t>
  </si>
  <si>
    <t>3140</t>
  </si>
  <si>
    <t>TV Újezd nad Lesy</t>
  </si>
  <si>
    <t>3151</t>
  </si>
  <si>
    <t>TV Dubeč</t>
  </si>
  <si>
    <t>3171</t>
  </si>
  <si>
    <t>TV Štěrboholy</t>
  </si>
  <si>
    <t>3295</t>
  </si>
  <si>
    <t>TV Horní Počernice</t>
  </si>
  <si>
    <t>6963</t>
  </si>
  <si>
    <t>Celk. přest. a rozšíření ÚČOV Císař. ostrov</t>
  </si>
  <si>
    <t>7133</t>
  </si>
  <si>
    <t>IP pro stavby TV</t>
  </si>
  <si>
    <t>7499</t>
  </si>
  <si>
    <t>7500</t>
  </si>
  <si>
    <t>TV Praha 6</t>
  </si>
  <si>
    <t>7526</t>
  </si>
  <si>
    <t>Dostavba botanické zahrady</t>
  </si>
  <si>
    <t>7877</t>
  </si>
  <si>
    <t>Regener.vnitrobloku Chlebovická-Tupolevova</t>
  </si>
  <si>
    <t>7981</t>
  </si>
  <si>
    <t>TV Za Horou</t>
  </si>
  <si>
    <t>8274</t>
  </si>
  <si>
    <t>TV Sedlec</t>
  </si>
  <si>
    <t>8275</t>
  </si>
  <si>
    <t>TV Uhříněves</t>
  </si>
  <si>
    <t>8521</t>
  </si>
  <si>
    <t>Sběrný dvůr Běchovice</t>
  </si>
  <si>
    <t>8588</t>
  </si>
  <si>
    <t>TV Malá Ohrada</t>
  </si>
  <si>
    <t>8618</t>
  </si>
  <si>
    <t>TV Praha 4</t>
  </si>
  <si>
    <t>8781</t>
  </si>
  <si>
    <t>Prodloužení sběrače P do Třebonic</t>
  </si>
  <si>
    <t>8950</t>
  </si>
  <si>
    <t>TV Praha 15</t>
  </si>
  <si>
    <t>Komplex zahrad na Petříně</t>
  </si>
  <si>
    <t>2003</t>
  </si>
  <si>
    <t>Výkupy lesních pozemků</t>
  </si>
  <si>
    <t>4272</t>
  </si>
  <si>
    <t>Sběrné dvory</t>
  </si>
  <si>
    <t>4452</t>
  </si>
  <si>
    <t>Letenské sady - obnova ploch zeleně I.kat.</t>
  </si>
  <si>
    <t>4857</t>
  </si>
  <si>
    <t>Kinského zahrada - obnova, I. etapa</t>
  </si>
  <si>
    <t>4859</t>
  </si>
  <si>
    <t>Stromovka - obnova, I. etapa</t>
  </si>
  <si>
    <t>5284</t>
  </si>
  <si>
    <t>Investice související s areály zeleně I.kategorie</t>
  </si>
  <si>
    <t>5286</t>
  </si>
  <si>
    <t>Vodovod Letná</t>
  </si>
  <si>
    <t>6475</t>
  </si>
  <si>
    <t>Obnova parku na Vítkově</t>
  </si>
  <si>
    <t>6954</t>
  </si>
  <si>
    <t>Obora Hvězda-obnova</t>
  </si>
  <si>
    <t>6956</t>
  </si>
  <si>
    <t>Výkup pozemků pro ÚSES</t>
  </si>
  <si>
    <t>6957</t>
  </si>
  <si>
    <t>Výkupy pozemků</t>
  </si>
  <si>
    <t>7528</t>
  </si>
  <si>
    <t>Kompostárna</t>
  </si>
  <si>
    <t>7529</t>
  </si>
  <si>
    <t>Areál Hostivař</t>
  </si>
  <si>
    <t>7530</t>
  </si>
  <si>
    <t>Lobkovická zahrada</t>
  </si>
  <si>
    <t>7531</t>
  </si>
  <si>
    <t>Rekreační park - Hostivař</t>
  </si>
  <si>
    <t>8305</t>
  </si>
  <si>
    <t>Realizace nových ploch lesů</t>
  </si>
  <si>
    <t>8306</t>
  </si>
  <si>
    <t>Rybník (vodojem) - Letenské sady</t>
  </si>
  <si>
    <t>8382</t>
  </si>
  <si>
    <t>Areál Cibulka - Motol</t>
  </si>
  <si>
    <t>8639</t>
  </si>
  <si>
    <t>Přírodně-krajinářský park "U Čeňku"</t>
  </si>
  <si>
    <t>8653</t>
  </si>
  <si>
    <t>Realizace opatření vyplýv. z energet. auditů</t>
  </si>
  <si>
    <t>Rek. MaR a elektro ČM 1. a 2. st.</t>
  </si>
  <si>
    <t>Rek. požárních předělů a dveří obl. Západ a Východ</t>
  </si>
  <si>
    <t>Rek.vizualizačního systému a zprac.dat obl.Centrum</t>
  </si>
  <si>
    <t>Zhotovení monitorovacího systému kolektorů Modřany</t>
  </si>
  <si>
    <t>4298</t>
  </si>
  <si>
    <t>Obnova káranských vod. řadů, P-10</t>
  </si>
  <si>
    <t>7253</t>
  </si>
  <si>
    <t>Zabezpečení objektů ÚV Káraný</t>
  </si>
  <si>
    <t>7254</t>
  </si>
  <si>
    <t>Zabezpečení 1.,2.a 3. řadu ÚV Káraný</t>
  </si>
  <si>
    <t>7532</t>
  </si>
  <si>
    <t>0009. etapa protipovodňových opatření</t>
  </si>
  <si>
    <t>7543</t>
  </si>
  <si>
    <t>Rekonstrukce větráků 1. a 2. káranského řadu</t>
  </si>
  <si>
    <t>7546</t>
  </si>
  <si>
    <t>Zabezpečenost vodohospod. objektů na území HMP</t>
  </si>
  <si>
    <t>8620</t>
  </si>
  <si>
    <t>Rekonstrukce  MaR a elektro Řepy II</t>
  </si>
  <si>
    <t>8642</t>
  </si>
  <si>
    <t>Rekonstrukce kanalizace Bártlova, P-20</t>
  </si>
  <si>
    <t>6032</t>
  </si>
  <si>
    <t>8308</t>
  </si>
  <si>
    <t>Rekonstrukce lineární expozice papoušků</t>
  </si>
  <si>
    <t>8647</t>
  </si>
  <si>
    <t>Aligátoři</t>
  </si>
  <si>
    <t>8649</t>
  </si>
  <si>
    <t>Expoziční bazén lachtanů</t>
  </si>
  <si>
    <t>8650</t>
  </si>
  <si>
    <t>Hyeny</t>
  </si>
  <si>
    <t>8652</t>
  </si>
  <si>
    <t>Rekonstrukce chovného zařízení pro ptáky</t>
  </si>
  <si>
    <t>04 - Školství,mládež a samospráva</t>
  </si>
  <si>
    <t>1.MŠ ČENTICKÁ 2222  P21</t>
  </si>
  <si>
    <t>Předškolní zařízení</t>
  </si>
  <si>
    <t>33353 - Přímé náklady na vzdělávání-kraje</t>
  </si>
  <si>
    <t>AK.GYM.ŠTĚPÁNSKÁ P1</t>
  </si>
  <si>
    <t>3121</t>
  </si>
  <si>
    <t>Gymnázia</t>
  </si>
  <si>
    <t>00091 - Neivestiční dotace z prostředků HMP</t>
  </si>
  <si>
    <t>DDM    NA SMETANCE</t>
  </si>
  <si>
    <t>3421</t>
  </si>
  <si>
    <t>Využití volného času dětí a mládeže</t>
  </si>
  <si>
    <t>DDM   ŠTEFÁNIKOVA  P5</t>
  </si>
  <si>
    <t>DDM  JIŽNÍ MĚSTO P4</t>
  </si>
  <si>
    <t>DDM  NA BALKÁNĚ         P3</t>
  </si>
  <si>
    <t>DDM HMP KARLÍN</t>
  </si>
  <si>
    <t>3144</t>
  </si>
  <si>
    <t>Školy v přírodě</t>
  </si>
  <si>
    <t>DDM MODŘANY, HERRMANNOVÁ</t>
  </si>
  <si>
    <t>DDM MĚŠICKÁ, P9</t>
  </si>
  <si>
    <t>DDM POD STRAŠNIC.VINICÍ</t>
  </si>
  <si>
    <t>DDM PŘEMYŠLENSKÁ    P8</t>
  </si>
  <si>
    <t>DDM RATIBOŘICKÁ  HORNÍ POČERNICE</t>
  </si>
  <si>
    <t>DDM ROHOVÁ       P6</t>
  </si>
  <si>
    <t>DDM STODULKY P13</t>
  </si>
  <si>
    <t>DDM U BOROVIČEK     P6</t>
  </si>
  <si>
    <t>DDM ŠIMÁČKOVA      P7</t>
  </si>
  <si>
    <t>DM     NEKLANOVA      P2</t>
  </si>
  <si>
    <t>Ubytovací zařízení středních škol a učilišť</t>
  </si>
  <si>
    <t>DM    DITTRICHOVA     P2</t>
  </si>
  <si>
    <t>DM LOVOSICKÁ         P9</t>
  </si>
  <si>
    <t>DM POBŘEŽNÍ         P8</t>
  </si>
  <si>
    <t>DM STUDENTSKÁ      P6</t>
  </si>
  <si>
    <t>DĚTSKÝ DOMOV KLÁNOVICE</t>
  </si>
  <si>
    <t>4322</t>
  </si>
  <si>
    <t>Ústavy péče pro mládež</t>
  </si>
  <si>
    <t>DĚTSKÝ DOMOV NÁRODNÍCH HRDINŮ  P9</t>
  </si>
  <si>
    <t>Fak.MŠ SLUNÍČKO...při PedF UK      P13</t>
  </si>
  <si>
    <t>Fak.ZŠ PedF UK MEZI ŠKOLAMI  P13</t>
  </si>
  <si>
    <t>Základní školy</t>
  </si>
  <si>
    <t>Fak.ZŠ PedF UK TRÁVNÍČKOVA 1744  P13</t>
  </si>
  <si>
    <t>Fak.ZŠ PedF UK, CHLUPOVA 1800 P13</t>
  </si>
  <si>
    <t>Fak.ZŠ při PedF UK FINGEROVA  P13</t>
  </si>
  <si>
    <t>Fak.ZŠ při PedF UK,BRDIČKOVA 1878  P13</t>
  </si>
  <si>
    <t>GERONTOLOG.CENTRUM  P8</t>
  </si>
  <si>
    <t>3299</t>
  </si>
  <si>
    <t>Ostatní záležitosti vzdělávání</t>
  </si>
  <si>
    <t>GYM.  OHRADNÍ          P4</t>
  </si>
  <si>
    <t>GYM. ARABSKÁ           P6</t>
  </si>
  <si>
    <t>GYM. BOTIČSKÁ            P2</t>
  </si>
  <si>
    <t>GYM. BUDĚJOVICKÁ     P4</t>
  </si>
  <si>
    <t>GYM. CHODOVICKÁ P9</t>
  </si>
  <si>
    <t>GYM. J.H., MEZI ŠKOLAMI</t>
  </si>
  <si>
    <t>GYM. J.KEPLERA  P6</t>
  </si>
  <si>
    <t>GYM. JOSEFSKÁ   P1</t>
  </si>
  <si>
    <t>GYM. LITOMĚŘICKÁ P9</t>
  </si>
  <si>
    <t>GYM. NA PRAŽAČCE     P3</t>
  </si>
  <si>
    <t>GYM. NA VÍTĚZNÉ PLÁNI</t>
  </si>
  <si>
    <t>GYM. NA ZATLANCE      P5</t>
  </si>
  <si>
    <t>GYM. NAD ALEJÍ           P6</t>
  </si>
  <si>
    <t>GYM. NAD KAVALÍRKOU  P5</t>
  </si>
  <si>
    <t>GYM. NAD ŠTOLOU P7</t>
  </si>
  <si>
    <t>GYM. NÁM.25.BŘEZNA    P9</t>
  </si>
  <si>
    <t>GYM. O.PAVLA, LOUČANSKÁ</t>
  </si>
  <si>
    <t>GYM. PERNEROVA   P8</t>
  </si>
  <si>
    <t>GYM. POSTUPICKÁ        P4</t>
  </si>
  <si>
    <t>GYM. PÍSNICKÁ         P4</t>
  </si>
  <si>
    <t>GYM. PŘÍPOTOČNÍ 1337</t>
  </si>
  <si>
    <t>GYM. U LIBEŇSKÉHO ZÁMKU</t>
  </si>
  <si>
    <t>GYM. VODĚRADSKÁ     P10</t>
  </si>
  <si>
    <t>GYM. ZBOROVSKÁ    P5</t>
  </si>
  <si>
    <t>GYM. ÚSTAVNÍ   P8</t>
  </si>
  <si>
    <t>GYM.J.G.JARKOVSKÉHO P1</t>
  </si>
  <si>
    <t>GYM.J.NERUDY HELLICHOVA</t>
  </si>
  <si>
    <t>GYM.PROF.J.PATOČKY    P1</t>
  </si>
  <si>
    <t>GYM.SLADKOVSKÉHO NÁM.</t>
  </si>
  <si>
    <t>GYM.ZŠ A MŠ PRO SP JEČNÁ</t>
  </si>
  <si>
    <t>Internátní speciální základní školy</t>
  </si>
  <si>
    <t>3146</t>
  </si>
  <si>
    <t>Zaříz.vých.poradenství a preventivně vých.péče</t>
  </si>
  <si>
    <t>GYM.a SŠ PRO ZP RADLICKÁ</t>
  </si>
  <si>
    <t>Internátní speciální střední školy</t>
  </si>
  <si>
    <t>GYM.ČESKOLIPSKÁ    P9</t>
  </si>
  <si>
    <t>GYMNÁZIUM OMSKÁ     P10</t>
  </si>
  <si>
    <t>GYMNÁZIUM OPATOV     P4</t>
  </si>
  <si>
    <t>GYMNÁZIUM ŠPITÁLSKÁ  P9</t>
  </si>
  <si>
    <t>HMP-MČ PRAHA  5</t>
  </si>
  <si>
    <t>HOBBY CENTRUM 4 P4</t>
  </si>
  <si>
    <t>HOTELOVÁ ŠKOLA VRŠOVICKÁ 43    P10</t>
  </si>
  <si>
    <t>3122</t>
  </si>
  <si>
    <t>Střední odborné školy</t>
  </si>
  <si>
    <t>HUDEBNÍ ŠK.  HL.M.PRAHY</t>
  </si>
  <si>
    <t>3239</t>
  </si>
  <si>
    <t>Záležitosti zájmového studia j.n.</t>
  </si>
  <si>
    <t>ISŠ NÁHORNÍ     P8</t>
  </si>
  <si>
    <t>3123</t>
  </si>
  <si>
    <t>Střední odborná učiliště a učiliště</t>
  </si>
  <si>
    <t>3114</t>
  </si>
  <si>
    <t>Speciální základní školy</t>
  </si>
  <si>
    <t>KONZERVATOŘ A VOŠ J.J.</t>
  </si>
  <si>
    <t>3150</t>
  </si>
  <si>
    <t>Vyšší odborné školy</t>
  </si>
  <si>
    <t>KONZERVATOŘ DUNCAN P4</t>
  </si>
  <si>
    <t>KONZERVATOŘ NA REJDIŠTI</t>
  </si>
  <si>
    <t>MAGISTRÁT HL.MĚST.PRAHY</t>
  </si>
  <si>
    <t>Ostatní záležitosti předšk.výchovy a zákl.vzdělání</t>
  </si>
  <si>
    <t>MS TRHANOVSKE NAM.  P10</t>
  </si>
  <si>
    <t>MŠ  HOROLEZECKÁ P15</t>
  </si>
  <si>
    <t>MŠ  SAUEROVA    P3</t>
  </si>
  <si>
    <t>MŠ ALŠOVY SADY       P4</t>
  </si>
  <si>
    <t>MŠ ANNY DRABÍKOVÉ   P11</t>
  </si>
  <si>
    <t>MŠ ARABSKÁ SE SPEC.PÉČÍ</t>
  </si>
  <si>
    <t>MŠ BAJKALSKÁ        P10</t>
  </si>
  <si>
    <t>MŠ BALKÁN            P3</t>
  </si>
  <si>
    <t>MŠ BALÓNEK   P13</t>
  </si>
  <si>
    <t>MŠ BARVIČKA          P13</t>
  </si>
  <si>
    <t>MŠ BENDOVA P6</t>
  </si>
  <si>
    <t>MŠ BENEŠOVSKÁ       P10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</si>
</sst>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10">
    <font>
      <sz val="10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i/>
      <u val="single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2" borderId="0" xfId="0" applyNumberFormat="1" applyFont="1" applyFill="1" applyAlignment="1">
      <alignment horizontal="centerContinuous" vertical="center"/>
    </xf>
    <xf numFmtId="4" fontId="1" fillId="2" borderId="0" xfId="0" applyNumberFormat="1" applyFont="1" applyFill="1" applyAlignment="1">
      <alignment horizontal="centerContinuous" vertical="center"/>
    </xf>
    <xf numFmtId="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" fontId="3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5" fillId="3" borderId="1" xfId="0" applyNumberFormat="1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left"/>
    </xf>
    <xf numFmtId="49" fontId="5" fillId="3" borderId="2" xfId="0" applyNumberFormat="1" applyFont="1" applyFill="1" applyBorder="1" applyAlignment="1">
      <alignment horizontal="left"/>
    </xf>
    <xf numFmtId="4" fontId="5" fillId="3" borderId="2" xfId="0" applyNumberFormat="1" applyFont="1" applyFill="1" applyBorder="1" applyAlignment="1">
      <alignment horizontal="left" wrapText="1"/>
    </xf>
    <xf numFmtId="4" fontId="5" fillId="3" borderId="3" xfId="0" applyNumberFormat="1" applyFont="1" applyFill="1" applyBorder="1" applyAlignment="1">
      <alignment horizontal="left" wrapText="1"/>
    </xf>
    <xf numFmtId="49" fontId="6" fillId="0" borderId="4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top" wrapText="1"/>
    </xf>
    <xf numFmtId="4" fontId="6" fillId="0" borderId="6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left" vertical="top" wrapText="1"/>
    </xf>
    <xf numFmtId="4" fontId="6" fillId="0" borderId="9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4" fontId="6" fillId="3" borderId="12" xfId="0" applyNumberFormat="1" applyFont="1" applyFill="1" applyBorder="1" applyAlignment="1">
      <alignment horizontal="right" wrapText="1"/>
    </xf>
    <xf numFmtId="4" fontId="6" fillId="3" borderId="13" xfId="0" applyNumberFormat="1" applyFont="1" applyFill="1" applyBorder="1" applyAlignment="1">
      <alignment horizontal="right" wrapText="1"/>
    </xf>
    <xf numFmtId="4" fontId="6" fillId="3" borderId="14" xfId="0" applyNumberFormat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49" fontId="6" fillId="0" borderId="15" xfId="0" applyNumberFormat="1" applyFont="1" applyBorder="1" applyAlignment="1">
      <alignment horizontal="left"/>
    </xf>
    <xf numFmtId="164" fontId="6" fillId="0" borderId="1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right" wrapText="1"/>
    </xf>
    <xf numFmtId="4" fontId="6" fillId="0" borderId="17" xfId="0" applyNumberFormat="1" applyFont="1" applyBorder="1" applyAlignment="1">
      <alignment horizontal="right" wrapText="1"/>
    </xf>
    <xf numFmtId="4" fontId="6" fillId="0" borderId="18" xfId="0" applyNumberFormat="1" applyFont="1" applyBorder="1" applyAlignment="1">
      <alignment horizontal="right" wrapText="1"/>
    </xf>
    <xf numFmtId="49" fontId="7" fillId="0" borderId="19" xfId="0" applyNumberFormat="1" applyFont="1" applyBorder="1" applyAlignment="1">
      <alignment horizontal="left"/>
    </xf>
    <xf numFmtId="164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left"/>
    </xf>
    <xf numFmtId="4" fontId="7" fillId="0" borderId="20" xfId="0" applyNumberFormat="1" applyFont="1" applyBorder="1" applyAlignment="1">
      <alignment horizontal="right" wrapText="1"/>
    </xf>
    <xf numFmtId="4" fontId="7" fillId="0" borderId="21" xfId="0" applyNumberFormat="1" applyFont="1" applyBorder="1" applyAlignment="1">
      <alignment horizontal="right" wrapText="1"/>
    </xf>
    <xf numFmtId="4" fontId="7" fillId="0" borderId="22" xfId="0" applyNumberFormat="1" applyFont="1" applyBorder="1" applyAlignment="1">
      <alignment horizontal="right" wrapText="1"/>
    </xf>
    <xf numFmtId="49" fontId="6" fillId="0" borderId="19" xfId="0" applyNumberFormat="1" applyFont="1" applyBorder="1" applyAlignment="1">
      <alignment horizontal="left"/>
    </xf>
    <xf numFmtId="164" fontId="6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right" wrapText="1"/>
    </xf>
    <xf numFmtId="4" fontId="6" fillId="0" borderId="21" xfId="0" applyNumberFormat="1" applyFont="1" applyBorder="1" applyAlignment="1">
      <alignment horizontal="right" wrapText="1"/>
    </xf>
    <xf numFmtId="4" fontId="6" fillId="0" borderId="22" xfId="0" applyNumberFormat="1" applyFont="1" applyBorder="1" applyAlignment="1">
      <alignment horizontal="right" wrapText="1"/>
    </xf>
    <xf numFmtId="49" fontId="7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4" fontId="0" fillId="0" borderId="0" xfId="0" applyNumberFormat="1" applyAlignment="1">
      <alignment horizontal="right"/>
    </xf>
    <xf numFmtId="0" fontId="6" fillId="0" borderId="23" xfId="0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/>
    </xf>
    <xf numFmtId="4" fontId="7" fillId="0" borderId="27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0" fontId="6" fillId="4" borderId="29" xfId="0" applyFont="1" applyFill="1" applyBorder="1" applyAlignment="1">
      <alignment horizontal="left"/>
    </xf>
    <xf numFmtId="4" fontId="6" fillId="4" borderId="3" xfId="0" applyNumberFormat="1" applyFont="1" applyFill="1" applyBorder="1" applyAlignment="1">
      <alignment horizontal="left"/>
    </xf>
    <xf numFmtId="4" fontId="6" fillId="4" borderId="13" xfId="0" applyNumberFormat="1" applyFont="1" applyFill="1" applyBorder="1" applyAlignment="1">
      <alignment horizontal="right"/>
    </xf>
    <xf numFmtId="4" fontId="6" fillId="4" borderId="2" xfId="0" applyNumberFormat="1" applyFont="1" applyFill="1" applyBorder="1" applyAlignment="1">
      <alignment horizontal="right"/>
    </xf>
    <xf numFmtId="0" fontId="7" fillId="0" borderId="30" xfId="0" applyFont="1" applyBorder="1" applyAlignment="1">
      <alignment horizontal="left"/>
    </xf>
    <xf numFmtId="4" fontId="7" fillId="0" borderId="31" xfId="0" applyNumberFormat="1" applyFont="1" applyBorder="1" applyAlignment="1">
      <alignment horizontal="left"/>
    </xf>
    <xf numFmtId="4" fontId="7" fillId="0" borderId="21" xfId="0" applyNumberFormat="1" applyFont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0" fontId="6" fillId="0" borderId="29" xfId="0" applyFont="1" applyBorder="1" applyAlignment="1">
      <alignment horizontal="left"/>
    </xf>
    <xf numFmtId="4" fontId="6" fillId="0" borderId="3" xfId="0" applyNumberFormat="1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4" fontId="9" fillId="0" borderId="0" xfId="0" applyNumberFormat="1" applyFont="1" applyAlignment="1">
      <alignment horizontal="right"/>
    </xf>
    <xf numFmtId="49" fontId="0" fillId="0" borderId="33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" fontId="0" fillId="0" borderId="34" xfId="0" applyNumberFormat="1" applyBorder="1" applyAlignment="1">
      <alignment wrapText="1"/>
    </xf>
    <xf numFmtId="0" fontId="8" fillId="0" borderId="0" xfId="0" applyFont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7.375" style="0" customWidth="1"/>
    <col min="2" max="2" width="58.75390625" style="4" customWidth="1"/>
    <col min="3" max="3" width="13.875" style="4" customWidth="1"/>
    <col min="4" max="4" width="4.625" style="4" hidden="1" customWidth="1"/>
    <col min="5" max="5" width="7.75390625" style="4" hidden="1" customWidth="1"/>
    <col min="7" max="7" width="10.875" style="0" bestFit="1" customWidth="1"/>
  </cols>
  <sheetData>
    <row r="1" ht="12.75">
      <c r="C1" s="77" t="s">
        <v>1659</v>
      </c>
    </row>
    <row r="2" ht="12.75">
      <c r="C2" s="77"/>
    </row>
    <row r="4" spans="1:5" ht="20.25">
      <c r="A4" s="82" t="s">
        <v>1488</v>
      </c>
      <c r="B4" s="82"/>
      <c r="C4" s="82"/>
      <c r="D4" s="82"/>
      <c r="E4" s="82"/>
    </row>
    <row r="5" spans="3:5" ht="13.5" thickBot="1">
      <c r="C5" s="54" t="s">
        <v>1489</v>
      </c>
      <c r="E5" s="4" t="s">
        <v>1489</v>
      </c>
    </row>
    <row r="6" spans="1:5" ht="12.75">
      <c r="A6" s="55" t="s">
        <v>767</v>
      </c>
      <c r="B6" s="56" t="s">
        <v>1490</v>
      </c>
      <c r="C6" s="57" t="s">
        <v>1491</v>
      </c>
      <c r="D6" s="58" t="s">
        <v>1492</v>
      </c>
      <c r="E6" s="57" t="s">
        <v>1492</v>
      </c>
    </row>
    <row r="7" spans="1:5" ht="13.5" thickBot="1">
      <c r="A7" s="59"/>
      <c r="B7" s="60"/>
      <c r="C7" s="61" t="s">
        <v>1493</v>
      </c>
      <c r="D7" s="62" t="s">
        <v>1494</v>
      </c>
      <c r="E7" s="61" t="s">
        <v>1495</v>
      </c>
    </row>
    <row r="8" spans="1:5" ht="13.5" thickBot="1">
      <c r="A8" s="63"/>
      <c r="B8" s="64" t="s">
        <v>1496</v>
      </c>
      <c r="C8" s="65"/>
      <c r="D8" s="66"/>
      <c r="E8" s="65"/>
    </row>
    <row r="9" spans="1:5" ht="12.75">
      <c r="A9" s="67" t="s">
        <v>1497</v>
      </c>
      <c r="B9" s="68" t="s">
        <v>1498</v>
      </c>
      <c r="C9" s="69">
        <v>369000</v>
      </c>
      <c r="D9" s="70" t="e">
        <f>C9/#REF!</f>
        <v>#REF!</v>
      </c>
      <c r="E9" s="69" t="e">
        <f>C9/#REF!</f>
        <v>#REF!</v>
      </c>
    </row>
    <row r="10" spans="1:5" ht="12.75">
      <c r="A10" s="67" t="s">
        <v>1497</v>
      </c>
      <c r="B10" s="68" t="s">
        <v>1499</v>
      </c>
      <c r="C10" s="69">
        <v>10050000</v>
      </c>
      <c r="D10" s="70" t="e">
        <f>C10/#REF!</f>
        <v>#REF!</v>
      </c>
      <c r="E10" s="69" t="e">
        <f>C10/#REF!</f>
        <v>#REF!</v>
      </c>
    </row>
    <row r="11" spans="1:5" ht="12.75">
      <c r="A11" s="67"/>
      <c r="B11" s="68" t="s">
        <v>1500</v>
      </c>
      <c r="C11" s="69">
        <v>10419000</v>
      </c>
      <c r="D11" s="70" t="e">
        <f>C11/#REF!</f>
        <v>#REF!</v>
      </c>
      <c r="E11" s="69" t="e">
        <f>C11/#REF!</f>
        <v>#REF!</v>
      </c>
    </row>
    <row r="12" spans="1:5" ht="12.75">
      <c r="A12" s="67" t="s">
        <v>1501</v>
      </c>
      <c r="B12" s="68" t="s">
        <v>1502</v>
      </c>
      <c r="C12" s="69">
        <v>420000</v>
      </c>
      <c r="D12" s="70" t="e">
        <f>C12/#REF!</f>
        <v>#REF!</v>
      </c>
      <c r="E12" s="69" t="e">
        <f>C12/#REF!</f>
        <v>#REF!</v>
      </c>
    </row>
    <row r="13" spans="1:5" ht="12.75">
      <c r="A13" s="67" t="s">
        <v>1501</v>
      </c>
      <c r="B13" s="68" t="s">
        <v>1503</v>
      </c>
      <c r="C13" s="69">
        <v>10000000</v>
      </c>
      <c r="D13" s="70" t="e">
        <f>C13/#REF!</f>
        <v>#REF!</v>
      </c>
      <c r="E13" s="69" t="e">
        <f>C13/#REF!</f>
        <v>#REF!</v>
      </c>
    </row>
    <row r="14" spans="1:5" ht="12.75">
      <c r="A14" s="67"/>
      <c r="B14" s="68" t="s">
        <v>1504</v>
      </c>
      <c r="C14" s="69">
        <v>10420000</v>
      </c>
      <c r="D14" s="70" t="e">
        <f>C14/#REF!</f>
        <v>#REF!</v>
      </c>
      <c r="E14" s="69" t="e">
        <f>C14/#REF!</f>
        <v>#REF!</v>
      </c>
    </row>
    <row r="15" spans="1:5" ht="12.75">
      <c r="A15" s="67" t="s">
        <v>1301</v>
      </c>
      <c r="B15" s="68" t="s">
        <v>1505</v>
      </c>
      <c r="C15" s="69">
        <v>650000</v>
      </c>
      <c r="D15" s="70" t="e">
        <f>C15/#REF!</f>
        <v>#REF!</v>
      </c>
      <c r="E15" s="69" t="e">
        <f>C15/#REF!</f>
        <v>#REF!</v>
      </c>
    </row>
    <row r="16" spans="1:5" ht="12.75">
      <c r="A16" s="67" t="s">
        <v>1301</v>
      </c>
      <c r="B16" s="68" t="s">
        <v>1506</v>
      </c>
      <c r="C16" s="69">
        <v>15270000</v>
      </c>
      <c r="D16" s="70" t="e">
        <f>C16/#REF!</f>
        <v>#REF!</v>
      </c>
      <c r="E16" s="69" t="e">
        <f>C16/#REF!</f>
        <v>#REF!</v>
      </c>
    </row>
    <row r="17" spans="1:5" ht="12.75">
      <c r="A17" s="67"/>
      <c r="B17" s="68" t="s">
        <v>1507</v>
      </c>
      <c r="C17" s="69">
        <v>15920000</v>
      </c>
      <c r="D17" s="70" t="e">
        <f>C17/#REF!</f>
        <v>#REF!</v>
      </c>
      <c r="E17" s="69" t="e">
        <f>C17/#REF!</f>
        <v>#REF!</v>
      </c>
    </row>
    <row r="18" spans="1:5" ht="12.75">
      <c r="A18" s="67" t="s">
        <v>1508</v>
      </c>
      <c r="B18" s="68" t="s">
        <v>1509</v>
      </c>
      <c r="C18" s="69">
        <v>0</v>
      </c>
      <c r="D18" s="70"/>
      <c r="E18" s="69"/>
    </row>
    <row r="19" spans="1:5" ht="12.75">
      <c r="A19" s="67" t="s">
        <v>1510</v>
      </c>
      <c r="B19" s="68" t="s">
        <v>1511</v>
      </c>
      <c r="C19" s="69">
        <v>640000</v>
      </c>
      <c r="D19" s="70" t="e">
        <f>C19/#REF!</f>
        <v>#REF!</v>
      </c>
      <c r="E19" s="69" t="e">
        <f>C19/#REF!</f>
        <v>#REF!</v>
      </c>
    </row>
    <row r="20" spans="1:5" ht="12.75">
      <c r="A20" s="67" t="s">
        <v>1512</v>
      </c>
      <c r="B20" s="68" t="s">
        <v>1513</v>
      </c>
      <c r="C20" s="69">
        <v>180000</v>
      </c>
      <c r="D20" s="70" t="e">
        <f>C20/#REF!</f>
        <v>#REF!</v>
      </c>
      <c r="E20" s="69" t="e">
        <f>C20/#REF!</f>
        <v>#REF!</v>
      </c>
    </row>
    <row r="21" spans="1:5" ht="12.75">
      <c r="A21" s="67" t="s">
        <v>1514</v>
      </c>
      <c r="B21" s="68" t="s">
        <v>1515</v>
      </c>
      <c r="C21" s="69">
        <v>0</v>
      </c>
      <c r="D21" s="70"/>
      <c r="E21" s="69"/>
    </row>
    <row r="22" spans="1:5" ht="12.75">
      <c r="A22" s="67" t="s">
        <v>1516</v>
      </c>
      <c r="B22" s="68" t="s">
        <v>1314</v>
      </c>
      <c r="C22" s="69">
        <v>180000</v>
      </c>
      <c r="D22" s="70" t="e">
        <f>C22/#REF!</f>
        <v>#REF!</v>
      </c>
      <c r="E22" s="69" t="e">
        <f>C22/#REF!</f>
        <v>#REF!</v>
      </c>
    </row>
    <row r="23" spans="1:5" ht="12.75">
      <c r="A23" s="67" t="s">
        <v>1517</v>
      </c>
      <c r="B23" s="68" t="s">
        <v>1518</v>
      </c>
      <c r="C23" s="69">
        <v>0</v>
      </c>
      <c r="D23" s="70"/>
      <c r="E23" s="69"/>
    </row>
    <row r="24" spans="1:5" ht="13.5" thickBot="1">
      <c r="A24" s="67" t="s">
        <v>1519</v>
      </c>
      <c r="B24" s="68" t="s">
        <v>1520</v>
      </c>
      <c r="C24" s="69">
        <v>0</v>
      </c>
      <c r="D24" s="70"/>
      <c r="E24" s="69"/>
    </row>
    <row r="25" spans="1:5" ht="13.5" thickBot="1">
      <c r="A25" s="71"/>
      <c r="B25" s="72" t="s">
        <v>1521</v>
      </c>
      <c r="C25" s="73">
        <v>37759000</v>
      </c>
      <c r="D25" s="74" t="e">
        <f>C25/#REF!</f>
        <v>#REF!</v>
      </c>
      <c r="E25" s="73" t="e">
        <f>C25/#REF!</f>
        <v>#REF!</v>
      </c>
    </row>
    <row r="27" spans="1:5" ht="20.25">
      <c r="A27" s="82"/>
      <c r="B27" s="82"/>
      <c r="C27" s="82"/>
      <c r="D27" s="82"/>
      <c r="E27" s="82"/>
    </row>
    <row r="28" ht="13.5" thickBot="1">
      <c r="E28" s="4" t="s">
        <v>1489</v>
      </c>
    </row>
    <row r="29" spans="1:5" ht="12.75">
      <c r="A29" s="55" t="s">
        <v>767</v>
      </c>
      <c r="B29" s="56" t="s">
        <v>1490</v>
      </c>
      <c r="C29" s="57" t="s">
        <v>1522</v>
      </c>
      <c r="D29" s="58" t="s">
        <v>1492</v>
      </c>
      <c r="E29" s="57" t="s">
        <v>1492</v>
      </c>
    </row>
    <row r="30" spans="1:5" ht="13.5" thickBot="1">
      <c r="A30" s="59"/>
      <c r="B30" s="60"/>
      <c r="C30" s="61" t="s">
        <v>1493</v>
      </c>
      <c r="D30" s="62" t="s">
        <v>1494</v>
      </c>
      <c r="E30" s="61" t="s">
        <v>1495</v>
      </c>
    </row>
    <row r="31" spans="1:5" ht="12.75">
      <c r="A31" s="67" t="s">
        <v>1523</v>
      </c>
      <c r="B31" s="68" t="s">
        <v>1524</v>
      </c>
      <c r="C31" s="69">
        <v>37086</v>
      </c>
      <c r="D31" s="70"/>
      <c r="E31" s="69" t="e">
        <f>C31/#REF!</f>
        <v>#REF!</v>
      </c>
    </row>
    <row r="32" spans="1:5" ht="12.75">
      <c r="A32" s="67" t="s">
        <v>1525</v>
      </c>
      <c r="B32" s="68" t="s">
        <v>1526</v>
      </c>
      <c r="C32" s="69">
        <v>0</v>
      </c>
      <c r="D32" s="70"/>
      <c r="E32" s="69" t="e">
        <f>C32/#REF!</f>
        <v>#REF!</v>
      </c>
    </row>
    <row r="33" spans="1:5" ht="12.75">
      <c r="A33" s="67" t="s">
        <v>1527</v>
      </c>
      <c r="B33" s="68" t="s">
        <v>1528</v>
      </c>
      <c r="C33" s="69">
        <v>0</v>
      </c>
      <c r="D33" s="70"/>
      <c r="E33" s="69"/>
    </row>
    <row r="34" spans="1:5" ht="12.75">
      <c r="A34" s="67" t="s">
        <v>1529</v>
      </c>
      <c r="B34" s="68" t="s">
        <v>1530</v>
      </c>
      <c r="C34" s="69">
        <v>1277550</v>
      </c>
      <c r="D34" s="70" t="e">
        <f>C34/#REF!</f>
        <v>#REF!</v>
      </c>
      <c r="E34" s="69" t="e">
        <f>C34/#REF!</f>
        <v>#REF!</v>
      </c>
    </row>
    <row r="35" spans="1:5" ht="12.75">
      <c r="A35" s="67" t="s">
        <v>1531</v>
      </c>
      <c r="B35" s="68" t="s">
        <v>1167</v>
      </c>
      <c r="C35" s="69">
        <v>224800</v>
      </c>
      <c r="D35" s="70" t="e">
        <f>C35/#REF!</f>
        <v>#REF!</v>
      </c>
      <c r="E35" s="69" t="e">
        <f>C35/#REF!</f>
        <v>#REF!</v>
      </c>
    </row>
    <row r="36" spans="1:5" ht="12.75">
      <c r="A36" s="67" t="s">
        <v>1532</v>
      </c>
      <c r="B36" s="68" t="s">
        <v>1533</v>
      </c>
      <c r="C36" s="69">
        <v>0</v>
      </c>
      <c r="D36" s="70"/>
      <c r="E36" s="69" t="e">
        <f>C36/#REF!</f>
        <v>#REF!</v>
      </c>
    </row>
    <row r="37" spans="1:5" ht="12.75">
      <c r="A37" s="67" t="s">
        <v>1534</v>
      </c>
      <c r="B37" s="68" t="s">
        <v>1535</v>
      </c>
      <c r="C37" s="69">
        <v>0</v>
      </c>
      <c r="D37" s="70"/>
      <c r="E37" s="69"/>
    </row>
    <row r="38" spans="1:5" ht="12.75">
      <c r="A38" s="67" t="s">
        <v>1536</v>
      </c>
      <c r="B38" s="68" t="s">
        <v>1537</v>
      </c>
      <c r="C38" s="69">
        <v>0</v>
      </c>
      <c r="D38" s="70"/>
      <c r="E38" s="69" t="e">
        <f>C38/#REF!</f>
        <v>#REF!</v>
      </c>
    </row>
    <row r="39" spans="1:5" ht="12.75">
      <c r="A39" s="67" t="s">
        <v>1538</v>
      </c>
      <c r="B39" s="68" t="s">
        <v>1539</v>
      </c>
      <c r="C39" s="69">
        <v>0</v>
      </c>
      <c r="D39" s="70"/>
      <c r="E39" s="69"/>
    </row>
    <row r="40" spans="1:5" ht="13.5" thickBot="1">
      <c r="A40" s="67" t="s">
        <v>1540</v>
      </c>
      <c r="B40" s="68" t="s">
        <v>1541</v>
      </c>
      <c r="C40" s="69">
        <v>0</v>
      </c>
      <c r="D40" s="70"/>
      <c r="E40" s="69" t="e">
        <f>C40/#REF!</f>
        <v>#REF!</v>
      </c>
    </row>
    <row r="41" spans="1:5" ht="13.5" thickBot="1">
      <c r="A41" s="71"/>
      <c r="B41" s="72" t="s">
        <v>1542</v>
      </c>
      <c r="C41" s="73">
        <v>1539436</v>
      </c>
      <c r="D41" s="74" t="e">
        <f>C41/#REF!</f>
        <v>#REF!</v>
      </c>
      <c r="E41" s="73" t="e">
        <f>C41/#REF!</f>
        <v>#REF!</v>
      </c>
    </row>
    <row r="42" spans="1:5" ht="13.5" thickBot="1">
      <c r="A42" s="75"/>
      <c r="B42" s="76"/>
      <c r="C42" s="76"/>
      <c r="D42" s="76"/>
      <c r="E42" s="76"/>
    </row>
    <row r="43" spans="1:5" ht="12.75">
      <c r="A43" s="67" t="s">
        <v>1543</v>
      </c>
      <c r="B43" s="68" t="s">
        <v>1544</v>
      </c>
      <c r="C43" s="69">
        <v>0</v>
      </c>
      <c r="D43" s="70"/>
      <c r="E43" s="69"/>
    </row>
    <row r="44" spans="1:5" ht="12.75">
      <c r="A44" s="67" t="s">
        <v>1545</v>
      </c>
      <c r="B44" s="68" t="s">
        <v>1546</v>
      </c>
      <c r="C44" s="69">
        <v>0</v>
      </c>
      <c r="D44" s="70"/>
      <c r="E44" s="69" t="e">
        <f>C44/#REF!</f>
        <v>#REF!</v>
      </c>
    </row>
    <row r="45" spans="1:5" ht="13.5" thickBot="1">
      <c r="A45" s="67" t="s">
        <v>1547</v>
      </c>
      <c r="B45" s="68" t="s">
        <v>1548</v>
      </c>
      <c r="C45" s="69">
        <v>0</v>
      </c>
      <c r="D45" s="70"/>
      <c r="E45" s="69"/>
    </row>
    <row r="46" spans="1:5" ht="13.5" thickBot="1">
      <c r="A46" s="71"/>
      <c r="B46" s="72" t="s">
        <v>1549</v>
      </c>
      <c r="C46" s="73">
        <v>0</v>
      </c>
      <c r="D46" s="74"/>
      <c r="E46" s="73" t="e">
        <f>C46/#REF!</f>
        <v>#REF!</v>
      </c>
    </row>
    <row r="47" spans="1:5" ht="13.5" thickBot="1">
      <c r="A47" s="63"/>
      <c r="B47" s="64" t="s">
        <v>1550</v>
      </c>
      <c r="C47" s="65">
        <v>39298436</v>
      </c>
      <c r="D47" s="66" t="e">
        <f>C47/#REF!</f>
        <v>#REF!</v>
      </c>
      <c r="E47" s="65" t="e">
        <f>C47/#REF!</f>
        <v>#REF!</v>
      </c>
    </row>
    <row r="49" spans="1:5" ht="20.25">
      <c r="A49" s="82"/>
      <c r="B49" s="82"/>
      <c r="C49" s="82"/>
      <c r="D49" s="82"/>
      <c r="E49" s="82"/>
    </row>
    <row r="50" spans="1:5" ht="20.25">
      <c r="A50" s="53"/>
      <c r="B50" s="53"/>
      <c r="C50" s="53"/>
      <c r="D50" s="53"/>
      <c r="E50" s="53"/>
    </row>
    <row r="51" spans="1:5" ht="20.25">
      <c r="A51" s="53"/>
      <c r="B51" s="53"/>
      <c r="C51" s="53"/>
      <c r="D51" s="53"/>
      <c r="E51" s="53"/>
    </row>
    <row r="52" ht="12.75">
      <c r="E52" s="4" t="s">
        <v>1489</v>
      </c>
    </row>
    <row r="54" ht="13.5" thickBot="1"/>
    <row r="55" spans="1:5" ht="12.75">
      <c r="A55" s="55" t="s">
        <v>767</v>
      </c>
      <c r="B55" s="56" t="s">
        <v>1490</v>
      </c>
      <c r="C55" s="57" t="s">
        <v>1522</v>
      </c>
      <c r="D55" s="58" t="s">
        <v>1492</v>
      </c>
      <c r="E55" s="57" t="s">
        <v>1492</v>
      </c>
    </row>
    <row r="56" spans="1:5" ht="13.5" thickBot="1">
      <c r="A56" s="59"/>
      <c r="B56" s="60"/>
      <c r="C56" s="61" t="s">
        <v>1493</v>
      </c>
      <c r="D56" s="62" t="s">
        <v>1494</v>
      </c>
      <c r="E56" s="61" t="s">
        <v>1495</v>
      </c>
    </row>
    <row r="57" spans="1:5" ht="12.75">
      <c r="A57" s="67" t="s">
        <v>1551</v>
      </c>
      <c r="B57" s="68" t="s">
        <v>1552</v>
      </c>
      <c r="C57" s="69">
        <v>0</v>
      </c>
      <c r="D57" s="70" t="e">
        <f>C57/#REF!</f>
        <v>#REF!</v>
      </c>
      <c r="E57" s="69" t="e">
        <f>C57/#REF!</f>
        <v>#REF!</v>
      </c>
    </row>
    <row r="58" spans="1:5" ht="12.75">
      <c r="A58" s="67" t="s">
        <v>1286</v>
      </c>
      <c r="B58" s="68" t="s">
        <v>1553</v>
      </c>
      <c r="C58" s="69">
        <v>-3258222</v>
      </c>
      <c r="D58" s="70" t="e">
        <f>C58/#REF!</f>
        <v>#REF!</v>
      </c>
      <c r="E58" s="69" t="e">
        <f>C58/#REF!</f>
        <v>#REF!</v>
      </c>
    </row>
    <row r="59" spans="1:5" ht="12.75">
      <c r="A59" s="67" t="s">
        <v>1286</v>
      </c>
      <c r="B59" s="68" t="s">
        <v>1554</v>
      </c>
      <c r="C59" s="69">
        <v>0</v>
      </c>
      <c r="D59" s="70" t="e">
        <f>C59/#REF!</f>
        <v>#REF!</v>
      </c>
      <c r="E59" s="69" t="e">
        <f>C59/#REF!</f>
        <v>#REF!</v>
      </c>
    </row>
    <row r="60" spans="1:5" ht="12.75">
      <c r="A60" s="67" t="s">
        <v>1555</v>
      </c>
      <c r="B60" s="68" t="s">
        <v>1556</v>
      </c>
      <c r="C60" s="69">
        <v>0</v>
      </c>
      <c r="D60" s="70"/>
      <c r="E60" s="69"/>
    </row>
    <row r="61" spans="1:5" ht="12.75">
      <c r="A61" s="67" t="s">
        <v>1555</v>
      </c>
      <c r="B61" s="68" t="s">
        <v>1557</v>
      </c>
      <c r="C61" s="69">
        <v>0</v>
      </c>
      <c r="D61" s="70"/>
      <c r="E61" s="69"/>
    </row>
    <row r="62" spans="1:5" ht="12.75">
      <c r="A62" s="67" t="s">
        <v>1558</v>
      </c>
      <c r="B62" s="68" t="s">
        <v>1559</v>
      </c>
      <c r="C62" s="69">
        <v>0</v>
      </c>
      <c r="D62" s="70"/>
      <c r="E62" s="69" t="e">
        <f>C62/#REF!</f>
        <v>#REF!</v>
      </c>
    </row>
    <row r="63" spans="1:5" ht="12.75">
      <c r="A63" s="67" t="s">
        <v>1560</v>
      </c>
      <c r="B63" s="68" t="s">
        <v>1561</v>
      </c>
      <c r="C63" s="69">
        <v>632229</v>
      </c>
      <c r="D63" s="70" t="e">
        <f>C63/#REF!</f>
        <v>#REF!</v>
      </c>
      <c r="E63" s="69" t="e">
        <f>C63/#REF!</f>
        <v>#REF!</v>
      </c>
    </row>
    <row r="64" spans="1:5" ht="12.75">
      <c r="A64" s="67" t="s">
        <v>1562</v>
      </c>
      <c r="B64" s="68" t="s">
        <v>1563</v>
      </c>
      <c r="C64" s="69">
        <v>0</v>
      </c>
      <c r="D64" s="70"/>
      <c r="E64" s="69"/>
    </row>
    <row r="65" spans="1:5" ht="12.75">
      <c r="A65" s="67" t="s">
        <v>1564</v>
      </c>
      <c r="B65" s="68" t="s">
        <v>1565</v>
      </c>
      <c r="C65" s="69">
        <v>0</v>
      </c>
      <c r="D65" s="70"/>
      <c r="E65" s="69"/>
    </row>
    <row r="66" spans="1:5" ht="12.75">
      <c r="A66" s="67" t="s">
        <v>1566</v>
      </c>
      <c r="B66" s="68" t="s">
        <v>1567</v>
      </c>
      <c r="C66" s="69">
        <v>0</v>
      </c>
      <c r="D66" s="70"/>
      <c r="E66" s="69" t="e">
        <f>C66/#REF!</f>
        <v>#REF!</v>
      </c>
    </row>
    <row r="67" spans="1:5" ht="12.75">
      <c r="A67" s="67" t="s">
        <v>1568</v>
      </c>
      <c r="B67" s="68" t="s">
        <v>1569</v>
      </c>
      <c r="C67" s="69">
        <v>0</v>
      </c>
      <c r="D67" s="70"/>
      <c r="E67" s="69" t="e">
        <f>C67/#REF!</f>
        <v>#REF!</v>
      </c>
    </row>
    <row r="68" spans="1:5" ht="12.75">
      <c r="A68" s="67" t="s">
        <v>1568</v>
      </c>
      <c r="B68" s="68" t="s">
        <v>1570</v>
      </c>
      <c r="C68" s="69">
        <v>522.7</v>
      </c>
      <c r="D68" s="70" t="e">
        <f>C68/#REF!</f>
        <v>#REF!</v>
      </c>
      <c r="E68" s="69" t="e">
        <f>C68/#REF!</f>
        <v>#REF!</v>
      </c>
    </row>
    <row r="69" spans="1:5" ht="12.75">
      <c r="A69" s="67" t="s">
        <v>1571</v>
      </c>
      <c r="B69" s="68" t="s">
        <v>1572</v>
      </c>
      <c r="C69" s="69">
        <v>0</v>
      </c>
      <c r="D69" s="70"/>
      <c r="E69" s="69"/>
    </row>
    <row r="70" spans="1:5" ht="13.5" thickBot="1">
      <c r="A70" s="67" t="s">
        <v>1573</v>
      </c>
      <c r="B70" s="68" t="s">
        <v>1574</v>
      </c>
      <c r="C70" s="69">
        <v>0</v>
      </c>
      <c r="D70" s="70"/>
      <c r="E70" s="69"/>
    </row>
    <row r="71" spans="1:5" ht="13.5" thickBot="1">
      <c r="A71" s="71"/>
      <c r="B71" s="72" t="s">
        <v>1575</v>
      </c>
      <c r="C71" s="73">
        <v>-2625470.3</v>
      </c>
      <c r="D71" s="74" t="e">
        <f>C71/#REF!</f>
        <v>#REF!</v>
      </c>
      <c r="E71" s="73" t="e">
        <f>C71/#REF!</f>
        <v>#REF!</v>
      </c>
    </row>
    <row r="72" spans="1:5" ht="13.5" thickBot="1">
      <c r="A72" s="63"/>
      <c r="B72" s="64" t="s">
        <v>1576</v>
      </c>
      <c r="C72" s="65">
        <v>36672965.7</v>
      </c>
      <c r="D72" s="66" t="e">
        <f>C72/#REF!</f>
        <v>#REF!</v>
      </c>
      <c r="E72" s="65" t="e">
        <f>C72/#REF!</f>
        <v>#REF!</v>
      </c>
    </row>
    <row r="73" spans="1:7" ht="13.5" thickBot="1">
      <c r="A73" s="63"/>
      <c r="B73" s="64" t="s">
        <v>1577</v>
      </c>
      <c r="C73" s="65"/>
      <c r="D73" s="66"/>
      <c r="E73" s="65"/>
      <c r="G73" s="69"/>
    </row>
    <row r="74" spans="1:5" ht="12.75">
      <c r="A74" s="67" t="s">
        <v>1578</v>
      </c>
      <c r="B74" s="68" t="s">
        <v>1579</v>
      </c>
      <c r="C74" s="69">
        <f>31164183.4-19000</f>
        <v>31145183.4</v>
      </c>
      <c r="D74" s="70" t="e">
        <f>C74/#REF!</f>
        <v>#REF!</v>
      </c>
      <c r="E74" s="69" t="e">
        <f>C74/#REF!</f>
        <v>#REF!</v>
      </c>
    </row>
    <row r="75" spans="1:5" ht="13.5" thickBot="1">
      <c r="A75" s="67" t="s">
        <v>1580</v>
      </c>
      <c r="B75" s="68" t="s">
        <v>1581</v>
      </c>
      <c r="C75" s="69">
        <f>14771617.6+19000</f>
        <v>14790617.6</v>
      </c>
      <c r="D75" s="70" t="e">
        <f>C75/#REF!</f>
        <v>#REF!</v>
      </c>
      <c r="E75" s="69" t="e">
        <f>C75/#REF!</f>
        <v>#REF!</v>
      </c>
    </row>
    <row r="76" spans="1:5" ht="13.5" thickBot="1">
      <c r="A76" s="63"/>
      <c r="B76" s="64" t="s">
        <v>1582</v>
      </c>
      <c r="C76" s="65">
        <f>SUM(C74:C75)</f>
        <v>45935801</v>
      </c>
      <c r="D76" s="66" t="e">
        <f>C76/#REF!</f>
        <v>#REF!</v>
      </c>
      <c r="E76" s="65" t="e">
        <f>C76/#REF!</f>
        <v>#REF!</v>
      </c>
    </row>
    <row r="77" spans="1:5" ht="13.5" thickBot="1">
      <c r="A77" s="63"/>
      <c r="B77" s="64" t="s">
        <v>1583</v>
      </c>
      <c r="C77" s="65">
        <f>C72-C76</f>
        <v>-9262835.299999997</v>
      </c>
      <c r="D77" s="66" t="e">
        <f>C77/#REF!</f>
        <v>#REF!</v>
      </c>
      <c r="E77" s="65" t="e">
        <f>C77/#REF!</f>
        <v>#REF!</v>
      </c>
    </row>
    <row r="79" spans="1:5" ht="20.25">
      <c r="A79" s="82"/>
      <c r="B79" s="82"/>
      <c r="C79" s="82"/>
      <c r="D79" s="82"/>
      <c r="E79" s="82"/>
    </row>
    <row r="80" ht="13.5" thickBot="1">
      <c r="E80" s="4" t="s">
        <v>1489</v>
      </c>
    </row>
    <row r="81" spans="1:5" ht="12.75">
      <c r="A81" s="55" t="s">
        <v>767</v>
      </c>
      <c r="B81" s="56" t="s">
        <v>1490</v>
      </c>
      <c r="C81" s="57" t="s">
        <v>1522</v>
      </c>
      <c r="D81" s="58" t="s">
        <v>1492</v>
      </c>
      <c r="E81" s="57" t="s">
        <v>1492</v>
      </c>
    </row>
    <row r="82" spans="1:5" ht="13.5" thickBot="1">
      <c r="A82" s="59"/>
      <c r="B82" s="60"/>
      <c r="C82" s="61" t="s">
        <v>1493</v>
      </c>
      <c r="D82" s="62" t="s">
        <v>1494</v>
      </c>
      <c r="E82" s="61" t="s">
        <v>1495</v>
      </c>
    </row>
    <row r="83" spans="1:5" ht="12.75">
      <c r="A83" s="67" t="s">
        <v>1584</v>
      </c>
      <c r="B83" s="68" t="s">
        <v>1585</v>
      </c>
      <c r="C83" s="69">
        <v>0</v>
      </c>
      <c r="D83" s="70"/>
      <c r="E83" s="69"/>
    </row>
    <row r="84" spans="1:5" ht="12.75">
      <c r="A84" s="67" t="s">
        <v>1586</v>
      </c>
      <c r="B84" s="68" t="s">
        <v>1587</v>
      </c>
      <c r="C84" s="69">
        <v>0</v>
      </c>
      <c r="D84" s="70"/>
      <c r="E84" s="69"/>
    </row>
    <row r="85" spans="1:5" ht="12.75">
      <c r="A85" s="67" t="s">
        <v>1588</v>
      </c>
      <c r="B85" s="68" t="s">
        <v>1589</v>
      </c>
      <c r="C85" s="69">
        <v>0</v>
      </c>
      <c r="D85" s="70"/>
      <c r="E85" s="69" t="e">
        <f>C85/#REF!</f>
        <v>#REF!</v>
      </c>
    </row>
    <row r="86" spans="1:5" ht="12.75">
      <c r="A86" s="67" t="s">
        <v>1590</v>
      </c>
      <c r="B86" s="68" t="s">
        <v>1591</v>
      </c>
      <c r="C86" s="69">
        <v>-393937.3</v>
      </c>
      <c r="D86" s="70" t="e">
        <f>C86/#REF!</f>
        <v>#REF!</v>
      </c>
      <c r="E86" s="69" t="e">
        <f>C86/#REF!</f>
        <v>#REF!</v>
      </c>
    </row>
    <row r="87" spans="1:5" ht="12.75">
      <c r="A87" s="67" t="s">
        <v>889</v>
      </c>
      <c r="B87" s="68" t="s">
        <v>1592</v>
      </c>
      <c r="C87" s="69">
        <v>10267717.3</v>
      </c>
      <c r="D87" s="70" t="e">
        <f>C87/#REF!</f>
        <v>#REF!</v>
      </c>
      <c r="E87" s="69" t="e">
        <f>C87/#REF!</f>
        <v>#REF!</v>
      </c>
    </row>
    <row r="88" spans="1:5" ht="12.75">
      <c r="A88" s="67" t="s">
        <v>889</v>
      </c>
      <c r="B88" s="68" t="s">
        <v>1593</v>
      </c>
      <c r="C88" s="69">
        <v>-610944.7</v>
      </c>
      <c r="D88" s="70" t="e">
        <f>C88/#REF!</f>
        <v>#REF!</v>
      </c>
      <c r="E88" s="69" t="e">
        <f>C88/#REF!</f>
        <v>#REF!</v>
      </c>
    </row>
    <row r="89" spans="1:5" ht="12.75">
      <c r="A89" s="67" t="s">
        <v>889</v>
      </c>
      <c r="B89" s="68" t="s">
        <v>1594</v>
      </c>
      <c r="C89" s="69">
        <v>9656772.6</v>
      </c>
      <c r="D89" s="70" t="e">
        <f>C89/#REF!</f>
        <v>#REF!</v>
      </c>
      <c r="E89" s="69" t="e">
        <f>C89/#REF!</f>
        <v>#REF!</v>
      </c>
    </row>
    <row r="90" spans="1:5" ht="12.75">
      <c r="A90" s="67" t="s">
        <v>1595</v>
      </c>
      <c r="B90" s="68" t="s">
        <v>1596</v>
      </c>
      <c r="C90" s="69">
        <v>0</v>
      </c>
      <c r="D90" s="70"/>
      <c r="E90" s="69"/>
    </row>
    <row r="91" spans="1:5" ht="12.75">
      <c r="A91" s="67" t="s">
        <v>1597</v>
      </c>
      <c r="B91" s="68" t="s">
        <v>1598</v>
      </c>
      <c r="C91" s="69">
        <v>0</v>
      </c>
      <c r="D91" s="70"/>
      <c r="E91" s="69" t="e">
        <f>C91/#REF!</f>
        <v>#REF!</v>
      </c>
    </row>
    <row r="92" spans="1:5" ht="12.75">
      <c r="A92" s="67" t="s">
        <v>1409</v>
      </c>
      <c r="B92" s="68" t="s">
        <v>1599</v>
      </c>
      <c r="C92" s="69">
        <v>0</v>
      </c>
      <c r="D92" s="70"/>
      <c r="E92" s="69"/>
    </row>
    <row r="93" spans="1:5" ht="13.5" thickBot="1">
      <c r="A93" s="75"/>
      <c r="B93" s="76"/>
      <c r="C93" s="76"/>
      <c r="D93" s="76"/>
      <c r="E93" s="76"/>
    </row>
    <row r="94" spans="1:5" ht="13.5" thickBot="1">
      <c r="A94" s="63"/>
      <c r="B94" s="64" t="s">
        <v>1600</v>
      </c>
      <c r="C94" s="65">
        <f>C86+C89</f>
        <v>9262835.299999999</v>
      </c>
      <c r="D94" s="66" t="e">
        <f>C94/#REF!</f>
        <v>#REF!</v>
      </c>
      <c r="E94" s="65" t="e">
        <f>C94/#REF!</f>
        <v>#REF!</v>
      </c>
    </row>
    <row r="95" spans="1:5" ht="13.5" thickBot="1">
      <c r="A95" s="75"/>
      <c r="B95" s="76"/>
      <c r="C95" s="76"/>
      <c r="D95" s="76"/>
      <c r="E95" s="76"/>
    </row>
    <row r="96" spans="1:5" ht="13.5" thickBot="1">
      <c r="A96" s="63"/>
      <c r="B96" s="64" t="s">
        <v>1601</v>
      </c>
      <c r="C96" s="65">
        <f>C77+C94</f>
        <v>0</v>
      </c>
      <c r="D96" s="66" t="e">
        <f>C96/#REF!</f>
        <v>#REF!</v>
      </c>
      <c r="E96" s="65" t="e">
        <f>C96/#REF!</f>
        <v>#REF!</v>
      </c>
    </row>
  </sheetData>
  <mergeCells count="4">
    <mergeCell ref="A4:E4"/>
    <mergeCell ref="A27:E27"/>
    <mergeCell ref="A49:E49"/>
    <mergeCell ref="A79:E7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5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L35" sqref="L35"/>
    </sheetView>
  </sheetViews>
  <sheetFormatPr defaultColWidth="9.00390625" defaultRowHeight="12.75"/>
  <cols>
    <col min="1" max="1" width="5.75390625" style="1" customWidth="1"/>
    <col min="2" max="2" width="26.125" style="1" customWidth="1"/>
    <col min="3" max="3" width="8.75390625" style="1" customWidth="1"/>
    <col min="4" max="4" width="37.125" style="1" customWidth="1"/>
    <col min="5" max="5" width="15.00390625" style="4" hidden="1" customWidth="1"/>
    <col min="6" max="6" width="15.00390625" style="4" customWidth="1"/>
    <col min="7" max="7" width="15.00390625" style="4" hidden="1" customWidth="1"/>
    <col min="8" max="8" width="8.00390625" style="4" hidden="1" customWidth="1"/>
  </cols>
  <sheetData>
    <row r="1" spans="2:8" ht="12.75">
      <c r="B1" s="2" t="s">
        <v>1282</v>
      </c>
      <c r="C1" s="2"/>
      <c r="D1" s="2"/>
      <c r="E1" s="3"/>
      <c r="F1" s="3"/>
      <c r="G1" s="3"/>
      <c r="H1" s="3"/>
    </row>
    <row r="2" spans="2:8" ht="12.75">
      <c r="B2" s="2" t="s">
        <v>1281</v>
      </c>
      <c r="C2" s="2"/>
      <c r="D2" s="2"/>
      <c r="E2" s="3"/>
      <c r="F2" s="3"/>
      <c r="G2" s="3"/>
      <c r="H2" s="3"/>
    </row>
    <row r="4" spans="1:8" ht="18">
      <c r="A4" s="5" t="s">
        <v>763</v>
      </c>
      <c r="B4" s="6" t="s">
        <v>1218</v>
      </c>
      <c r="C4" s="7"/>
      <c r="D4" s="8"/>
      <c r="E4" s="9"/>
      <c r="F4" s="9"/>
      <c r="G4" s="9"/>
      <c r="H4" s="10"/>
    </row>
    <row r="5" spans="1:8" ht="13.5" thickBot="1">
      <c r="A5" s="1" t="s">
        <v>763</v>
      </c>
      <c r="C5" s="11"/>
      <c r="E5" s="12"/>
      <c r="F5" s="12"/>
      <c r="G5" s="12"/>
      <c r="H5" s="12"/>
    </row>
    <row r="6" spans="1:8" ht="13.5" thickBot="1">
      <c r="A6" s="1" t="s">
        <v>763</v>
      </c>
      <c r="B6" s="13"/>
      <c r="C6" s="14"/>
      <c r="D6" s="15" t="s">
        <v>765</v>
      </c>
      <c r="E6" s="16"/>
      <c r="F6" s="17"/>
      <c r="G6" s="16"/>
      <c r="H6" s="17"/>
    </row>
    <row r="7" spans="1:8" ht="34.5" customHeight="1">
      <c r="A7" s="1" t="s">
        <v>763</v>
      </c>
      <c r="B7" s="18" t="s">
        <v>766</v>
      </c>
      <c r="C7" s="19" t="s">
        <v>767</v>
      </c>
      <c r="D7" s="20" t="s">
        <v>768</v>
      </c>
      <c r="E7" s="21" t="s">
        <v>769</v>
      </c>
      <c r="F7" s="22" t="s">
        <v>770</v>
      </c>
      <c r="G7" s="23" t="s">
        <v>771</v>
      </c>
      <c r="H7" s="22" t="s">
        <v>772</v>
      </c>
    </row>
    <row r="8" spans="1:8" ht="13.5" customHeight="1" thickBot="1">
      <c r="A8" s="1" t="s">
        <v>763</v>
      </c>
      <c r="B8" s="24"/>
      <c r="C8" s="25"/>
      <c r="D8" s="26" t="s">
        <v>773</v>
      </c>
      <c r="E8" s="27"/>
      <c r="F8" s="28"/>
      <c r="G8" s="29"/>
      <c r="H8" s="28"/>
    </row>
    <row r="9" spans="1:8" ht="12.75">
      <c r="A9" s="1" t="s">
        <v>763</v>
      </c>
      <c r="B9" s="34" t="s">
        <v>1219</v>
      </c>
      <c r="C9" s="35" t="s">
        <v>1169</v>
      </c>
      <c r="D9" s="36" t="s">
        <v>1170</v>
      </c>
      <c r="E9" s="37">
        <v>0</v>
      </c>
      <c r="F9" s="38">
        <v>350</v>
      </c>
      <c r="G9" s="39">
        <f>F9-E9</f>
        <v>350</v>
      </c>
      <c r="H9" s="38" t="str">
        <f>IF(E9=0,"***",F9/E9)</f>
        <v>***</v>
      </c>
    </row>
    <row r="10" spans="1:8" ht="12.75">
      <c r="A10" s="1" t="s">
        <v>763</v>
      </c>
      <c r="B10" s="40"/>
      <c r="C10" s="41"/>
      <c r="D10" s="42" t="s">
        <v>780</v>
      </c>
      <c r="E10" s="43"/>
      <c r="F10" s="44">
        <v>350</v>
      </c>
      <c r="G10" s="45"/>
      <c r="H10" s="44"/>
    </row>
    <row r="11" spans="1:8" ht="12.75">
      <c r="A11" s="1" t="s">
        <v>763</v>
      </c>
      <c r="B11" s="46" t="s">
        <v>1165</v>
      </c>
      <c r="C11" s="47" t="s">
        <v>1166</v>
      </c>
      <c r="D11" s="48" t="s">
        <v>1167</v>
      </c>
      <c r="E11" s="49">
        <v>36000</v>
      </c>
      <c r="F11" s="50">
        <v>60000</v>
      </c>
      <c r="G11" s="51">
        <f>F11-E11</f>
        <v>24000</v>
      </c>
      <c r="H11" s="50">
        <f>IF(E11=0,"***",F11/E11)</f>
        <v>1.6666666666666667</v>
      </c>
    </row>
    <row r="12" spans="1:8" ht="13.5" thickBot="1">
      <c r="A12" s="1" t="s">
        <v>763</v>
      </c>
      <c r="B12" s="40"/>
      <c r="C12" s="41"/>
      <c r="D12" s="42" t="s">
        <v>780</v>
      </c>
      <c r="E12" s="43"/>
      <c r="F12" s="44">
        <v>60000</v>
      </c>
      <c r="G12" s="45"/>
      <c r="H12" s="44"/>
    </row>
    <row r="13" spans="1:8" ht="13.5" thickBot="1">
      <c r="A13" s="1" t="s">
        <v>763</v>
      </c>
      <c r="B13" s="13"/>
      <c r="C13" s="14"/>
      <c r="D13" s="15" t="s">
        <v>774</v>
      </c>
      <c r="E13" s="30">
        <v>36000</v>
      </c>
      <c r="F13" s="31">
        <f>SUM(F9:F12)/2</f>
        <v>60350</v>
      </c>
      <c r="G13" s="32">
        <f>F13-E13</f>
        <v>24350</v>
      </c>
      <c r="H13" s="33">
        <f>IF(E13=0,"***",F13/E13)</f>
        <v>1.676388888888889</v>
      </c>
    </row>
    <row r="14" spans="1:8" ht="13.5" thickBot="1">
      <c r="A14" s="1" t="s">
        <v>763</v>
      </c>
      <c r="C14" s="11"/>
      <c r="E14" s="12"/>
      <c r="F14" s="12"/>
      <c r="G14" s="12"/>
      <c r="H14" s="12"/>
    </row>
    <row r="15" spans="1:8" ht="13.5" thickBot="1">
      <c r="A15" s="1" t="s">
        <v>763</v>
      </c>
      <c r="B15" s="13"/>
      <c r="C15" s="14"/>
      <c r="D15" s="15" t="s">
        <v>775</v>
      </c>
      <c r="E15" s="16"/>
      <c r="F15" s="17"/>
      <c r="G15" s="16"/>
      <c r="H15" s="17"/>
    </row>
    <row r="16" spans="1:8" ht="34.5" customHeight="1">
      <c r="A16" s="1" t="s">
        <v>763</v>
      </c>
      <c r="B16" s="18" t="s">
        <v>766</v>
      </c>
      <c r="C16" s="19" t="s">
        <v>776</v>
      </c>
      <c r="D16" s="20" t="s">
        <v>768</v>
      </c>
      <c r="E16" s="21" t="s">
        <v>769</v>
      </c>
      <c r="F16" s="22" t="s">
        <v>770</v>
      </c>
      <c r="G16" s="23" t="s">
        <v>771</v>
      </c>
      <c r="H16" s="22" t="s">
        <v>772</v>
      </c>
    </row>
    <row r="17" spans="1:8" ht="13.5" customHeight="1" thickBot="1">
      <c r="A17" s="1" t="s">
        <v>763</v>
      </c>
      <c r="B17" s="24"/>
      <c r="C17" s="25"/>
      <c r="D17" s="26" t="s">
        <v>773</v>
      </c>
      <c r="E17" s="27"/>
      <c r="F17" s="28"/>
      <c r="G17" s="29"/>
      <c r="H17" s="28"/>
    </row>
    <row r="18" spans="1:8" ht="12.75">
      <c r="A18" s="1" t="s">
        <v>763</v>
      </c>
      <c r="B18" s="34" t="s">
        <v>1220</v>
      </c>
      <c r="C18" s="35" t="s">
        <v>1221</v>
      </c>
      <c r="D18" s="36" t="s">
        <v>1222</v>
      </c>
      <c r="E18" s="37">
        <v>0</v>
      </c>
      <c r="F18" s="38">
        <v>346.5</v>
      </c>
      <c r="G18" s="39">
        <f>F18-E18</f>
        <v>346.5</v>
      </c>
      <c r="H18" s="38" t="str">
        <f>IF(E18=0,"***",F18/E18)</f>
        <v>***</v>
      </c>
    </row>
    <row r="19" spans="1:8" ht="12.75">
      <c r="A19" s="1" t="s">
        <v>763</v>
      </c>
      <c r="B19" s="40"/>
      <c r="C19" s="41"/>
      <c r="D19" s="42" t="s">
        <v>918</v>
      </c>
      <c r="E19" s="43"/>
      <c r="F19" s="44">
        <v>346.5</v>
      </c>
      <c r="G19" s="45"/>
      <c r="H19" s="44"/>
    </row>
    <row r="20" spans="1:8" ht="12.75">
      <c r="A20" s="1" t="s">
        <v>763</v>
      </c>
      <c r="B20" s="46" t="s">
        <v>920</v>
      </c>
      <c r="C20" s="47" t="s">
        <v>1221</v>
      </c>
      <c r="D20" s="48" t="s">
        <v>1222</v>
      </c>
      <c r="E20" s="49">
        <v>0</v>
      </c>
      <c r="F20" s="50">
        <v>232.6</v>
      </c>
      <c r="G20" s="51">
        <f>F20-E20</f>
        <v>232.6</v>
      </c>
      <c r="H20" s="50" t="str">
        <f>IF(E20=0,"***",F20/E20)</f>
        <v>***</v>
      </c>
    </row>
    <row r="21" spans="1:8" ht="12.75">
      <c r="A21" s="1" t="s">
        <v>763</v>
      </c>
      <c r="B21" s="40"/>
      <c r="C21" s="41"/>
      <c r="D21" s="42" t="s">
        <v>918</v>
      </c>
      <c r="E21" s="43"/>
      <c r="F21" s="44">
        <v>232.6</v>
      </c>
      <c r="G21" s="45"/>
      <c r="H21" s="44"/>
    </row>
    <row r="22" spans="1:8" ht="12.75">
      <c r="A22" s="1" t="s">
        <v>763</v>
      </c>
      <c r="B22" s="46" t="s">
        <v>1223</v>
      </c>
      <c r="C22" s="47" t="s">
        <v>1224</v>
      </c>
      <c r="D22" s="48" t="s">
        <v>1225</v>
      </c>
      <c r="E22" s="49">
        <v>29000</v>
      </c>
      <c r="F22" s="50">
        <v>32000</v>
      </c>
      <c r="G22" s="51">
        <f>F22-E22</f>
        <v>3000</v>
      </c>
      <c r="H22" s="50">
        <f>IF(E22=0,"***",F22/E22)</f>
        <v>1.103448275862069</v>
      </c>
    </row>
    <row r="23" spans="1:8" ht="12.75">
      <c r="A23" s="1" t="s">
        <v>763</v>
      </c>
      <c r="B23" s="40"/>
      <c r="C23" s="41"/>
      <c r="D23" s="42" t="s">
        <v>780</v>
      </c>
      <c r="E23" s="43"/>
      <c r="F23" s="44">
        <v>32000</v>
      </c>
      <c r="G23" s="45"/>
      <c r="H23" s="44"/>
    </row>
    <row r="24" spans="1:8" ht="12.75">
      <c r="A24" s="1" t="s">
        <v>763</v>
      </c>
      <c r="B24" s="46" t="s">
        <v>1226</v>
      </c>
      <c r="C24" s="47" t="s">
        <v>1227</v>
      </c>
      <c r="D24" s="48" t="s">
        <v>1228</v>
      </c>
      <c r="E24" s="49">
        <v>26000</v>
      </c>
      <c r="F24" s="50">
        <v>28357</v>
      </c>
      <c r="G24" s="51">
        <f>F24-E24</f>
        <v>2357</v>
      </c>
      <c r="H24" s="50">
        <f>IF(E24=0,"***",F24/E24)</f>
        <v>1.0906538461538462</v>
      </c>
    </row>
    <row r="25" spans="1:8" ht="12.75">
      <c r="A25" s="1" t="s">
        <v>763</v>
      </c>
      <c r="B25" s="40"/>
      <c r="C25" s="41"/>
      <c r="D25" s="42" t="s">
        <v>780</v>
      </c>
      <c r="E25" s="43"/>
      <c r="F25" s="44">
        <v>28357</v>
      </c>
      <c r="G25" s="45"/>
      <c r="H25" s="44"/>
    </row>
    <row r="26" spans="1:8" ht="12.75">
      <c r="A26" s="1" t="s">
        <v>763</v>
      </c>
      <c r="B26" s="46" t="s">
        <v>1226</v>
      </c>
      <c r="C26" s="47" t="s">
        <v>1221</v>
      </c>
      <c r="D26" s="48" t="s">
        <v>1222</v>
      </c>
      <c r="E26" s="49">
        <v>827369.5</v>
      </c>
      <c r="F26" s="50">
        <f>882872-7775</f>
        <v>875097</v>
      </c>
      <c r="G26" s="51">
        <f>F26-E26</f>
        <v>47727.5</v>
      </c>
      <c r="H26" s="50">
        <f>IF(E26=0,"***",F26/E26)</f>
        <v>1.057685834442773</v>
      </c>
    </row>
    <row r="27" spans="1:8" ht="12.75">
      <c r="A27" s="1" t="s">
        <v>763</v>
      </c>
      <c r="B27" s="40"/>
      <c r="C27" s="41"/>
      <c r="D27" s="42" t="s">
        <v>1182</v>
      </c>
      <c r="E27" s="43"/>
      <c r="F27" s="44">
        <v>30695</v>
      </c>
      <c r="G27" s="45"/>
      <c r="H27" s="44"/>
    </row>
    <row r="28" spans="1:8" ht="12.75">
      <c r="A28" s="1" t="s">
        <v>763</v>
      </c>
      <c r="B28" s="40"/>
      <c r="C28" s="41"/>
      <c r="D28" s="42" t="s">
        <v>780</v>
      </c>
      <c r="E28" s="43"/>
      <c r="F28" s="44">
        <f>852177-7775</f>
        <v>844402</v>
      </c>
      <c r="G28" s="45"/>
      <c r="H28" s="44"/>
    </row>
    <row r="29" spans="2:8" ht="12.75">
      <c r="B29" s="46" t="s">
        <v>1226</v>
      </c>
      <c r="C29" s="47">
        <v>6174</v>
      </c>
      <c r="D29" s="48" t="s">
        <v>1477</v>
      </c>
      <c r="E29" s="43"/>
      <c r="F29" s="50">
        <v>7775</v>
      </c>
      <c r="G29" s="45"/>
      <c r="H29" s="44"/>
    </row>
    <row r="30" spans="2:8" ht="12.75">
      <c r="B30" s="40"/>
      <c r="C30" s="41"/>
      <c r="D30" s="42" t="s">
        <v>780</v>
      </c>
      <c r="E30" s="43"/>
      <c r="F30" s="44">
        <v>7775</v>
      </c>
      <c r="G30" s="45"/>
      <c r="H30" s="44"/>
    </row>
    <row r="31" spans="1:8" ht="12.75">
      <c r="A31" s="1" t="s">
        <v>763</v>
      </c>
      <c r="B31" s="46" t="s">
        <v>1226</v>
      </c>
      <c r="C31" s="47" t="s">
        <v>1229</v>
      </c>
      <c r="D31" s="48" t="s">
        <v>1230</v>
      </c>
      <c r="E31" s="49">
        <v>20705</v>
      </c>
      <c r="F31" s="50">
        <v>24321.5</v>
      </c>
      <c r="G31" s="51">
        <f>F31-E31</f>
        <v>3616.5</v>
      </c>
      <c r="H31" s="50">
        <f>IF(E31=0,"***",F31/E31)</f>
        <v>1.174667954600338</v>
      </c>
    </row>
    <row r="32" spans="1:8" ht="12.75">
      <c r="A32" s="1" t="s">
        <v>763</v>
      </c>
      <c r="B32" s="40"/>
      <c r="C32" s="41"/>
      <c r="D32" s="42" t="s">
        <v>780</v>
      </c>
      <c r="E32" s="43"/>
      <c r="F32" s="44">
        <v>24321.5</v>
      </c>
      <c r="G32" s="45"/>
      <c r="H32" s="44"/>
    </row>
    <row r="33" spans="1:8" ht="12.75">
      <c r="A33" s="1" t="s">
        <v>763</v>
      </c>
      <c r="B33" s="46" t="s">
        <v>1226</v>
      </c>
      <c r="C33" s="47" t="s">
        <v>1231</v>
      </c>
      <c r="D33" s="48" t="s">
        <v>1232</v>
      </c>
      <c r="E33" s="49">
        <v>37094</v>
      </c>
      <c r="F33" s="50">
        <v>49977</v>
      </c>
      <c r="G33" s="51">
        <f>F33-E33</f>
        <v>12883</v>
      </c>
      <c r="H33" s="50">
        <f>IF(E33=0,"***",F33/E33)</f>
        <v>1.3473068420768857</v>
      </c>
    </row>
    <row r="34" spans="1:8" ht="12.75">
      <c r="A34" s="1" t="s">
        <v>763</v>
      </c>
      <c r="B34" s="40"/>
      <c r="C34" s="41"/>
      <c r="D34" s="42" t="s">
        <v>780</v>
      </c>
      <c r="E34" s="43"/>
      <c r="F34" s="44">
        <v>49977</v>
      </c>
      <c r="G34" s="45"/>
      <c r="H34" s="44"/>
    </row>
    <row r="35" spans="1:8" ht="12.75">
      <c r="A35" s="1" t="s">
        <v>763</v>
      </c>
      <c r="B35" s="46" t="s">
        <v>1233</v>
      </c>
      <c r="C35" s="47" t="s">
        <v>1234</v>
      </c>
      <c r="D35" s="48" t="s">
        <v>1235</v>
      </c>
      <c r="E35" s="49">
        <v>0</v>
      </c>
      <c r="F35" s="50">
        <v>200</v>
      </c>
      <c r="G35" s="51">
        <f>F35-E35</f>
        <v>200</v>
      </c>
      <c r="H35" s="50" t="str">
        <f>IF(E35=0,"***",F35/E35)</f>
        <v>***</v>
      </c>
    </row>
    <row r="36" spans="1:8" ht="12.75">
      <c r="A36" s="1" t="s">
        <v>763</v>
      </c>
      <c r="B36" s="40"/>
      <c r="C36" s="41"/>
      <c r="D36" s="42" t="s">
        <v>780</v>
      </c>
      <c r="E36" s="43"/>
      <c r="F36" s="44">
        <v>200</v>
      </c>
      <c r="G36" s="45"/>
      <c r="H36" s="44"/>
    </row>
    <row r="37" spans="1:8" ht="12.75">
      <c r="A37" s="1" t="s">
        <v>763</v>
      </c>
      <c r="B37" s="46" t="s">
        <v>1233</v>
      </c>
      <c r="C37" s="47" t="s">
        <v>1236</v>
      </c>
      <c r="D37" s="48" t="s">
        <v>1237</v>
      </c>
      <c r="E37" s="49">
        <v>0</v>
      </c>
      <c r="F37" s="50">
        <v>1000</v>
      </c>
      <c r="G37" s="51">
        <f>F37-E37</f>
        <v>1000</v>
      </c>
      <c r="H37" s="50" t="str">
        <f>IF(E37=0,"***",F37/E37)</f>
        <v>***</v>
      </c>
    </row>
    <row r="38" spans="1:8" ht="12.75">
      <c r="A38" s="1" t="s">
        <v>763</v>
      </c>
      <c r="B38" s="40"/>
      <c r="C38" s="41"/>
      <c r="D38" s="42" t="s">
        <v>780</v>
      </c>
      <c r="E38" s="43"/>
      <c r="F38" s="44">
        <v>1000</v>
      </c>
      <c r="G38" s="45"/>
      <c r="H38" s="44"/>
    </row>
    <row r="39" spans="1:8" ht="12.75">
      <c r="A39" s="1" t="s">
        <v>763</v>
      </c>
      <c r="B39" s="46" t="s">
        <v>1233</v>
      </c>
      <c r="C39" s="47" t="s">
        <v>1221</v>
      </c>
      <c r="D39" s="48" t="s">
        <v>1222</v>
      </c>
      <c r="E39" s="49">
        <v>179633</v>
      </c>
      <c r="F39" s="50">
        <f>490382+6500</f>
        <v>496882</v>
      </c>
      <c r="G39" s="51">
        <f>F39-E39</f>
        <v>317249</v>
      </c>
      <c r="H39" s="50">
        <f>IF(E39=0,"***",F39/E39)</f>
        <v>2.766095316562102</v>
      </c>
    </row>
    <row r="40" spans="1:8" ht="12.75">
      <c r="A40" s="1" t="s">
        <v>763</v>
      </c>
      <c r="B40" s="40"/>
      <c r="C40" s="41"/>
      <c r="D40" s="42" t="s">
        <v>780</v>
      </c>
      <c r="E40" s="43"/>
      <c r="F40" s="44">
        <f>490382+6500</f>
        <v>496882</v>
      </c>
      <c r="G40" s="45"/>
      <c r="H40" s="44"/>
    </row>
    <row r="41" spans="1:8" ht="12.75">
      <c r="A41" s="1" t="s">
        <v>763</v>
      </c>
      <c r="B41" s="46" t="s">
        <v>1233</v>
      </c>
      <c r="C41" s="47" t="s">
        <v>1229</v>
      </c>
      <c r="D41" s="48" t="s">
        <v>1230</v>
      </c>
      <c r="E41" s="49">
        <v>0</v>
      </c>
      <c r="F41" s="50">
        <v>28000</v>
      </c>
      <c r="G41" s="51">
        <f>F41-E41</f>
        <v>28000</v>
      </c>
      <c r="H41" s="50" t="str">
        <f>IF(E41=0,"***",F41/E41)</f>
        <v>***</v>
      </c>
    </row>
    <row r="42" spans="1:8" ht="12.75">
      <c r="A42" s="1" t="s">
        <v>763</v>
      </c>
      <c r="B42" s="40"/>
      <c r="C42" s="41"/>
      <c r="D42" s="42" t="s">
        <v>780</v>
      </c>
      <c r="E42" s="43"/>
      <c r="F42" s="44">
        <v>28000</v>
      </c>
      <c r="G42" s="45"/>
      <c r="H42" s="44"/>
    </row>
    <row r="43" spans="1:8" ht="12.75">
      <c r="A43" s="1" t="s">
        <v>763</v>
      </c>
      <c r="B43" s="46" t="s">
        <v>1238</v>
      </c>
      <c r="C43" s="47" t="s">
        <v>1221</v>
      </c>
      <c r="D43" s="48" t="s">
        <v>1222</v>
      </c>
      <c r="E43" s="49">
        <v>179986</v>
      </c>
      <c r="F43" s="50">
        <v>481232</v>
      </c>
      <c r="G43" s="51">
        <f>F43-E43</f>
        <v>301246</v>
      </c>
      <c r="H43" s="50">
        <f>IF(E43=0,"***",F43/E43)</f>
        <v>2.6737190670385473</v>
      </c>
    </row>
    <row r="44" spans="1:8" ht="12.75">
      <c r="A44" s="1" t="s">
        <v>763</v>
      </c>
      <c r="B44" s="40"/>
      <c r="C44" s="41"/>
      <c r="D44" s="42" t="s">
        <v>780</v>
      </c>
      <c r="E44" s="43"/>
      <c r="F44" s="44">
        <v>481232</v>
      </c>
      <c r="G44" s="45"/>
      <c r="H44" s="44"/>
    </row>
    <row r="45" spans="1:8" ht="12.75">
      <c r="A45" s="1" t="s">
        <v>763</v>
      </c>
      <c r="B45" s="46" t="s">
        <v>1239</v>
      </c>
      <c r="C45" s="47" t="s">
        <v>1240</v>
      </c>
      <c r="D45" s="48" t="s">
        <v>1241</v>
      </c>
      <c r="E45" s="49">
        <v>23436</v>
      </c>
      <c r="F45" s="50">
        <v>23882</v>
      </c>
      <c r="G45" s="51">
        <f>F45-E45</f>
        <v>446</v>
      </c>
      <c r="H45" s="50">
        <f>IF(E45=0,"***",F45/E45)</f>
        <v>1.0190305512886157</v>
      </c>
    </row>
    <row r="46" spans="1:8" ht="12.75">
      <c r="A46" s="1" t="s">
        <v>763</v>
      </c>
      <c r="B46" s="40"/>
      <c r="C46" s="41"/>
      <c r="D46" s="42" t="s">
        <v>780</v>
      </c>
      <c r="E46" s="43"/>
      <c r="F46" s="44">
        <v>23882</v>
      </c>
      <c r="G46" s="45"/>
      <c r="H46" s="44"/>
    </row>
    <row r="47" spans="1:8" ht="12.75">
      <c r="A47" s="1" t="s">
        <v>763</v>
      </c>
      <c r="B47" s="46" t="s">
        <v>1239</v>
      </c>
      <c r="C47" s="47" t="s">
        <v>1221</v>
      </c>
      <c r="D47" s="48" t="s">
        <v>1222</v>
      </c>
      <c r="E47" s="49">
        <v>25464</v>
      </c>
      <c r="F47" s="50">
        <v>26388</v>
      </c>
      <c r="G47" s="51">
        <f>F47-E47</f>
        <v>924</v>
      </c>
      <c r="H47" s="50">
        <f>IF(E47=0,"***",F47/E47)</f>
        <v>1.0362865221489161</v>
      </c>
    </row>
    <row r="48" spans="1:8" ht="12.75">
      <c r="A48" s="1" t="s">
        <v>763</v>
      </c>
      <c r="B48" s="40"/>
      <c r="C48" s="41"/>
      <c r="D48" s="42" t="s">
        <v>780</v>
      </c>
      <c r="E48" s="43"/>
      <c r="F48" s="44">
        <v>26388</v>
      </c>
      <c r="G48" s="45"/>
      <c r="H48" s="44"/>
    </row>
    <row r="49" spans="1:8" ht="12.75">
      <c r="A49" s="1" t="s">
        <v>763</v>
      </c>
      <c r="B49" s="46" t="s">
        <v>888</v>
      </c>
      <c r="C49" s="47" t="s">
        <v>1221</v>
      </c>
      <c r="D49" s="48" t="s">
        <v>1222</v>
      </c>
      <c r="E49" s="49">
        <v>5212.5</v>
      </c>
      <c r="F49" s="50">
        <v>725</v>
      </c>
      <c r="G49" s="51">
        <f>F49-E49</f>
        <v>-4487.5</v>
      </c>
      <c r="H49" s="50">
        <f>IF(E49=0,"***",F49/E49)</f>
        <v>0.13908872901678657</v>
      </c>
    </row>
    <row r="50" spans="1:8" ht="12.75">
      <c r="A50" s="1" t="s">
        <v>763</v>
      </c>
      <c r="B50" s="40"/>
      <c r="C50" s="41"/>
      <c r="D50" s="42" t="s">
        <v>918</v>
      </c>
      <c r="E50" s="43"/>
      <c r="F50" s="44">
        <v>725</v>
      </c>
      <c r="G50" s="45"/>
      <c r="H50" s="44"/>
    </row>
    <row r="51" spans="1:8" ht="12.75">
      <c r="A51" s="1" t="s">
        <v>763</v>
      </c>
      <c r="B51" s="46" t="s">
        <v>928</v>
      </c>
      <c r="C51" s="47" t="s">
        <v>778</v>
      </c>
      <c r="D51" s="48" t="s">
        <v>779</v>
      </c>
      <c r="E51" s="49">
        <v>0</v>
      </c>
      <c r="F51" s="50">
        <v>9190</v>
      </c>
      <c r="G51" s="51">
        <f>F51-E51</f>
        <v>9190</v>
      </c>
      <c r="H51" s="50" t="str">
        <f>IF(E51=0,"***",F51/E51)</f>
        <v>***</v>
      </c>
    </row>
    <row r="52" spans="1:8" ht="12.75">
      <c r="A52" s="1" t="s">
        <v>763</v>
      </c>
      <c r="B52" s="40"/>
      <c r="C52" s="41"/>
      <c r="D52" s="42" t="s">
        <v>780</v>
      </c>
      <c r="E52" s="43"/>
      <c r="F52" s="44">
        <v>9190</v>
      </c>
      <c r="G52" s="45"/>
      <c r="H52" s="44"/>
    </row>
    <row r="53" spans="1:8" ht="12.75">
      <c r="A53" s="1" t="s">
        <v>763</v>
      </c>
      <c r="B53" s="46" t="s">
        <v>1478</v>
      </c>
      <c r="C53" s="47" t="s">
        <v>1221</v>
      </c>
      <c r="D53" s="48" t="s">
        <v>1222</v>
      </c>
      <c r="E53" s="49">
        <v>191151</v>
      </c>
      <c r="F53" s="50">
        <f>489589.4-23150-20000</f>
        <v>446439.4</v>
      </c>
      <c r="G53" s="51">
        <f>F53-E53</f>
        <v>255288.40000000002</v>
      </c>
      <c r="H53" s="50">
        <f>IF(E53=0,"***",F53/E53)</f>
        <v>2.335532641733499</v>
      </c>
    </row>
    <row r="54" spans="1:8" ht="12.75">
      <c r="A54" s="1" t="s">
        <v>763</v>
      </c>
      <c r="B54" s="40"/>
      <c r="C54" s="41"/>
      <c r="D54" s="42" t="s">
        <v>918</v>
      </c>
      <c r="E54" s="43"/>
      <c r="F54" s="44">
        <v>2207.5</v>
      </c>
      <c r="G54" s="45"/>
      <c r="H54" s="44"/>
    </row>
    <row r="55" spans="2:8" ht="12.75">
      <c r="B55" s="40"/>
      <c r="C55" s="41"/>
      <c r="D55" s="42" t="s">
        <v>780</v>
      </c>
      <c r="E55" s="43"/>
      <c r="F55" s="44">
        <f>487381.9-23150-20000</f>
        <v>444231.9</v>
      </c>
      <c r="G55" s="45"/>
      <c r="H55" s="44"/>
    </row>
    <row r="56" spans="2:8" ht="12.75">
      <c r="B56" s="46" t="s">
        <v>1478</v>
      </c>
      <c r="C56" s="47">
        <v>6174</v>
      </c>
      <c r="D56" s="48" t="s">
        <v>1477</v>
      </c>
      <c r="E56" s="43"/>
      <c r="F56" s="50">
        <v>20000</v>
      </c>
      <c r="G56" s="45"/>
      <c r="H56" s="44"/>
    </row>
    <row r="57" spans="2:8" ht="12.75">
      <c r="B57" s="40"/>
      <c r="C57" s="41"/>
      <c r="D57" s="42" t="s">
        <v>780</v>
      </c>
      <c r="E57" s="43"/>
      <c r="F57" s="44">
        <v>20000</v>
      </c>
      <c r="G57" s="45"/>
      <c r="H57" s="44"/>
    </row>
    <row r="58" spans="2:8" ht="12.75">
      <c r="B58" s="46" t="s">
        <v>1479</v>
      </c>
      <c r="C58" s="47">
        <v>6171</v>
      </c>
      <c r="D58" s="48" t="s">
        <v>1222</v>
      </c>
      <c r="E58" s="43"/>
      <c r="F58" s="50">
        <v>23150</v>
      </c>
      <c r="G58" s="45"/>
      <c r="H58" s="44"/>
    </row>
    <row r="59" spans="2:8" ht="13.5" thickBot="1">
      <c r="B59" s="40"/>
      <c r="C59" s="41"/>
      <c r="D59" s="42" t="s">
        <v>780</v>
      </c>
      <c r="E59" s="43"/>
      <c r="F59" s="44">
        <v>23150</v>
      </c>
      <c r="G59" s="45"/>
      <c r="H59" s="44"/>
    </row>
    <row r="60" spans="1:8" ht="13.5" thickBot="1">
      <c r="A60" s="1" t="s">
        <v>763</v>
      </c>
      <c r="B60" s="13"/>
      <c r="C60" s="14"/>
      <c r="D60" s="15" t="s">
        <v>793</v>
      </c>
      <c r="E60" s="30">
        <v>1809732</v>
      </c>
      <c r="F60" s="31">
        <f>SUM(F18:F59)/2</f>
        <v>2575195.0000000005</v>
      </c>
      <c r="G60" s="32">
        <f>F60-E60</f>
        <v>765463.0000000005</v>
      </c>
      <c r="H60" s="33">
        <f>IF(E60=0,"***",F60/E60)</f>
        <v>1.4229703624625085</v>
      </c>
    </row>
    <row r="61" spans="1:8" ht="13.5" thickBot="1">
      <c r="A61" s="1" t="s">
        <v>763</v>
      </c>
      <c r="C61" s="11"/>
      <c r="E61" s="12"/>
      <c r="F61" s="12"/>
      <c r="G61" s="12"/>
      <c r="H61" s="12"/>
    </row>
    <row r="62" spans="1:8" ht="13.5" thickBot="1">
      <c r="A62" s="1" t="s">
        <v>763</v>
      </c>
      <c r="B62" s="13"/>
      <c r="C62" s="14"/>
      <c r="D62" s="15" t="s">
        <v>794</v>
      </c>
      <c r="E62" s="16"/>
      <c r="F62" s="17"/>
      <c r="G62" s="16"/>
      <c r="H62" s="17"/>
    </row>
    <row r="63" spans="1:8" ht="34.5" customHeight="1">
      <c r="A63" s="1" t="s">
        <v>763</v>
      </c>
      <c r="B63" s="18" t="s">
        <v>766</v>
      </c>
      <c r="C63" s="19" t="s">
        <v>795</v>
      </c>
      <c r="D63" s="20" t="s">
        <v>768</v>
      </c>
      <c r="E63" s="21" t="s">
        <v>769</v>
      </c>
      <c r="F63" s="22" t="s">
        <v>770</v>
      </c>
      <c r="G63" s="23" t="s">
        <v>796</v>
      </c>
      <c r="H63" s="22" t="s">
        <v>772</v>
      </c>
    </row>
    <row r="64" spans="1:8" ht="13.5" customHeight="1" thickBot="1">
      <c r="A64" s="1" t="s">
        <v>763</v>
      </c>
      <c r="B64" s="24"/>
      <c r="C64" s="25"/>
      <c r="D64" s="26" t="s">
        <v>773</v>
      </c>
      <c r="E64" s="27"/>
      <c r="F64" s="28"/>
      <c r="G64" s="29"/>
      <c r="H64" s="28"/>
    </row>
    <row r="65" spans="1:8" ht="12.75">
      <c r="A65" s="1" t="s">
        <v>763</v>
      </c>
      <c r="B65" s="34" t="s">
        <v>1219</v>
      </c>
      <c r="C65" s="35" t="s">
        <v>797</v>
      </c>
      <c r="D65" s="36" t="s">
        <v>1242</v>
      </c>
      <c r="E65" s="37">
        <v>0</v>
      </c>
      <c r="F65" s="38">
        <v>2300</v>
      </c>
      <c r="G65" s="39">
        <v>0</v>
      </c>
      <c r="H65" s="38" t="str">
        <f>IF(E65=0,"***",F65/E65)</f>
        <v>***</v>
      </c>
    </row>
    <row r="66" spans="1:8" ht="12.75">
      <c r="A66" s="1" t="s">
        <v>763</v>
      </c>
      <c r="B66" s="40"/>
      <c r="C66" s="41"/>
      <c r="D66" s="42" t="s">
        <v>799</v>
      </c>
      <c r="E66" s="43"/>
      <c r="F66" s="44">
        <v>2300</v>
      </c>
      <c r="G66" s="45"/>
      <c r="H66" s="44"/>
    </row>
    <row r="67" spans="1:8" ht="12.75">
      <c r="A67" s="1" t="s">
        <v>763</v>
      </c>
      <c r="B67" s="46" t="s">
        <v>1219</v>
      </c>
      <c r="C67" s="47" t="s">
        <v>1243</v>
      </c>
      <c r="D67" s="48" t="s">
        <v>1244</v>
      </c>
      <c r="E67" s="49">
        <v>3000</v>
      </c>
      <c r="F67" s="50">
        <v>2400</v>
      </c>
      <c r="G67" s="51">
        <v>500</v>
      </c>
      <c r="H67" s="50">
        <f>IF(E67=0,"***",F67/E67)</f>
        <v>0.8</v>
      </c>
    </row>
    <row r="68" spans="1:8" ht="12.75">
      <c r="A68" s="1" t="s">
        <v>763</v>
      </c>
      <c r="B68" s="40"/>
      <c r="C68" s="41"/>
      <c r="D68" s="42" t="s">
        <v>799</v>
      </c>
      <c r="E68" s="43"/>
      <c r="F68" s="44">
        <v>2400</v>
      </c>
      <c r="G68" s="45"/>
      <c r="H68" s="44"/>
    </row>
    <row r="69" spans="1:8" ht="12.75">
      <c r="A69" s="1" t="s">
        <v>763</v>
      </c>
      <c r="B69" s="46" t="s">
        <v>1233</v>
      </c>
      <c r="C69" s="47" t="s">
        <v>797</v>
      </c>
      <c r="D69" s="48" t="s">
        <v>1245</v>
      </c>
      <c r="E69" s="49">
        <v>0</v>
      </c>
      <c r="F69" s="50">
        <v>8000</v>
      </c>
      <c r="G69" s="51">
        <v>0</v>
      </c>
      <c r="H69" s="50" t="str">
        <f>IF(E69=0,"***",F69/E69)</f>
        <v>***</v>
      </c>
    </row>
    <row r="70" spans="1:8" ht="12.75">
      <c r="A70" s="1" t="s">
        <v>763</v>
      </c>
      <c r="B70" s="40"/>
      <c r="C70" s="41"/>
      <c r="D70" s="42" t="s">
        <v>799</v>
      </c>
      <c r="E70" s="43"/>
      <c r="F70" s="44">
        <v>8000</v>
      </c>
      <c r="G70" s="45"/>
      <c r="H70" s="44"/>
    </row>
    <row r="71" spans="1:8" ht="12.75">
      <c r="A71" s="1" t="s">
        <v>763</v>
      </c>
      <c r="B71" s="46" t="s">
        <v>1233</v>
      </c>
      <c r="C71" s="47" t="s">
        <v>797</v>
      </c>
      <c r="D71" s="48" t="s">
        <v>1246</v>
      </c>
      <c r="E71" s="49">
        <v>0</v>
      </c>
      <c r="F71" s="50">
        <v>3500</v>
      </c>
      <c r="G71" s="51">
        <v>0</v>
      </c>
      <c r="H71" s="50" t="str">
        <f>IF(E71=0,"***",F71/E71)</f>
        <v>***</v>
      </c>
    </row>
    <row r="72" spans="1:8" ht="12.75">
      <c r="A72" s="1" t="s">
        <v>763</v>
      </c>
      <c r="B72" s="40"/>
      <c r="C72" s="41"/>
      <c r="D72" s="42" t="s">
        <v>799</v>
      </c>
      <c r="E72" s="43"/>
      <c r="F72" s="44">
        <v>3500</v>
      </c>
      <c r="G72" s="45"/>
      <c r="H72" s="44"/>
    </row>
    <row r="73" spans="1:8" ht="12.75">
      <c r="A73" s="1" t="s">
        <v>763</v>
      </c>
      <c r="B73" s="46" t="s">
        <v>1233</v>
      </c>
      <c r="C73" s="47" t="s">
        <v>1247</v>
      </c>
      <c r="D73" s="48" t="s">
        <v>1248</v>
      </c>
      <c r="E73" s="49">
        <v>3000</v>
      </c>
      <c r="F73" s="50">
        <v>4500</v>
      </c>
      <c r="G73" s="51">
        <v>26000</v>
      </c>
      <c r="H73" s="50">
        <f>IF(E73=0,"***",F73/E73)</f>
        <v>1.5</v>
      </c>
    </row>
    <row r="74" spans="1:8" ht="12.75">
      <c r="A74" s="1" t="s">
        <v>763</v>
      </c>
      <c r="B74" s="40"/>
      <c r="C74" s="41"/>
      <c r="D74" s="42" t="s">
        <v>799</v>
      </c>
      <c r="E74" s="43"/>
      <c r="F74" s="44">
        <v>4500</v>
      </c>
      <c r="G74" s="45"/>
      <c r="H74" s="44"/>
    </row>
    <row r="75" spans="1:8" ht="12.75">
      <c r="A75" s="1" t="s">
        <v>763</v>
      </c>
      <c r="B75" s="46" t="s">
        <v>1233</v>
      </c>
      <c r="C75" s="47" t="s">
        <v>1249</v>
      </c>
      <c r="D75" s="48" t="s">
        <v>1250</v>
      </c>
      <c r="E75" s="49">
        <v>3000</v>
      </c>
      <c r="F75" s="50">
        <v>3000</v>
      </c>
      <c r="G75" s="51">
        <v>12000</v>
      </c>
      <c r="H75" s="50">
        <f>IF(E75=0,"***",F75/E75)</f>
        <v>1</v>
      </c>
    </row>
    <row r="76" spans="1:8" ht="12.75">
      <c r="A76" s="1" t="s">
        <v>763</v>
      </c>
      <c r="B76" s="40"/>
      <c r="C76" s="41"/>
      <c r="D76" s="42" t="s">
        <v>799</v>
      </c>
      <c r="E76" s="43"/>
      <c r="F76" s="44">
        <v>3000</v>
      </c>
      <c r="G76" s="45"/>
      <c r="H76" s="44"/>
    </row>
    <row r="77" spans="1:8" ht="12.75">
      <c r="A77" s="1" t="s">
        <v>763</v>
      </c>
      <c r="B77" s="46" t="s">
        <v>1233</v>
      </c>
      <c r="C77" s="47" t="s">
        <v>1251</v>
      </c>
      <c r="D77" s="48" t="s">
        <v>1252</v>
      </c>
      <c r="E77" s="49">
        <v>1000</v>
      </c>
      <c r="F77" s="50">
        <v>700</v>
      </c>
      <c r="G77" s="51">
        <v>2500</v>
      </c>
      <c r="H77" s="50">
        <f>IF(E77=0,"***",F77/E77)</f>
        <v>0.7</v>
      </c>
    </row>
    <row r="78" spans="1:8" ht="12.75">
      <c r="A78" s="1" t="s">
        <v>763</v>
      </c>
      <c r="B78" s="40"/>
      <c r="C78" s="41"/>
      <c r="D78" s="42" t="s">
        <v>799</v>
      </c>
      <c r="E78" s="43"/>
      <c r="F78" s="44">
        <v>700</v>
      </c>
      <c r="G78" s="45"/>
      <c r="H78" s="44"/>
    </row>
    <row r="79" spans="1:8" ht="12.75">
      <c r="A79" s="1" t="s">
        <v>763</v>
      </c>
      <c r="B79" s="46" t="s">
        <v>1233</v>
      </c>
      <c r="C79" s="47" t="s">
        <v>1253</v>
      </c>
      <c r="D79" s="48" t="s">
        <v>1254</v>
      </c>
      <c r="E79" s="49">
        <v>0</v>
      </c>
      <c r="F79" s="50">
        <v>10000</v>
      </c>
      <c r="G79" s="51">
        <v>40000</v>
      </c>
      <c r="H79" s="50" t="str">
        <f>IF(E79=0,"***",F79/E79)</f>
        <v>***</v>
      </c>
    </row>
    <row r="80" spans="1:8" ht="12.75">
      <c r="A80" s="1" t="s">
        <v>763</v>
      </c>
      <c r="B80" s="40"/>
      <c r="C80" s="41"/>
      <c r="D80" s="42" t="s">
        <v>799</v>
      </c>
      <c r="E80" s="43"/>
      <c r="F80" s="44">
        <v>10000</v>
      </c>
      <c r="G80" s="45"/>
      <c r="H80" s="44"/>
    </row>
    <row r="81" spans="1:8" ht="12.75">
      <c r="A81" s="1" t="s">
        <v>763</v>
      </c>
      <c r="B81" s="46" t="s">
        <v>1233</v>
      </c>
      <c r="C81" s="47" t="s">
        <v>1255</v>
      </c>
      <c r="D81" s="48" t="s">
        <v>1256</v>
      </c>
      <c r="E81" s="49">
        <v>26000</v>
      </c>
      <c r="F81" s="50">
        <v>26000</v>
      </c>
      <c r="G81" s="51">
        <v>0</v>
      </c>
      <c r="H81" s="50">
        <f>IF(E81=0,"***",F81/E81)</f>
        <v>1</v>
      </c>
    </row>
    <row r="82" spans="1:8" ht="12.75">
      <c r="A82" s="1" t="s">
        <v>763</v>
      </c>
      <c r="B82" s="40"/>
      <c r="C82" s="41"/>
      <c r="D82" s="42" t="s">
        <v>799</v>
      </c>
      <c r="E82" s="43"/>
      <c r="F82" s="44">
        <v>26000</v>
      </c>
      <c r="G82" s="45"/>
      <c r="H82" s="44"/>
    </row>
    <row r="83" spans="1:8" ht="12.75">
      <c r="A83" s="1" t="s">
        <v>763</v>
      </c>
      <c r="B83" s="46" t="s">
        <v>1233</v>
      </c>
      <c r="C83" s="47" t="s">
        <v>1257</v>
      </c>
      <c r="D83" s="48" t="s">
        <v>1258</v>
      </c>
      <c r="E83" s="49">
        <v>2000</v>
      </c>
      <c r="F83" s="50">
        <v>2000</v>
      </c>
      <c r="G83" s="51">
        <v>0</v>
      </c>
      <c r="H83" s="50">
        <f>IF(E83=0,"***",F83/E83)</f>
        <v>1</v>
      </c>
    </row>
    <row r="84" spans="1:8" ht="12.75">
      <c r="A84" s="1" t="s">
        <v>763</v>
      </c>
      <c r="B84" s="40"/>
      <c r="C84" s="41"/>
      <c r="D84" s="42" t="s">
        <v>799</v>
      </c>
      <c r="E84" s="43"/>
      <c r="F84" s="44">
        <v>2000</v>
      </c>
      <c r="G84" s="45"/>
      <c r="H84" s="44"/>
    </row>
    <row r="85" spans="1:8" ht="12.75">
      <c r="A85" s="1" t="s">
        <v>763</v>
      </c>
      <c r="B85" s="46" t="s">
        <v>1238</v>
      </c>
      <c r="C85" s="47" t="s">
        <v>797</v>
      </c>
      <c r="D85" s="48" t="s">
        <v>1259</v>
      </c>
      <c r="E85" s="49">
        <v>0</v>
      </c>
      <c r="F85" s="50">
        <v>18000</v>
      </c>
      <c r="G85" s="51">
        <v>0</v>
      </c>
      <c r="H85" s="50" t="str">
        <f>IF(E85=0,"***",F85/E85)</f>
        <v>***</v>
      </c>
    </row>
    <row r="86" spans="1:8" ht="12.75">
      <c r="A86" s="1" t="s">
        <v>763</v>
      </c>
      <c r="B86" s="40"/>
      <c r="C86" s="41"/>
      <c r="D86" s="42" t="s">
        <v>799</v>
      </c>
      <c r="E86" s="43"/>
      <c r="F86" s="44">
        <v>18000</v>
      </c>
      <c r="G86" s="45"/>
      <c r="H86" s="44"/>
    </row>
    <row r="87" spans="1:8" ht="12.75">
      <c r="A87" s="1" t="s">
        <v>763</v>
      </c>
      <c r="B87" s="46" t="s">
        <v>1238</v>
      </c>
      <c r="C87" s="47" t="s">
        <v>1260</v>
      </c>
      <c r="D87" s="48" t="s">
        <v>1261</v>
      </c>
      <c r="E87" s="49">
        <v>0</v>
      </c>
      <c r="F87" s="50">
        <v>1100</v>
      </c>
      <c r="G87" s="51">
        <v>0</v>
      </c>
      <c r="H87" s="50" t="str">
        <f>IF(E87=0,"***",F87/E87)</f>
        <v>***</v>
      </c>
    </row>
    <row r="88" spans="1:8" ht="12.75">
      <c r="A88" s="1" t="s">
        <v>763</v>
      </c>
      <c r="B88" s="40"/>
      <c r="C88" s="41"/>
      <c r="D88" s="42" t="s">
        <v>799</v>
      </c>
      <c r="E88" s="43"/>
      <c r="F88" s="44">
        <v>1100</v>
      </c>
      <c r="G88" s="45"/>
      <c r="H88" s="44"/>
    </row>
    <row r="89" spans="1:8" ht="12.75">
      <c r="A89" s="1" t="s">
        <v>763</v>
      </c>
      <c r="B89" s="46" t="s">
        <v>1238</v>
      </c>
      <c r="C89" s="47" t="s">
        <v>1262</v>
      </c>
      <c r="D89" s="48" t="s">
        <v>1263</v>
      </c>
      <c r="E89" s="49">
        <v>5000</v>
      </c>
      <c r="F89" s="50">
        <v>10000</v>
      </c>
      <c r="G89" s="51">
        <v>83000</v>
      </c>
      <c r="H89" s="50">
        <f>IF(E89=0,"***",F89/E89)</f>
        <v>2</v>
      </c>
    </row>
    <row r="90" spans="1:8" ht="12.75">
      <c r="A90" s="1" t="s">
        <v>763</v>
      </c>
      <c r="B90" s="40"/>
      <c r="C90" s="41"/>
      <c r="D90" s="42" t="s">
        <v>799</v>
      </c>
      <c r="E90" s="43"/>
      <c r="F90" s="44">
        <v>10000</v>
      </c>
      <c r="G90" s="45"/>
      <c r="H90" s="44"/>
    </row>
    <row r="91" spans="1:8" ht="12.75">
      <c r="A91" s="1" t="s">
        <v>763</v>
      </c>
      <c r="B91" s="46" t="s">
        <v>1238</v>
      </c>
      <c r="C91" s="47" t="s">
        <v>1264</v>
      </c>
      <c r="D91" s="48" t="s">
        <v>1265</v>
      </c>
      <c r="E91" s="49">
        <v>10000</v>
      </c>
      <c r="F91" s="50">
        <v>15000</v>
      </c>
      <c r="G91" s="51">
        <v>72300</v>
      </c>
      <c r="H91" s="50">
        <f>IF(E91=0,"***",F91/E91)</f>
        <v>1.5</v>
      </c>
    </row>
    <row r="92" spans="1:8" ht="12.75">
      <c r="A92" s="1" t="s">
        <v>763</v>
      </c>
      <c r="B92" s="40"/>
      <c r="C92" s="41"/>
      <c r="D92" s="42" t="s">
        <v>799</v>
      </c>
      <c r="E92" s="43"/>
      <c r="F92" s="44">
        <v>15000</v>
      </c>
      <c r="G92" s="45"/>
      <c r="H92" s="44"/>
    </row>
    <row r="93" spans="1:8" ht="12.75">
      <c r="A93" s="1" t="s">
        <v>763</v>
      </c>
      <c r="B93" s="46" t="s">
        <v>1238</v>
      </c>
      <c r="C93" s="47" t="s">
        <v>1266</v>
      </c>
      <c r="D93" s="48" t="s">
        <v>1267</v>
      </c>
      <c r="E93" s="49">
        <v>38428.7</v>
      </c>
      <c r="F93" s="50">
        <v>64500</v>
      </c>
      <c r="G93" s="51">
        <v>210000</v>
      </c>
      <c r="H93" s="50">
        <f>IF(E93=0,"***",F93/E93)</f>
        <v>1.67843304613479</v>
      </c>
    </row>
    <row r="94" spans="1:8" ht="12.75">
      <c r="A94" s="1" t="s">
        <v>763</v>
      </c>
      <c r="B94" s="40"/>
      <c r="C94" s="41"/>
      <c r="D94" s="42" t="s">
        <v>799</v>
      </c>
      <c r="E94" s="43"/>
      <c r="F94" s="44">
        <v>64500</v>
      </c>
      <c r="G94" s="45"/>
      <c r="H94" s="44"/>
    </row>
    <row r="95" spans="1:8" ht="12.75">
      <c r="A95" s="1" t="s">
        <v>763</v>
      </c>
      <c r="B95" s="46" t="s">
        <v>1238</v>
      </c>
      <c r="C95" s="47" t="s">
        <v>1268</v>
      </c>
      <c r="D95" s="48" t="s">
        <v>1269</v>
      </c>
      <c r="E95" s="49">
        <v>5000</v>
      </c>
      <c r="F95" s="50">
        <v>9000</v>
      </c>
      <c r="G95" s="51">
        <v>76800</v>
      </c>
      <c r="H95" s="50">
        <f>IF(E95=0,"***",F95/E95)</f>
        <v>1.8</v>
      </c>
    </row>
    <row r="96" spans="1:8" ht="12.75">
      <c r="A96" s="1" t="s">
        <v>763</v>
      </c>
      <c r="B96" s="40"/>
      <c r="C96" s="41"/>
      <c r="D96" s="42" t="s">
        <v>799</v>
      </c>
      <c r="E96" s="43"/>
      <c r="F96" s="44">
        <v>9000</v>
      </c>
      <c r="G96" s="45"/>
      <c r="H96" s="44"/>
    </row>
    <row r="97" spans="1:8" ht="12.75">
      <c r="A97" s="1" t="s">
        <v>763</v>
      </c>
      <c r="B97" s="46" t="s">
        <v>1238</v>
      </c>
      <c r="C97" s="47" t="s">
        <v>1270</v>
      </c>
      <c r="D97" s="48" t="s">
        <v>1271</v>
      </c>
      <c r="E97" s="49">
        <v>500</v>
      </c>
      <c r="F97" s="50">
        <v>500</v>
      </c>
      <c r="G97" s="51">
        <v>4500</v>
      </c>
      <c r="H97" s="50">
        <f>IF(E97=0,"***",F97/E97)</f>
        <v>1</v>
      </c>
    </row>
    <row r="98" spans="1:8" ht="12.75">
      <c r="A98" s="1" t="s">
        <v>763</v>
      </c>
      <c r="B98" s="40"/>
      <c r="C98" s="41"/>
      <c r="D98" s="42" t="s">
        <v>799</v>
      </c>
      <c r="E98" s="43"/>
      <c r="F98" s="44">
        <v>500</v>
      </c>
      <c r="G98" s="45"/>
      <c r="H98" s="44"/>
    </row>
    <row r="99" spans="1:8" ht="12.75">
      <c r="A99" s="1" t="s">
        <v>763</v>
      </c>
      <c r="B99" s="46" t="s">
        <v>1238</v>
      </c>
      <c r="C99" s="47" t="s">
        <v>1272</v>
      </c>
      <c r="D99" s="48" t="s">
        <v>1273</v>
      </c>
      <c r="E99" s="49">
        <v>0</v>
      </c>
      <c r="F99" s="50">
        <v>236650</v>
      </c>
      <c r="G99" s="51">
        <v>894100</v>
      </c>
      <c r="H99" s="50" t="str">
        <f>IF(E99=0,"***",F99/E99)</f>
        <v>***</v>
      </c>
    </row>
    <row r="100" spans="1:8" ht="12.75">
      <c r="A100" s="1" t="s">
        <v>763</v>
      </c>
      <c r="B100" s="40"/>
      <c r="C100" s="41"/>
      <c r="D100" s="42" t="s">
        <v>799</v>
      </c>
      <c r="E100" s="43"/>
      <c r="F100" s="44">
        <v>236650</v>
      </c>
      <c r="G100" s="45"/>
      <c r="H100" s="44"/>
    </row>
    <row r="101" spans="1:8" ht="12.75">
      <c r="A101" s="1" t="s">
        <v>763</v>
      </c>
      <c r="B101" s="46" t="s">
        <v>1238</v>
      </c>
      <c r="C101" s="47" t="s">
        <v>1274</v>
      </c>
      <c r="D101" s="48" t="s">
        <v>1275</v>
      </c>
      <c r="E101" s="49">
        <v>0</v>
      </c>
      <c r="F101" s="50">
        <v>23000</v>
      </c>
      <c r="G101" s="51">
        <v>0</v>
      </c>
      <c r="H101" s="50" t="str">
        <f>IF(E101=0,"***",F101/E101)</f>
        <v>***</v>
      </c>
    </row>
    <row r="102" spans="1:8" ht="12.75">
      <c r="A102" s="1" t="s">
        <v>763</v>
      </c>
      <c r="B102" s="40"/>
      <c r="C102" s="41"/>
      <c r="D102" s="42" t="s">
        <v>799</v>
      </c>
      <c r="E102" s="43"/>
      <c r="F102" s="44">
        <v>23000</v>
      </c>
      <c r="G102" s="45"/>
      <c r="H102" s="44"/>
    </row>
    <row r="103" spans="1:8" ht="12.75">
      <c r="A103" s="1" t="s">
        <v>763</v>
      </c>
      <c r="B103" s="46" t="s">
        <v>929</v>
      </c>
      <c r="C103" s="47" t="s">
        <v>1276</v>
      </c>
      <c r="D103" s="48" t="s">
        <v>1277</v>
      </c>
      <c r="E103" s="49">
        <v>0</v>
      </c>
      <c r="F103" s="50">
        <v>5000</v>
      </c>
      <c r="G103" s="51">
        <v>0</v>
      </c>
      <c r="H103" s="50" t="str">
        <f>IF(E103=0,"***",F103/E103)</f>
        <v>***</v>
      </c>
    </row>
    <row r="104" spans="1:8" ht="13.5" thickBot="1">
      <c r="A104" s="1" t="s">
        <v>763</v>
      </c>
      <c r="B104" s="40"/>
      <c r="C104" s="41"/>
      <c r="D104" s="42" t="s">
        <v>799</v>
      </c>
      <c r="E104" s="43"/>
      <c r="F104" s="44">
        <v>5000</v>
      </c>
      <c r="G104" s="45"/>
      <c r="H104" s="44"/>
    </row>
    <row r="105" spans="1:8" ht="13.5" thickBot="1">
      <c r="A105" s="1" t="s">
        <v>763</v>
      </c>
      <c r="B105" s="13"/>
      <c r="C105" s="14"/>
      <c r="D105" s="15" t="s">
        <v>874</v>
      </c>
      <c r="E105" s="30">
        <v>140985.3</v>
      </c>
      <c r="F105" s="31">
        <f>SUM(F65:F104)/2</f>
        <v>445150</v>
      </c>
      <c r="G105" s="32">
        <v>1421700</v>
      </c>
      <c r="H105" s="33">
        <f>IF(E105=0,"***",F105/E105)</f>
        <v>3.157421376554861</v>
      </c>
    </row>
    <row r="106" spans="1:8" ht="13.5" thickBot="1">
      <c r="A106" s="1" t="s">
        <v>763</v>
      </c>
      <c r="C106" s="11"/>
      <c r="E106" s="12"/>
      <c r="F106" s="12"/>
      <c r="G106" s="12"/>
      <c r="H106" s="12"/>
    </row>
    <row r="107" spans="1:8" ht="13.5" thickBot="1">
      <c r="A107" s="1" t="s">
        <v>763</v>
      </c>
      <c r="B107" s="13"/>
      <c r="C107" s="14"/>
      <c r="D107" s="15" t="s">
        <v>875</v>
      </c>
      <c r="E107" s="30">
        <f>E$60+E$105</f>
        <v>1950717.3</v>
      </c>
      <c r="F107" s="31">
        <f>F$60+F$105</f>
        <v>3020345.0000000005</v>
      </c>
      <c r="G107" s="32"/>
      <c r="H107" s="33">
        <f>IF(E107=0,"***",F107/E107)</f>
        <v>1.5483253262786978</v>
      </c>
    </row>
    <row r="108" spans="1:8" ht="13.5" thickBot="1">
      <c r="A108" s="1" t="s">
        <v>763</v>
      </c>
      <c r="C108" s="11"/>
      <c r="E108" s="12"/>
      <c r="F108" s="12"/>
      <c r="G108" s="12"/>
      <c r="H108" s="12"/>
    </row>
    <row r="109" spans="1:8" ht="13.5" thickBot="1">
      <c r="A109" s="1" t="s">
        <v>763</v>
      </c>
      <c r="B109" s="13"/>
      <c r="C109" s="14"/>
      <c r="D109" s="15" t="s">
        <v>876</v>
      </c>
      <c r="E109" s="16"/>
      <c r="F109" s="17"/>
      <c r="G109" s="16"/>
      <c r="H109" s="17"/>
    </row>
    <row r="110" spans="1:8" ht="34.5" customHeight="1">
      <c r="A110" s="1" t="s">
        <v>763</v>
      </c>
      <c r="B110" s="18" t="s">
        <v>766</v>
      </c>
      <c r="C110" s="19" t="s">
        <v>767</v>
      </c>
      <c r="D110" s="20" t="s">
        <v>768</v>
      </c>
      <c r="E110" s="21" t="s">
        <v>769</v>
      </c>
      <c r="F110" s="22" t="s">
        <v>770</v>
      </c>
      <c r="G110" s="23" t="s">
        <v>771</v>
      </c>
      <c r="H110" s="22" t="s">
        <v>772</v>
      </c>
    </row>
    <row r="111" spans="1:8" ht="13.5" customHeight="1" thickBot="1">
      <c r="A111" s="1" t="s">
        <v>763</v>
      </c>
      <c r="B111" s="24"/>
      <c r="C111" s="25"/>
      <c r="D111" s="26" t="s">
        <v>773</v>
      </c>
      <c r="E111" s="27"/>
      <c r="F111" s="28"/>
      <c r="G111" s="29"/>
      <c r="H111" s="28"/>
    </row>
    <row r="112" spans="1:8" ht="12.75">
      <c r="A112" s="1" t="s">
        <v>763</v>
      </c>
      <c r="B112" s="34" t="s">
        <v>888</v>
      </c>
      <c r="C112" s="35" t="s">
        <v>889</v>
      </c>
      <c r="D112" s="36" t="s">
        <v>890</v>
      </c>
      <c r="E112" s="37">
        <v>79386.3</v>
      </c>
      <c r="F112" s="38">
        <v>196814</v>
      </c>
      <c r="G112" s="39">
        <f>F112-E112</f>
        <v>117427.7</v>
      </c>
      <c r="H112" s="38">
        <f>IF(E112=0,"***",F112/E112)</f>
        <v>2.4791935132384304</v>
      </c>
    </row>
    <row r="113" spans="1:8" ht="13.5" thickBot="1">
      <c r="A113" s="1" t="s">
        <v>763</v>
      </c>
      <c r="B113" s="40"/>
      <c r="C113" s="41"/>
      <c r="D113" s="42" t="s">
        <v>891</v>
      </c>
      <c r="E113" s="43"/>
      <c r="F113" s="44">
        <v>196814</v>
      </c>
      <c r="G113" s="45"/>
      <c r="H113" s="44"/>
    </row>
    <row r="114" spans="1:8" ht="13.5" thickBot="1">
      <c r="A114" s="1" t="s">
        <v>763</v>
      </c>
      <c r="B114" s="13"/>
      <c r="C114" s="14"/>
      <c r="D114" s="15" t="s">
        <v>892</v>
      </c>
      <c r="E114" s="30">
        <v>2026954.6</v>
      </c>
      <c r="F114" s="31">
        <f>SUM(F112:F113)/2</f>
        <v>196814</v>
      </c>
      <c r="G114" s="32">
        <f>F114-E114</f>
        <v>-1830140.6</v>
      </c>
      <c r="H114" s="33">
        <f>IF(E114=0,"***",F114/E114)</f>
        <v>0.0970983760563754</v>
      </c>
    </row>
    <row r="115" spans="1:8" ht="12.75">
      <c r="A115" s="1" t="s">
        <v>763</v>
      </c>
      <c r="C115" s="11"/>
      <c r="E115" s="12"/>
      <c r="F115" s="12"/>
      <c r="G115" s="12"/>
      <c r="H115" s="12"/>
    </row>
    <row r="116" ht="12.75" hidden="1">
      <c r="B116" s="52" t="s">
        <v>893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7" r:id="rId1"/>
  <rowBreaks count="2" manualBreakCount="2">
    <brk id="60" max="7" man="1"/>
    <brk id="11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E79"/>
  <sheetViews>
    <sheetView workbookViewId="0" topLeftCell="A1">
      <selection activeCell="B7" sqref="B7"/>
    </sheetView>
  </sheetViews>
  <sheetFormatPr defaultColWidth="9.00390625" defaultRowHeight="12.75"/>
  <cols>
    <col min="1" max="1" width="5.75390625" style="1" customWidth="1"/>
    <col min="2" max="2" width="26.125" style="1" customWidth="1"/>
    <col min="3" max="3" width="8.75390625" style="1" customWidth="1"/>
    <col min="4" max="4" width="37.125" style="1" customWidth="1"/>
    <col min="5" max="5" width="15.00390625" style="4" customWidth="1"/>
  </cols>
  <sheetData>
    <row r="3" spans="2:5" ht="12.75">
      <c r="B3" s="2" t="s">
        <v>1280</v>
      </c>
      <c r="C3" s="2"/>
      <c r="D3" s="2"/>
      <c r="E3" s="3"/>
    </row>
    <row r="4" spans="2:5" ht="12.75">
      <c r="B4" s="2" t="s">
        <v>1281</v>
      </c>
      <c r="C4" s="2"/>
      <c r="D4" s="2"/>
      <c r="E4" s="3"/>
    </row>
    <row r="6" spans="1:5" ht="18">
      <c r="A6" s="5" t="s">
        <v>763</v>
      </c>
      <c r="B6" s="6" t="s">
        <v>1283</v>
      </c>
      <c r="C6" s="7"/>
      <c r="D6" s="8"/>
      <c r="E6" s="9"/>
    </row>
    <row r="7" spans="1:5" ht="13.5" thickBot="1">
      <c r="A7" s="1" t="s">
        <v>763</v>
      </c>
      <c r="C7" s="11"/>
      <c r="E7" s="12"/>
    </row>
    <row r="8" spans="1:5" ht="13.5" thickBot="1">
      <c r="A8" s="1" t="s">
        <v>763</v>
      </c>
      <c r="B8" s="13"/>
      <c r="C8" s="14"/>
      <c r="D8" s="15" t="s">
        <v>765</v>
      </c>
      <c r="E8" s="17"/>
    </row>
    <row r="9" spans="1:5" ht="34.5" customHeight="1">
      <c r="A9" s="1" t="s">
        <v>763</v>
      </c>
      <c r="B9" s="18" t="s">
        <v>766</v>
      </c>
      <c r="C9" s="19" t="s">
        <v>767</v>
      </c>
      <c r="D9" s="20" t="s">
        <v>768</v>
      </c>
      <c r="E9" s="22" t="s">
        <v>770</v>
      </c>
    </row>
    <row r="10" spans="1:5" ht="13.5" customHeight="1" thickBot="1">
      <c r="A10" s="1" t="s">
        <v>763</v>
      </c>
      <c r="B10" s="24"/>
      <c r="C10" s="25"/>
      <c r="D10" s="26" t="s">
        <v>773</v>
      </c>
      <c r="E10" s="28"/>
    </row>
    <row r="11" spans="1:5" ht="12.75">
      <c r="A11" s="1" t="s">
        <v>763</v>
      </c>
      <c r="B11" s="34" t="s">
        <v>888</v>
      </c>
      <c r="C11" s="35" t="s">
        <v>1284</v>
      </c>
      <c r="D11" s="36" t="s">
        <v>1285</v>
      </c>
      <c r="E11" s="38">
        <v>1277550</v>
      </c>
    </row>
    <row r="12" spans="1:5" ht="12.75">
      <c r="A12" s="1" t="s">
        <v>763</v>
      </c>
      <c r="B12" s="40"/>
      <c r="C12" s="41"/>
      <c r="D12" s="42" t="s">
        <v>780</v>
      </c>
      <c r="E12" s="44">
        <v>1277550</v>
      </c>
    </row>
    <row r="13" spans="1:5" ht="12.75">
      <c r="A13" s="1" t="s">
        <v>763</v>
      </c>
      <c r="B13" s="46" t="s">
        <v>888</v>
      </c>
      <c r="C13" s="47" t="s">
        <v>1286</v>
      </c>
      <c r="D13" s="48" t="s">
        <v>1287</v>
      </c>
      <c r="E13" s="50">
        <v>-3258222</v>
      </c>
    </row>
    <row r="14" spans="1:5" ht="12.75">
      <c r="A14" s="1" t="s">
        <v>763</v>
      </c>
      <c r="B14" s="40"/>
      <c r="C14" s="41"/>
      <c r="D14" s="42" t="s">
        <v>780</v>
      </c>
      <c r="E14" s="44">
        <v>-3258222</v>
      </c>
    </row>
    <row r="15" spans="1:5" ht="12.75">
      <c r="A15" s="1" t="s">
        <v>763</v>
      </c>
      <c r="B15" s="46" t="s">
        <v>1288</v>
      </c>
      <c r="C15" s="47" t="s">
        <v>1289</v>
      </c>
      <c r="D15" s="48" t="s">
        <v>1290</v>
      </c>
      <c r="E15" s="50">
        <v>8090000</v>
      </c>
    </row>
    <row r="16" spans="1:5" ht="12.75">
      <c r="A16" s="1" t="s">
        <v>763</v>
      </c>
      <c r="B16" s="40"/>
      <c r="C16" s="41"/>
      <c r="D16" s="42" t="s">
        <v>1291</v>
      </c>
      <c r="E16" s="44">
        <v>7770000</v>
      </c>
    </row>
    <row r="17" spans="1:5" ht="12.75">
      <c r="A17" s="1" t="s">
        <v>763</v>
      </c>
      <c r="B17" s="40"/>
      <c r="C17" s="41"/>
      <c r="D17" s="42" t="s">
        <v>1292</v>
      </c>
      <c r="E17" s="44">
        <v>320000</v>
      </c>
    </row>
    <row r="18" spans="1:5" ht="12.75">
      <c r="A18" s="1" t="s">
        <v>763</v>
      </c>
      <c r="B18" s="46" t="s">
        <v>1288</v>
      </c>
      <c r="C18" s="47" t="s">
        <v>1293</v>
      </c>
      <c r="D18" s="48" t="s">
        <v>1294</v>
      </c>
      <c r="E18" s="50">
        <v>1860000</v>
      </c>
    </row>
    <row r="19" spans="1:5" ht="12.75">
      <c r="A19" s="1" t="s">
        <v>763</v>
      </c>
      <c r="B19" s="40"/>
      <c r="C19" s="41"/>
      <c r="D19" s="42" t="s">
        <v>1291</v>
      </c>
      <c r="E19" s="44">
        <v>1830000</v>
      </c>
    </row>
    <row r="20" spans="1:5" ht="12.75">
      <c r="A20" s="1" t="s">
        <v>763</v>
      </c>
      <c r="B20" s="40"/>
      <c r="C20" s="41"/>
      <c r="D20" s="42" t="s">
        <v>1292</v>
      </c>
      <c r="E20" s="44">
        <v>30000</v>
      </c>
    </row>
    <row r="21" spans="1:5" ht="12.75">
      <c r="A21" s="1" t="s">
        <v>763</v>
      </c>
      <c r="B21" s="46" t="s">
        <v>1288</v>
      </c>
      <c r="C21" s="47" t="s">
        <v>1295</v>
      </c>
      <c r="D21" s="48" t="s">
        <v>1296</v>
      </c>
      <c r="E21" s="50">
        <v>469000</v>
      </c>
    </row>
    <row r="22" spans="1:5" ht="12.75">
      <c r="A22" s="1" t="s">
        <v>763</v>
      </c>
      <c r="B22" s="40"/>
      <c r="C22" s="41"/>
      <c r="D22" s="42" t="s">
        <v>1291</v>
      </c>
      <c r="E22" s="44">
        <v>450000</v>
      </c>
    </row>
    <row r="23" spans="1:5" ht="12.75">
      <c r="A23" s="1" t="s">
        <v>763</v>
      </c>
      <c r="B23" s="40"/>
      <c r="C23" s="41"/>
      <c r="D23" s="42" t="s">
        <v>1292</v>
      </c>
      <c r="E23" s="44">
        <v>19000</v>
      </c>
    </row>
    <row r="24" spans="1:5" ht="12.75">
      <c r="A24" s="1" t="s">
        <v>763</v>
      </c>
      <c r="B24" s="46" t="s">
        <v>1288</v>
      </c>
      <c r="C24" s="47" t="s">
        <v>1297</v>
      </c>
      <c r="D24" s="48" t="s">
        <v>1298</v>
      </c>
      <c r="E24" s="50">
        <v>10270000</v>
      </c>
    </row>
    <row r="25" spans="1:5" ht="12.75">
      <c r="A25" s="1" t="s">
        <v>763</v>
      </c>
      <c r="B25" s="40"/>
      <c r="C25" s="41"/>
      <c r="D25" s="42" t="s">
        <v>1291</v>
      </c>
      <c r="E25" s="44">
        <v>9850000</v>
      </c>
    </row>
    <row r="26" spans="1:5" ht="12.75">
      <c r="A26" s="1" t="s">
        <v>763</v>
      </c>
      <c r="B26" s="40"/>
      <c r="C26" s="41"/>
      <c r="D26" s="42" t="s">
        <v>1292</v>
      </c>
      <c r="E26" s="44">
        <v>420000</v>
      </c>
    </row>
    <row r="27" spans="1:5" ht="12.75">
      <c r="A27" s="1" t="s">
        <v>763</v>
      </c>
      <c r="B27" s="46" t="s">
        <v>1288</v>
      </c>
      <c r="C27" s="47" t="s">
        <v>1299</v>
      </c>
      <c r="D27" s="48" t="s">
        <v>1300</v>
      </c>
      <c r="E27" s="50">
        <v>150000</v>
      </c>
    </row>
    <row r="28" spans="1:5" ht="12.75">
      <c r="A28" s="1" t="s">
        <v>763</v>
      </c>
      <c r="B28" s="40"/>
      <c r="C28" s="41"/>
      <c r="D28" s="42" t="s">
        <v>1291</v>
      </c>
      <c r="E28" s="44">
        <v>150000</v>
      </c>
    </row>
    <row r="29" spans="1:5" ht="12.75">
      <c r="A29" s="1" t="s">
        <v>763</v>
      </c>
      <c r="B29" s="46" t="s">
        <v>1288</v>
      </c>
      <c r="C29" s="47" t="s">
        <v>1301</v>
      </c>
      <c r="D29" s="48" t="s">
        <v>1302</v>
      </c>
      <c r="E29" s="50">
        <v>15920000</v>
      </c>
    </row>
    <row r="30" spans="1:5" ht="12.75">
      <c r="A30" s="1" t="s">
        <v>763</v>
      </c>
      <c r="B30" s="40"/>
      <c r="C30" s="41"/>
      <c r="D30" s="42" t="s">
        <v>1291</v>
      </c>
      <c r="E30" s="44">
        <v>15270000</v>
      </c>
    </row>
    <row r="31" spans="1:5" ht="12.75">
      <c r="A31" s="1" t="s">
        <v>763</v>
      </c>
      <c r="B31" s="40"/>
      <c r="C31" s="41"/>
      <c r="D31" s="42" t="s">
        <v>1292</v>
      </c>
      <c r="E31" s="44">
        <v>650000</v>
      </c>
    </row>
    <row r="32" spans="1:5" ht="12.75">
      <c r="A32" s="1" t="s">
        <v>763</v>
      </c>
      <c r="B32" s="46" t="s">
        <v>1288</v>
      </c>
      <c r="C32" s="47" t="s">
        <v>1303</v>
      </c>
      <c r="D32" s="48" t="s">
        <v>1304</v>
      </c>
      <c r="E32" s="50">
        <v>640000</v>
      </c>
    </row>
    <row r="33" spans="1:5" ht="12.75">
      <c r="A33" s="1" t="s">
        <v>763</v>
      </c>
      <c r="B33" s="40"/>
      <c r="C33" s="41"/>
      <c r="D33" s="42" t="s">
        <v>780</v>
      </c>
      <c r="E33" s="44">
        <v>640000</v>
      </c>
    </row>
    <row r="34" spans="1:5" ht="12.75">
      <c r="A34" s="1" t="s">
        <v>763</v>
      </c>
      <c r="B34" s="46" t="s">
        <v>1288</v>
      </c>
      <c r="C34" s="47" t="s">
        <v>1305</v>
      </c>
      <c r="D34" s="48" t="s">
        <v>1306</v>
      </c>
      <c r="E34" s="50">
        <v>10000</v>
      </c>
    </row>
    <row r="35" spans="1:5" ht="12.75">
      <c r="A35" s="1" t="s">
        <v>763</v>
      </c>
      <c r="B35" s="40"/>
      <c r="C35" s="41"/>
      <c r="D35" s="42" t="s">
        <v>780</v>
      </c>
      <c r="E35" s="44">
        <v>10000</v>
      </c>
    </row>
    <row r="36" spans="1:5" ht="12.75">
      <c r="A36" s="1" t="s">
        <v>763</v>
      </c>
      <c r="B36" s="46" t="s">
        <v>1288</v>
      </c>
      <c r="C36" s="47" t="s">
        <v>1307</v>
      </c>
      <c r="D36" s="48" t="s">
        <v>1308</v>
      </c>
      <c r="E36" s="50">
        <v>120000</v>
      </c>
    </row>
    <row r="37" spans="1:5" ht="12.75">
      <c r="A37" s="1" t="s">
        <v>763</v>
      </c>
      <c r="B37" s="40"/>
      <c r="C37" s="41"/>
      <c r="D37" s="42" t="s">
        <v>780</v>
      </c>
      <c r="E37" s="44">
        <v>120000</v>
      </c>
    </row>
    <row r="38" spans="1:5" ht="12.75">
      <c r="A38" s="1" t="s">
        <v>763</v>
      </c>
      <c r="B38" s="46" t="s">
        <v>1288</v>
      </c>
      <c r="C38" s="47" t="s">
        <v>1309</v>
      </c>
      <c r="D38" s="48" t="s">
        <v>1310</v>
      </c>
      <c r="E38" s="50">
        <v>7000</v>
      </c>
    </row>
    <row r="39" spans="1:5" ht="12.75">
      <c r="A39" s="1" t="s">
        <v>763</v>
      </c>
      <c r="B39" s="40"/>
      <c r="C39" s="41"/>
      <c r="D39" s="42" t="s">
        <v>780</v>
      </c>
      <c r="E39" s="44">
        <v>7000</v>
      </c>
    </row>
    <row r="40" spans="1:5" ht="12.75">
      <c r="A40" s="1" t="s">
        <v>763</v>
      </c>
      <c r="B40" s="46" t="s">
        <v>1288</v>
      </c>
      <c r="C40" s="47" t="s">
        <v>1311</v>
      </c>
      <c r="D40" s="48" t="s">
        <v>1312</v>
      </c>
      <c r="E40" s="50">
        <v>43000</v>
      </c>
    </row>
    <row r="41" spans="1:5" ht="12.75">
      <c r="A41" s="1" t="s">
        <v>763</v>
      </c>
      <c r="B41" s="40"/>
      <c r="C41" s="41"/>
      <c r="D41" s="42" t="s">
        <v>780</v>
      </c>
      <c r="E41" s="44">
        <v>43000</v>
      </c>
    </row>
    <row r="42" spans="1:5" ht="12.75">
      <c r="A42" s="1" t="s">
        <v>763</v>
      </c>
      <c r="B42" s="46" t="s">
        <v>1288</v>
      </c>
      <c r="C42" s="47" t="s">
        <v>1313</v>
      </c>
      <c r="D42" s="48" t="s">
        <v>1314</v>
      </c>
      <c r="E42" s="50">
        <v>180000</v>
      </c>
    </row>
    <row r="43" spans="1:5" ht="13.5" thickBot="1">
      <c r="A43" s="1" t="s">
        <v>763</v>
      </c>
      <c r="B43" s="40"/>
      <c r="C43" s="41"/>
      <c r="D43" s="42" t="s">
        <v>780</v>
      </c>
      <c r="E43" s="44">
        <v>180000</v>
      </c>
    </row>
    <row r="44" spans="1:5" ht="13.5" thickBot="1">
      <c r="A44" s="1" t="s">
        <v>763</v>
      </c>
      <c r="B44" s="13"/>
      <c r="C44" s="14"/>
      <c r="D44" s="15" t="s">
        <v>774</v>
      </c>
      <c r="E44" s="31">
        <f>SUM(E11:E43)/2</f>
        <v>35778328</v>
      </c>
    </row>
    <row r="45" spans="1:5" ht="13.5" thickBot="1">
      <c r="A45" s="1" t="s">
        <v>763</v>
      </c>
      <c r="C45" s="11"/>
      <c r="E45" s="12"/>
    </row>
    <row r="46" spans="1:5" ht="13.5" thickBot="1">
      <c r="A46" s="1" t="s">
        <v>763</v>
      </c>
      <c r="B46" s="13"/>
      <c r="C46" s="14"/>
      <c r="D46" s="15" t="s">
        <v>775</v>
      </c>
      <c r="E46" s="17"/>
    </row>
    <row r="47" spans="1:5" ht="34.5" customHeight="1">
      <c r="A47" s="1" t="s">
        <v>763</v>
      </c>
      <c r="B47" s="18" t="s">
        <v>766</v>
      </c>
      <c r="C47" s="19" t="s">
        <v>776</v>
      </c>
      <c r="D47" s="20" t="s">
        <v>768</v>
      </c>
      <c r="E47" s="22" t="s">
        <v>770</v>
      </c>
    </row>
    <row r="48" spans="1:5" ht="13.5" customHeight="1" thickBot="1">
      <c r="A48" s="1" t="s">
        <v>763</v>
      </c>
      <c r="B48" s="24"/>
      <c r="C48" s="25"/>
      <c r="D48" s="26" t="s">
        <v>773</v>
      </c>
      <c r="E48" s="28"/>
    </row>
    <row r="49" spans="1:5" ht="12.75">
      <c r="A49" s="1" t="s">
        <v>763</v>
      </c>
      <c r="B49" s="34" t="s">
        <v>888</v>
      </c>
      <c r="C49" s="35" t="s">
        <v>1315</v>
      </c>
      <c r="D49" s="36" t="s">
        <v>1316</v>
      </c>
      <c r="E49" s="38">
        <v>2817200</v>
      </c>
    </row>
    <row r="50" spans="1:5" ht="12.75">
      <c r="A50" s="1" t="s">
        <v>763</v>
      </c>
      <c r="B50" s="40"/>
      <c r="C50" s="41"/>
      <c r="D50" s="42" t="s">
        <v>780</v>
      </c>
      <c r="E50" s="44">
        <v>2817200</v>
      </c>
    </row>
    <row r="51" spans="1:5" ht="12.75">
      <c r="A51" s="1" t="s">
        <v>763</v>
      </c>
      <c r="B51" s="46" t="s">
        <v>888</v>
      </c>
      <c r="C51" s="47" t="s">
        <v>1231</v>
      </c>
      <c r="D51" s="48" t="s">
        <v>1232</v>
      </c>
      <c r="E51" s="50">
        <f>1352951-19000-6500</f>
        <v>1327451</v>
      </c>
    </row>
    <row r="52" spans="1:5" ht="12.75">
      <c r="A52" s="1" t="s">
        <v>763</v>
      </c>
      <c r="B52" s="40"/>
      <c r="C52" s="41"/>
      <c r="D52" s="42" t="s">
        <v>1317</v>
      </c>
      <c r="E52" s="44">
        <f>1298451-19000-6500</f>
        <v>1272951</v>
      </c>
    </row>
    <row r="53" spans="1:5" ht="13.5" thickBot="1">
      <c r="A53" s="1" t="s">
        <v>763</v>
      </c>
      <c r="B53" s="40"/>
      <c r="C53" s="41"/>
      <c r="D53" s="42" t="s">
        <v>780</v>
      </c>
      <c r="E53" s="44">
        <v>54500</v>
      </c>
    </row>
    <row r="54" spans="1:5" ht="13.5" thickBot="1">
      <c r="A54" s="1" t="s">
        <v>763</v>
      </c>
      <c r="B54" s="13"/>
      <c r="C54" s="14"/>
      <c r="D54" s="15" t="s">
        <v>793</v>
      </c>
      <c r="E54" s="31">
        <f>SUM(E49:E53)/2</f>
        <v>4144651</v>
      </c>
    </row>
    <row r="55" spans="1:5" ht="13.5" thickBot="1">
      <c r="A55" s="1" t="s">
        <v>763</v>
      </c>
      <c r="C55" s="11"/>
      <c r="E55" s="12"/>
    </row>
    <row r="56" spans="1:5" ht="13.5" thickBot="1">
      <c r="A56" s="1" t="s">
        <v>763</v>
      </c>
      <c r="B56" s="13"/>
      <c r="C56" s="14"/>
      <c r="D56" s="15" t="s">
        <v>794</v>
      </c>
      <c r="E56" s="17"/>
    </row>
    <row r="57" spans="1:5" ht="34.5" customHeight="1">
      <c r="A57" s="1" t="s">
        <v>763</v>
      </c>
      <c r="B57" s="18" t="s">
        <v>766</v>
      </c>
      <c r="C57" s="19" t="s">
        <v>795</v>
      </c>
      <c r="D57" s="20" t="s">
        <v>768</v>
      </c>
      <c r="E57" s="22" t="s">
        <v>770</v>
      </c>
    </row>
    <row r="58" spans="1:5" ht="13.5" customHeight="1" thickBot="1">
      <c r="A58" s="1" t="s">
        <v>763</v>
      </c>
      <c r="B58" s="24"/>
      <c r="C58" s="25"/>
      <c r="D58" s="26" t="s">
        <v>773</v>
      </c>
      <c r="E58" s="28"/>
    </row>
    <row r="59" spans="1:5" ht="13.5" thickBot="1">
      <c r="A59" s="1" t="s">
        <v>763</v>
      </c>
      <c r="B59" s="13"/>
      <c r="C59" s="14"/>
      <c r="D59" s="15" t="s">
        <v>874</v>
      </c>
      <c r="E59" s="31">
        <v>0</v>
      </c>
    </row>
    <row r="60" spans="1:5" ht="13.5" thickBot="1">
      <c r="A60" s="1" t="s">
        <v>763</v>
      </c>
      <c r="C60" s="11"/>
      <c r="E60" s="12"/>
    </row>
    <row r="61" spans="1:5" ht="13.5" thickBot="1">
      <c r="A61" s="1" t="s">
        <v>763</v>
      </c>
      <c r="B61" s="13"/>
      <c r="C61" s="14"/>
      <c r="D61" s="15" t="s">
        <v>875</v>
      </c>
      <c r="E61" s="31">
        <f>E$54+E$59</f>
        <v>4144651</v>
      </c>
    </row>
    <row r="62" spans="1:5" ht="13.5" thickBot="1">
      <c r="A62" s="1" t="s">
        <v>763</v>
      </c>
      <c r="C62" s="11"/>
      <c r="E62" s="12"/>
    </row>
    <row r="63" spans="1:5" ht="13.5" thickBot="1">
      <c r="A63" s="1" t="s">
        <v>763</v>
      </c>
      <c r="B63" s="13"/>
      <c r="C63" s="14"/>
      <c r="D63" s="15" t="s">
        <v>876</v>
      </c>
      <c r="E63" s="17"/>
    </row>
    <row r="64" spans="1:5" ht="34.5" customHeight="1">
      <c r="A64" s="1" t="s">
        <v>763</v>
      </c>
      <c r="B64" s="18" t="s">
        <v>766</v>
      </c>
      <c r="C64" s="19" t="s">
        <v>767</v>
      </c>
      <c r="D64" s="20" t="s">
        <v>768</v>
      </c>
      <c r="E64" s="22" t="s">
        <v>770</v>
      </c>
    </row>
    <row r="65" spans="1:5" ht="13.5" customHeight="1" thickBot="1">
      <c r="A65" s="1" t="s">
        <v>763</v>
      </c>
      <c r="B65" s="24"/>
      <c r="C65" s="25"/>
      <c r="D65" s="26" t="s">
        <v>773</v>
      </c>
      <c r="E65" s="28"/>
    </row>
    <row r="66" spans="1:5" ht="12.75">
      <c r="A66" s="1" t="s">
        <v>763</v>
      </c>
      <c r="B66" s="34" t="s">
        <v>781</v>
      </c>
      <c r="C66" s="35" t="s">
        <v>878</v>
      </c>
      <c r="D66" s="36" t="s">
        <v>879</v>
      </c>
      <c r="E66" s="38">
        <v>-32027</v>
      </c>
    </row>
    <row r="67" spans="1:5" ht="12.75">
      <c r="A67" s="1" t="s">
        <v>763</v>
      </c>
      <c r="B67" s="40"/>
      <c r="C67" s="41"/>
      <c r="D67" s="42" t="s">
        <v>1318</v>
      </c>
      <c r="E67" s="44">
        <v>-7347</v>
      </c>
    </row>
    <row r="68" spans="1:5" ht="12.75">
      <c r="A68" s="1" t="s">
        <v>763</v>
      </c>
      <c r="B68" s="40"/>
      <c r="C68" s="41"/>
      <c r="D68" s="42" t="s">
        <v>1319</v>
      </c>
      <c r="E68" s="44">
        <v>-4380</v>
      </c>
    </row>
    <row r="69" spans="1:5" ht="12.75">
      <c r="A69" s="1" t="s">
        <v>763</v>
      </c>
      <c r="B69" s="40"/>
      <c r="C69" s="41"/>
      <c r="D69" s="42" t="s">
        <v>880</v>
      </c>
      <c r="E69" s="44">
        <v>-20300</v>
      </c>
    </row>
    <row r="70" spans="1:5" ht="12.75">
      <c r="A70" s="1" t="s">
        <v>763</v>
      </c>
      <c r="B70" s="46" t="s">
        <v>888</v>
      </c>
      <c r="C70" s="47" t="s">
        <v>889</v>
      </c>
      <c r="D70" s="48" t="s">
        <v>890</v>
      </c>
      <c r="E70" s="50">
        <v>-485184</v>
      </c>
    </row>
    <row r="71" spans="1:5" ht="12.75">
      <c r="A71" s="1" t="s">
        <v>763</v>
      </c>
      <c r="B71" s="40"/>
      <c r="C71" s="41"/>
      <c r="D71" s="42" t="s">
        <v>1320</v>
      </c>
      <c r="E71" s="44">
        <v>114816</v>
      </c>
    </row>
    <row r="72" spans="1:5" ht="12.75">
      <c r="A72" s="1" t="s">
        <v>763</v>
      </c>
      <c r="B72" s="40"/>
      <c r="C72" s="41"/>
      <c r="D72" s="42" t="s">
        <v>1321</v>
      </c>
      <c r="E72" s="44">
        <v>-600000</v>
      </c>
    </row>
    <row r="73" spans="1:5" ht="12.75">
      <c r="A73" s="1" t="s">
        <v>763</v>
      </c>
      <c r="B73" s="46" t="s">
        <v>888</v>
      </c>
      <c r="C73" s="47" t="s">
        <v>878</v>
      </c>
      <c r="D73" s="48" t="s">
        <v>879</v>
      </c>
      <c r="E73" s="50">
        <v>-372855</v>
      </c>
    </row>
    <row r="74" spans="1:5" ht="12.75">
      <c r="A74" s="1" t="s">
        <v>763</v>
      </c>
      <c r="B74" s="40"/>
      <c r="C74" s="41"/>
      <c r="D74" s="42" t="s">
        <v>1322</v>
      </c>
      <c r="E74" s="44">
        <v>-65641</v>
      </c>
    </row>
    <row r="75" spans="1:5" ht="12.75">
      <c r="A75" s="1" t="s">
        <v>763</v>
      </c>
      <c r="B75" s="40"/>
      <c r="C75" s="41"/>
      <c r="D75" s="42" t="s">
        <v>1323</v>
      </c>
      <c r="E75" s="44">
        <v>-165098</v>
      </c>
    </row>
    <row r="76" spans="1:5" ht="13.5" thickBot="1">
      <c r="A76" s="1" t="s">
        <v>763</v>
      </c>
      <c r="B76" s="40"/>
      <c r="C76" s="41"/>
      <c r="D76" s="42" t="s">
        <v>1324</v>
      </c>
      <c r="E76" s="44">
        <v>-142116</v>
      </c>
    </row>
    <row r="77" spans="1:5" ht="13.5" thickBot="1">
      <c r="A77" s="1" t="s">
        <v>763</v>
      </c>
      <c r="B77" s="13"/>
      <c r="C77" s="14"/>
      <c r="D77" s="15" t="s">
        <v>892</v>
      </c>
      <c r="E77" s="31">
        <f>SUM(E66:E76)/2</f>
        <v>-890066</v>
      </c>
    </row>
    <row r="78" spans="1:5" ht="12.75">
      <c r="A78" s="1" t="s">
        <v>763</v>
      </c>
      <c r="C78" s="11"/>
      <c r="E78" s="12"/>
    </row>
    <row r="79" ht="12.75">
      <c r="B79" s="52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0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146"/>
  <sheetViews>
    <sheetView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26.125" style="1" customWidth="1"/>
    <col min="3" max="3" width="8.75390625" style="1" customWidth="1"/>
    <col min="4" max="4" width="37.125" style="1" customWidth="1"/>
    <col min="5" max="5" width="15.00390625" style="4" customWidth="1"/>
  </cols>
  <sheetData>
    <row r="3" spans="2:5" ht="12.75">
      <c r="B3" s="2" t="s">
        <v>1282</v>
      </c>
      <c r="C3" s="2"/>
      <c r="D3" s="2"/>
      <c r="E3" s="3"/>
    </row>
    <row r="4" spans="2:5" ht="12.75">
      <c r="B4" s="2" t="s">
        <v>1281</v>
      </c>
      <c r="C4" s="2"/>
      <c r="D4" s="2"/>
      <c r="E4" s="3"/>
    </row>
    <row r="6" spans="1:5" ht="18">
      <c r="A6" s="5" t="s">
        <v>763</v>
      </c>
      <c r="B6" s="6" t="s">
        <v>764</v>
      </c>
      <c r="C6" s="7"/>
      <c r="D6" s="8"/>
      <c r="E6" s="9"/>
    </row>
    <row r="7" spans="1:5" ht="13.5" thickBot="1">
      <c r="A7" s="1" t="s">
        <v>763</v>
      </c>
      <c r="C7" s="11"/>
      <c r="E7" s="12"/>
    </row>
    <row r="8" spans="1:5" ht="13.5" thickBot="1">
      <c r="A8" s="1" t="s">
        <v>763</v>
      </c>
      <c r="B8" s="13"/>
      <c r="C8" s="14"/>
      <c r="D8" s="15" t="s">
        <v>765</v>
      </c>
      <c r="E8" s="16"/>
    </row>
    <row r="9" spans="1:5" ht="34.5" customHeight="1">
      <c r="A9" s="1" t="s">
        <v>763</v>
      </c>
      <c r="B9" s="18" t="s">
        <v>766</v>
      </c>
      <c r="C9" s="19" t="s">
        <v>767</v>
      </c>
      <c r="D9" s="20" t="s">
        <v>768</v>
      </c>
      <c r="E9" s="21" t="s">
        <v>770</v>
      </c>
    </row>
    <row r="10" spans="1:5" ht="13.5" customHeight="1" thickBot="1">
      <c r="A10" s="1" t="s">
        <v>763</v>
      </c>
      <c r="B10" s="24"/>
      <c r="C10" s="25"/>
      <c r="D10" s="26" t="s">
        <v>773</v>
      </c>
      <c r="E10" s="27"/>
    </row>
    <row r="11" spans="1:5" ht="13.5" thickBot="1">
      <c r="A11" s="1" t="s">
        <v>763</v>
      </c>
      <c r="B11" s="13"/>
      <c r="C11" s="14"/>
      <c r="D11" s="15" t="s">
        <v>774</v>
      </c>
      <c r="E11" s="30">
        <v>0</v>
      </c>
    </row>
    <row r="12" spans="1:5" ht="13.5" thickBot="1">
      <c r="A12" s="1" t="s">
        <v>763</v>
      </c>
      <c r="C12" s="11"/>
      <c r="E12" s="12"/>
    </row>
    <row r="13" spans="1:5" ht="13.5" thickBot="1">
      <c r="A13" s="1" t="s">
        <v>763</v>
      </c>
      <c r="B13" s="13"/>
      <c r="C13" s="14"/>
      <c r="D13" s="15" t="s">
        <v>775</v>
      </c>
      <c r="E13" s="16"/>
    </row>
    <row r="14" spans="1:5" ht="34.5" customHeight="1">
      <c r="A14" s="1" t="s">
        <v>763</v>
      </c>
      <c r="B14" s="18" t="s">
        <v>766</v>
      </c>
      <c r="C14" s="19" t="s">
        <v>776</v>
      </c>
      <c r="D14" s="20" t="s">
        <v>768</v>
      </c>
      <c r="E14" s="21" t="s">
        <v>770</v>
      </c>
    </row>
    <row r="15" spans="1:5" ht="13.5" customHeight="1" thickBot="1">
      <c r="A15" s="1" t="s">
        <v>763</v>
      </c>
      <c r="B15" s="24"/>
      <c r="C15" s="25"/>
      <c r="D15" s="26" t="s">
        <v>773</v>
      </c>
      <c r="E15" s="27"/>
    </row>
    <row r="16" spans="1:5" ht="12.75">
      <c r="A16" s="1" t="s">
        <v>763</v>
      </c>
      <c r="B16" s="34" t="s">
        <v>777</v>
      </c>
      <c r="C16" s="35" t="s">
        <v>778</v>
      </c>
      <c r="D16" s="36" t="s">
        <v>779</v>
      </c>
      <c r="E16" s="37">
        <v>28429</v>
      </c>
    </row>
    <row r="17" spans="1:5" ht="12.75">
      <c r="A17" s="1" t="s">
        <v>763</v>
      </c>
      <c r="B17" s="40"/>
      <c r="C17" s="41"/>
      <c r="D17" s="42" t="s">
        <v>780</v>
      </c>
      <c r="E17" s="43">
        <v>28429</v>
      </c>
    </row>
    <row r="18" spans="1:5" ht="12.75">
      <c r="A18" s="1" t="s">
        <v>763</v>
      </c>
      <c r="B18" s="46" t="s">
        <v>781</v>
      </c>
      <c r="C18" s="47" t="s">
        <v>782</v>
      </c>
      <c r="D18" s="48" t="s">
        <v>783</v>
      </c>
      <c r="E18" s="49">
        <v>194680</v>
      </c>
    </row>
    <row r="19" spans="1:5" ht="12.75">
      <c r="A19" s="1" t="s">
        <v>763</v>
      </c>
      <c r="B19" s="40"/>
      <c r="C19" s="41"/>
      <c r="D19" s="42" t="s">
        <v>780</v>
      </c>
      <c r="E19" s="43">
        <v>194680</v>
      </c>
    </row>
    <row r="20" spans="1:5" ht="12.75">
      <c r="A20" s="1" t="s">
        <v>763</v>
      </c>
      <c r="B20" s="46" t="s">
        <v>781</v>
      </c>
      <c r="C20" s="47" t="s">
        <v>784</v>
      </c>
      <c r="D20" s="48" t="s">
        <v>785</v>
      </c>
      <c r="E20" s="49">
        <v>40</v>
      </c>
    </row>
    <row r="21" spans="1:5" ht="12.75">
      <c r="A21" s="1" t="s">
        <v>763</v>
      </c>
      <c r="B21" s="40"/>
      <c r="C21" s="41"/>
      <c r="D21" s="42" t="s">
        <v>780</v>
      </c>
      <c r="E21" s="43">
        <v>40</v>
      </c>
    </row>
    <row r="22" spans="1:5" ht="12.75">
      <c r="A22" s="1" t="s">
        <v>763</v>
      </c>
      <c r="B22" s="46" t="s">
        <v>781</v>
      </c>
      <c r="C22" s="47" t="s">
        <v>786</v>
      </c>
      <c r="D22" s="48" t="s">
        <v>787</v>
      </c>
      <c r="E22" s="49">
        <v>1640</v>
      </c>
    </row>
    <row r="23" spans="1:5" ht="12.75">
      <c r="A23" s="1" t="s">
        <v>763</v>
      </c>
      <c r="B23" s="40"/>
      <c r="C23" s="41"/>
      <c r="D23" s="42" t="s">
        <v>780</v>
      </c>
      <c r="E23" s="43">
        <v>1640</v>
      </c>
    </row>
    <row r="24" spans="1:5" ht="12.75">
      <c r="A24" s="1" t="s">
        <v>763</v>
      </c>
      <c r="B24" s="46" t="s">
        <v>781</v>
      </c>
      <c r="C24" s="47" t="s">
        <v>778</v>
      </c>
      <c r="D24" s="48" t="s">
        <v>779</v>
      </c>
      <c r="E24" s="49">
        <v>20</v>
      </c>
    </row>
    <row r="25" spans="1:5" ht="12.75">
      <c r="A25" s="1" t="s">
        <v>763</v>
      </c>
      <c r="B25" s="40"/>
      <c r="C25" s="41"/>
      <c r="D25" s="42" t="s">
        <v>780</v>
      </c>
      <c r="E25" s="43">
        <v>20</v>
      </c>
    </row>
    <row r="26" spans="1:5" ht="12.75">
      <c r="A26" s="1" t="s">
        <v>763</v>
      </c>
      <c r="B26" s="46" t="s">
        <v>788</v>
      </c>
      <c r="C26" s="47" t="s">
        <v>778</v>
      </c>
      <c r="D26" s="48" t="s">
        <v>779</v>
      </c>
      <c r="E26" s="49">
        <v>2200</v>
      </c>
    </row>
    <row r="27" spans="1:5" ht="12.75">
      <c r="A27" s="1" t="s">
        <v>763</v>
      </c>
      <c r="B27" s="40"/>
      <c r="C27" s="41"/>
      <c r="D27" s="42" t="s">
        <v>780</v>
      </c>
      <c r="E27" s="43">
        <v>2200</v>
      </c>
    </row>
    <row r="28" spans="1:5" ht="12.75">
      <c r="A28" s="1" t="s">
        <v>763</v>
      </c>
      <c r="B28" s="46" t="s">
        <v>789</v>
      </c>
      <c r="C28" s="47" t="s">
        <v>790</v>
      </c>
      <c r="D28" s="48" t="s">
        <v>791</v>
      </c>
      <c r="E28" s="49">
        <v>12000</v>
      </c>
    </row>
    <row r="29" spans="1:5" ht="12.75">
      <c r="A29" s="1" t="s">
        <v>763</v>
      </c>
      <c r="B29" s="40"/>
      <c r="C29" s="41"/>
      <c r="D29" s="42" t="s">
        <v>780</v>
      </c>
      <c r="E29" s="43">
        <v>12000</v>
      </c>
    </row>
    <row r="30" spans="1:5" ht="12.75">
      <c r="A30" s="1" t="s">
        <v>763</v>
      </c>
      <c r="B30" s="46" t="s">
        <v>792</v>
      </c>
      <c r="C30" s="47" t="s">
        <v>790</v>
      </c>
      <c r="D30" s="48" t="s">
        <v>791</v>
      </c>
      <c r="E30" s="49">
        <v>233171</v>
      </c>
    </row>
    <row r="31" spans="1:5" ht="13.5" thickBot="1">
      <c r="A31" s="1" t="s">
        <v>763</v>
      </c>
      <c r="B31" s="40"/>
      <c r="C31" s="41"/>
      <c r="D31" s="42" t="s">
        <v>780</v>
      </c>
      <c r="E31" s="43">
        <v>233171</v>
      </c>
    </row>
    <row r="32" spans="1:5" ht="13.5" thickBot="1">
      <c r="A32" s="1" t="s">
        <v>763</v>
      </c>
      <c r="B32" s="13"/>
      <c r="C32" s="14"/>
      <c r="D32" s="15" t="s">
        <v>793</v>
      </c>
      <c r="E32" s="30">
        <f>SUM(E16:E31)/2</f>
        <v>472180</v>
      </c>
    </row>
    <row r="33" spans="1:5" ht="13.5" thickBot="1">
      <c r="A33" s="1" t="s">
        <v>763</v>
      </c>
      <c r="C33" s="11"/>
      <c r="E33" s="12"/>
    </row>
    <row r="34" spans="1:5" ht="13.5" thickBot="1">
      <c r="A34" s="1" t="s">
        <v>763</v>
      </c>
      <c r="B34" s="13"/>
      <c r="C34" s="14"/>
      <c r="D34" s="15" t="s">
        <v>794</v>
      </c>
      <c r="E34" s="16"/>
    </row>
    <row r="35" spans="1:5" ht="34.5" customHeight="1">
      <c r="A35" s="1" t="s">
        <v>763</v>
      </c>
      <c r="B35" s="18" t="s">
        <v>766</v>
      </c>
      <c r="C35" s="19" t="s">
        <v>795</v>
      </c>
      <c r="D35" s="20" t="s">
        <v>768</v>
      </c>
      <c r="E35" s="21" t="s">
        <v>770</v>
      </c>
    </row>
    <row r="36" spans="1:5" ht="13.5" customHeight="1" thickBot="1">
      <c r="A36" s="1" t="s">
        <v>763</v>
      </c>
      <c r="B36" s="24"/>
      <c r="C36" s="25"/>
      <c r="D36" s="26" t="s">
        <v>773</v>
      </c>
      <c r="E36" s="27"/>
    </row>
    <row r="37" spans="1:5" ht="12.75">
      <c r="A37" s="1" t="s">
        <v>763</v>
      </c>
      <c r="B37" s="34" t="s">
        <v>777</v>
      </c>
      <c r="C37" s="35" t="s">
        <v>797</v>
      </c>
      <c r="D37" s="36" t="s">
        <v>798</v>
      </c>
      <c r="E37" s="37">
        <v>1750</v>
      </c>
    </row>
    <row r="38" spans="1:5" ht="12.75">
      <c r="A38" s="1" t="s">
        <v>763</v>
      </c>
      <c r="B38" s="40"/>
      <c r="C38" s="41"/>
      <c r="D38" s="42" t="s">
        <v>799</v>
      </c>
      <c r="E38" s="43">
        <v>1750</v>
      </c>
    </row>
    <row r="39" spans="1:5" ht="12.75">
      <c r="A39" s="1" t="s">
        <v>763</v>
      </c>
      <c r="B39" s="46" t="s">
        <v>777</v>
      </c>
      <c r="C39" s="47" t="s">
        <v>797</v>
      </c>
      <c r="D39" s="48" t="s">
        <v>800</v>
      </c>
      <c r="E39" s="49">
        <v>4023</v>
      </c>
    </row>
    <row r="40" spans="1:5" ht="12.75">
      <c r="A40" s="1" t="s">
        <v>763</v>
      </c>
      <c r="B40" s="40"/>
      <c r="C40" s="41"/>
      <c r="D40" s="42" t="s">
        <v>799</v>
      </c>
      <c r="E40" s="43">
        <v>4023</v>
      </c>
    </row>
    <row r="41" spans="1:5" ht="12.75">
      <c r="A41" s="1" t="s">
        <v>763</v>
      </c>
      <c r="B41" s="46" t="s">
        <v>781</v>
      </c>
      <c r="C41" s="47" t="s">
        <v>797</v>
      </c>
      <c r="D41" s="48" t="s">
        <v>801</v>
      </c>
      <c r="E41" s="49">
        <v>1000</v>
      </c>
    </row>
    <row r="42" spans="1:5" ht="12.75">
      <c r="A42" s="1" t="s">
        <v>763</v>
      </c>
      <c r="B42" s="40"/>
      <c r="C42" s="41"/>
      <c r="D42" s="42" t="s">
        <v>799</v>
      </c>
      <c r="E42" s="43">
        <v>1000</v>
      </c>
    </row>
    <row r="43" spans="1:5" ht="12.75">
      <c r="A43" s="1" t="s">
        <v>763</v>
      </c>
      <c r="B43" s="46" t="s">
        <v>781</v>
      </c>
      <c r="C43" s="47" t="s">
        <v>797</v>
      </c>
      <c r="D43" s="48" t="s">
        <v>802</v>
      </c>
      <c r="E43" s="49">
        <v>20000</v>
      </c>
    </row>
    <row r="44" spans="1:5" ht="12.75">
      <c r="A44" s="1" t="s">
        <v>763</v>
      </c>
      <c r="B44" s="40"/>
      <c r="C44" s="41"/>
      <c r="D44" s="42" t="s">
        <v>799</v>
      </c>
      <c r="E44" s="43">
        <v>20000</v>
      </c>
    </row>
    <row r="45" spans="1:5" ht="12.75">
      <c r="A45" s="1" t="s">
        <v>763</v>
      </c>
      <c r="B45" s="46" t="s">
        <v>781</v>
      </c>
      <c r="C45" s="47" t="s">
        <v>797</v>
      </c>
      <c r="D45" s="48" t="s">
        <v>803</v>
      </c>
      <c r="E45" s="49">
        <v>7000</v>
      </c>
    </row>
    <row r="46" spans="1:5" ht="12.75">
      <c r="A46" s="1" t="s">
        <v>763</v>
      </c>
      <c r="B46" s="40"/>
      <c r="C46" s="41"/>
      <c r="D46" s="42" t="s">
        <v>799</v>
      </c>
      <c r="E46" s="43">
        <v>7000</v>
      </c>
    </row>
    <row r="47" spans="1:5" ht="12.75">
      <c r="A47" s="1" t="s">
        <v>763</v>
      </c>
      <c r="B47" s="46" t="s">
        <v>781</v>
      </c>
      <c r="C47" s="47" t="s">
        <v>797</v>
      </c>
      <c r="D47" s="48" t="s">
        <v>804</v>
      </c>
      <c r="E47" s="49">
        <v>15000</v>
      </c>
    </row>
    <row r="48" spans="1:5" ht="12.75">
      <c r="A48" s="1" t="s">
        <v>763</v>
      </c>
      <c r="B48" s="40"/>
      <c r="C48" s="41"/>
      <c r="D48" s="42" t="s">
        <v>799</v>
      </c>
      <c r="E48" s="43">
        <v>15000</v>
      </c>
    </row>
    <row r="49" spans="1:5" ht="12.75">
      <c r="A49" s="1" t="s">
        <v>763</v>
      </c>
      <c r="B49" s="46" t="s">
        <v>781</v>
      </c>
      <c r="C49" s="47" t="s">
        <v>805</v>
      </c>
      <c r="D49" s="48" t="s">
        <v>806</v>
      </c>
      <c r="E49" s="49">
        <v>9500</v>
      </c>
    </row>
    <row r="50" spans="1:5" ht="12.75">
      <c r="A50" s="1" t="s">
        <v>763</v>
      </c>
      <c r="B50" s="40"/>
      <c r="C50" s="41"/>
      <c r="D50" s="42" t="s">
        <v>799</v>
      </c>
      <c r="E50" s="43">
        <v>9500</v>
      </c>
    </row>
    <row r="51" spans="1:5" ht="12.75">
      <c r="A51" s="1" t="s">
        <v>763</v>
      </c>
      <c r="B51" s="46" t="s">
        <v>781</v>
      </c>
      <c r="C51" s="47" t="s">
        <v>807</v>
      </c>
      <c r="D51" s="48" t="s">
        <v>808</v>
      </c>
      <c r="E51" s="49">
        <v>14800</v>
      </c>
    </row>
    <row r="52" spans="1:5" ht="12.75">
      <c r="A52" s="1" t="s">
        <v>763</v>
      </c>
      <c r="B52" s="40"/>
      <c r="C52" s="41"/>
      <c r="D52" s="42" t="s">
        <v>799</v>
      </c>
      <c r="E52" s="43">
        <v>14800</v>
      </c>
    </row>
    <row r="53" spans="1:5" ht="12.75">
      <c r="A53" s="1" t="s">
        <v>763</v>
      </c>
      <c r="B53" s="46" t="s">
        <v>781</v>
      </c>
      <c r="C53" s="47" t="s">
        <v>809</v>
      </c>
      <c r="D53" s="48" t="s">
        <v>810</v>
      </c>
      <c r="E53" s="49">
        <v>39850</v>
      </c>
    </row>
    <row r="54" spans="1:5" ht="12.75">
      <c r="A54" s="1" t="s">
        <v>763</v>
      </c>
      <c r="B54" s="40"/>
      <c r="C54" s="41"/>
      <c r="D54" s="42" t="s">
        <v>799</v>
      </c>
      <c r="E54" s="43">
        <v>39850</v>
      </c>
    </row>
    <row r="55" spans="1:5" ht="12.75">
      <c r="A55" s="1" t="s">
        <v>763</v>
      </c>
      <c r="B55" s="46" t="s">
        <v>781</v>
      </c>
      <c r="C55" s="47" t="s">
        <v>811</v>
      </c>
      <c r="D55" s="48" t="s">
        <v>1112</v>
      </c>
      <c r="E55" s="49">
        <v>16700</v>
      </c>
    </row>
    <row r="56" spans="1:5" ht="12.75">
      <c r="A56" s="1" t="s">
        <v>763</v>
      </c>
      <c r="B56" s="40"/>
      <c r="C56" s="41"/>
      <c r="D56" s="42" t="s">
        <v>799</v>
      </c>
      <c r="E56" s="43">
        <v>16700</v>
      </c>
    </row>
    <row r="57" spans="1:5" ht="12.75">
      <c r="A57" s="1" t="s">
        <v>763</v>
      </c>
      <c r="B57" s="46" t="s">
        <v>781</v>
      </c>
      <c r="C57" s="47" t="s">
        <v>812</v>
      </c>
      <c r="D57" s="48" t="s">
        <v>813</v>
      </c>
      <c r="E57" s="49">
        <v>17000</v>
      </c>
    </row>
    <row r="58" spans="1:5" ht="12.75">
      <c r="A58" s="1" t="s">
        <v>763</v>
      </c>
      <c r="B58" s="40"/>
      <c r="C58" s="41"/>
      <c r="D58" s="42" t="s">
        <v>799</v>
      </c>
      <c r="E58" s="43">
        <v>17000</v>
      </c>
    </row>
    <row r="59" spans="1:5" ht="12.75">
      <c r="A59" s="1" t="s">
        <v>763</v>
      </c>
      <c r="B59" s="46" t="s">
        <v>781</v>
      </c>
      <c r="C59" s="47" t="s">
        <v>814</v>
      </c>
      <c r="D59" s="48" t="s">
        <v>815</v>
      </c>
      <c r="E59" s="49">
        <v>7550</v>
      </c>
    </row>
    <row r="60" spans="1:5" ht="12.75">
      <c r="A60" s="1" t="s">
        <v>763</v>
      </c>
      <c r="B60" s="40"/>
      <c r="C60" s="41"/>
      <c r="D60" s="42" t="s">
        <v>799</v>
      </c>
      <c r="E60" s="43">
        <v>7550</v>
      </c>
    </row>
    <row r="61" spans="1:5" ht="12.75">
      <c r="A61" s="1" t="s">
        <v>763</v>
      </c>
      <c r="B61" s="46" t="s">
        <v>781</v>
      </c>
      <c r="C61" s="47" t="s">
        <v>816</v>
      </c>
      <c r="D61" s="48" t="s">
        <v>817</v>
      </c>
      <c r="E61" s="49">
        <v>10000</v>
      </c>
    </row>
    <row r="62" spans="1:5" ht="12.75">
      <c r="A62" s="1" t="s">
        <v>763</v>
      </c>
      <c r="B62" s="40"/>
      <c r="C62" s="41"/>
      <c r="D62" s="42" t="s">
        <v>799</v>
      </c>
      <c r="E62" s="43">
        <v>10000</v>
      </c>
    </row>
    <row r="63" spans="1:5" ht="12.75">
      <c r="A63" s="1" t="s">
        <v>763</v>
      </c>
      <c r="B63" s="46" t="s">
        <v>781</v>
      </c>
      <c r="C63" s="47" t="s">
        <v>818</v>
      </c>
      <c r="D63" s="48" t="s">
        <v>819</v>
      </c>
      <c r="E63" s="49">
        <v>17738</v>
      </c>
    </row>
    <row r="64" spans="1:5" ht="12.75">
      <c r="A64" s="1" t="s">
        <v>763</v>
      </c>
      <c r="B64" s="40"/>
      <c r="C64" s="41"/>
      <c r="D64" s="42" t="s">
        <v>799</v>
      </c>
      <c r="E64" s="43">
        <v>17738</v>
      </c>
    </row>
    <row r="65" spans="1:5" ht="12.75">
      <c r="A65" s="1" t="s">
        <v>763</v>
      </c>
      <c r="B65" s="46" t="s">
        <v>781</v>
      </c>
      <c r="C65" s="47" t="s">
        <v>820</v>
      </c>
      <c r="D65" s="48" t="s">
        <v>821</v>
      </c>
      <c r="E65" s="49">
        <v>4000</v>
      </c>
    </row>
    <row r="66" spans="1:5" ht="12.75">
      <c r="A66" s="1" t="s">
        <v>763</v>
      </c>
      <c r="B66" s="40"/>
      <c r="C66" s="41"/>
      <c r="D66" s="42" t="s">
        <v>799</v>
      </c>
      <c r="E66" s="43">
        <v>4000</v>
      </c>
    </row>
    <row r="67" spans="1:5" ht="12.75">
      <c r="A67" s="1" t="s">
        <v>763</v>
      </c>
      <c r="B67" s="46" t="s">
        <v>781</v>
      </c>
      <c r="C67" s="47" t="s">
        <v>822</v>
      </c>
      <c r="D67" s="48" t="s">
        <v>823</v>
      </c>
      <c r="E67" s="49">
        <v>15000</v>
      </c>
    </row>
    <row r="68" spans="1:5" ht="12.75">
      <c r="A68" s="1" t="s">
        <v>763</v>
      </c>
      <c r="B68" s="40"/>
      <c r="C68" s="41"/>
      <c r="D68" s="42" t="s">
        <v>799</v>
      </c>
      <c r="E68" s="43">
        <v>15000</v>
      </c>
    </row>
    <row r="69" spans="1:5" ht="12.75">
      <c r="A69" s="1" t="s">
        <v>763</v>
      </c>
      <c r="B69" s="46" t="s">
        <v>781</v>
      </c>
      <c r="C69" s="47" t="s">
        <v>824</v>
      </c>
      <c r="D69" s="48" t="s">
        <v>825</v>
      </c>
      <c r="E69" s="49">
        <v>2700</v>
      </c>
    </row>
    <row r="70" spans="1:5" ht="12.75">
      <c r="A70" s="1" t="s">
        <v>763</v>
      </c>
      <c r="B70" s="40"/>
      <c r="C70" s="41"/>
      <c r="D70" s="42" t="s">
        <v>799</v>
      </c>
      <c r="E70" s="43">
        <v>2700</v>
      </c>
    </row>
    <row r="71" spans="1:5" ht="12.75">
      <c r="A71" s="1" t="s">
        <v>763</v>
      </c>
      <c r="B71" s="46" t="s">
        <v>781</v>
      </c>
      <c r="C71" s="47" t="s">
        <v>826</v>
      </c>
      <c r="D71" s="48" t="s">
        <v>827</v>
      </c>
      <c r="E71" s="49">
        <v>5560</v>
      </c>
    </row>
    <row r="72" spans="1:5" ht="12.75">
      <c r="A72" s="1" t="s">
        <v>763</v>
      </c>
      <c r="B72" s="40"/>
      <c r="C72" s="41"/>
      <c r="D72" s="42" t="s">
        <v>799</v>
      </c>
      <c r="E72" s="43">
        <v>5560</v>
      </c>
    </row>
    <row r="73" spans="1:5" ht="12.75">
      <c r="A73" s="1" t="s">
        <v>763</v>
      </c>
      <c r="B73" s="46" t="s">
        <v>781</v>
      </c>
      <c r="C73" s="47" t="s">
        <v>828</v>
      </c>
      <c r="D73" s="48" t="s">
        <v>829</v>
      </c>
      <c r="E73" s="49">
        <v>14600</v>
      </c>
    </row>
    <row r="74" spans="1:5" ht="12.75">
      <c r="A74" s="1" t="s">
        <v>763</v>
      </c>
      <c r="B74" s="40"/>
      <c r="C74" s="41"/>
      <c r="D74" s="42" t="s">
        <v>799</v>
      </c>
      <c r="E74" s="43">
        <v>14600</v>
      </c>
    </row>
    <row r="75" spans="1:5" ht="12.75">
      <c r="A75" s="1" t="s">
        <v>763</v>
      </c>
      <c r="B75" s="46" t="s">
        <v>781</v>
      </c>
      <c r="C75" s="47" t="s">
        <v>830</v>
      </c>
      <c r="D75" s="48" t="s">
        <v>831</v>
      </c>
      <c r="E75" s="49">
        <v>207990</v>
      </c>
    </row>
    <row r="76" spans="1:5" ht="12.75">
      <c r="A76" s="1" t="s">
        <v>763</v>
      </c>
      <c r="B76" s="40"/>
      <c r="C76" s="41"/>
      <c r="D76" s="42" t="s">
        <v>799</v>
      </c>
      <c r="E76" s="43">
        <v>207990</v>
      </c>
    </row>
    <row r="77" spans="1:5" ht="12.75">
      <c r="A77" s="1" t="s">
        <v>763</v>
      </c>
      <c r="B77" s="46" t="s">
        <v>781</v>
      </c>
      <c r="C77" s="47" t="s">
        <v>832</v>
      </c>
      <c r="D77" s="48" t="s">
        <v>833</v>
      </c>
      <c r="E77" s="49">
        <v>4940</v>
      </c>
    </row>
    <row r="78" spans="1:5" ht="12.75">
      <c r="A78" s="1" t="s">
        <v>763</v>
      </c>
      <c r="B78" s="40"/>
      <c r="C78" s="41"/>
      <c r="D78" s="42" t="s">
        <v>799</v>
      </c>
      <c r="E78" s="43">
        <v>4940</v>
      </c>
    </row>
    <row r="79" spans="1:5" ht="12.75">
      <c r="A79" s="1" t="s">
        <v>763</v>
      </c>
      <c r="B79" s="46" t="s">
        <v>781</v>
      </c>
      <c r="C79" s="47" t="s">
        <v>834</v>
      </c>
      <c r="D79" s="48" t="s">
        <v>835</v>
      </c>
      <c r="E79" s="49">
        <v>3700</v>
      </c>
    </row>
    <row r="80" spans="1:5" ht="12.75">
      <c r="A80" s="1" t="s">
        <v>763</v>
      </c>
      <c r="B80" s="40"/>
      <c r="C80" s="41"/>
      <c r="D80" s="42" t="s">
        <v>799</v>
      </c>
      <c r="E80" s="43">
        <v>3700</v>
      </c>
    </row>
    <row r="81" spans="1:5" ht="12.75">
      <c r="A81" s="1" t="s">
        <v>763</v>
      </c>
      <c r="B81" s="46" t="s">
        <v>781</v>
      </c>
      <c r="C81" s="47" t="s">
        <v>836</v>
      </c>
      <c r="D81" s="48" t="s">
        <v>837</v>
      </c>
      <c r="E81" s="49">
        <v>7600</v>
      </c>
    </row>
    <row r="82" spans="1:5" ht="12.75">
      <c r="A82" s="1" t="s">
        <v>763</v>
      </c>
      <c r="B82" s="40"/>
      <c r="C82" s="41"/>
      <c r="D82" s="42" t="s">
        <v>799</v>
      </c>
      <c r="E82" s="43">
        <v>7600</v>
      </c>
    </row>
    <row r="83" spans="1:5" ht="12.75">
      <c r="A83" s="1" t="s">
        <v>763</v>
      </c>
      <c r="B83" s="46" t="s">
        <v>781</v>
      </c>
      <c r="C83" s="47" t="s">
        <v>838</v>
      </c>
      <c r="D83" s="48" t="s">
        <v>839</v>
      </c>
      <c r="E83" s="49">
        <v>6870</v>
      </c>
    </row>
    <row r="84" spans="1:5" ht="12.75">
      <c r="A84" s="1" t="s">
        <v>763</v>
      </c>
      <c r="B84" s="40"/>
      <c r="C84" s="41"/>
      <c r="D84" s="42" t="s">
        <v>799</v>
      </c>
      <c r="E84" s="43">
        <v>6870</v>
      </c>
    </row>
    <row r="85" spans="1:5" ht="12.75">
      <c r="A85" s="1" t="s">
        <v>763</v>
      </c>
      <c r="B85" s="46" t="s">
        <v>781</v>
      </c>
      <c r="C85" s="47" t="s">
        <v>840</v>
      </c>
      <c r="D85" s="48" t="s">
        <v>841</v>
      </c>
      <c r="E85" s="49">
        <v>1700</v>
      </c>
    </row>
    <row r="86" spans="1:5" ht="12.75">
      <c r="A86" s="1" t="s">
        <v>763</v>
      </c>
      <c r="B86" s="40"/>
      <c r="C86" s="41"/>
      <c r="D86" s="42" t="s">
        <v>799</v>
      </c>
      <c r="E86" s="43">
        <v>1700</v>
      </c>
    </row>
    <row r="87" spans="1:5" ht="12.75">
      <c r="A87" s="1" t="s">
        <v>763</v>
      </c>
      <c r="B87" s="46" t="s">
        <v>781</v>
      </c>
      <c r="C87" s="47" t="s">
        <v>842</v>
      </c>
      <c r="D87" s="48" t="s">
        <v>843</v>
      </c>
      <c r="E87" s="49">
        <v>16863</v>
      </c>
    </row>
    <row r="88" spans="1:5" ht="12.75">
      <c r="A88" s="1" t="s">
        <v>763</v>
      </c>
      <c r="B88" s="40"/>
      <c r="C88" s="41"/>
      <c r="D88" s="42" t="s">
        <v>799</v>
      </c>
      <c r="E88" s="43">
        <v>16863</v>
      </c>
    </row>
    <row r="89" spans="1:5" ht="12.75">
      <c r="A89" s="1" t="s">
        <v>763</v>
      </c>
      <c r="B89" s="46" t="s">
        <v>781</v>
      </c>
      <c r="C89" s="47" t="s">
        <v>844</v>
      </c>
      <c r="D89" s="48" t="s">
        <v>845</v>
      </c>
      <c r="E89" s="49">
        <v>17000</v>
      </c>
    </row>
    <row r="90" spans="1:5" ht="12.75">
      <c r="A90" s="1" t="s">
        <v>763</v>
      </c>
      <c r="B90" s="40"/>
      <c r="C90" s="41"/>
      <c r="D90" s="42" t="s">
        <v>799</v>
      </c>
      <c r="E90" s="43">
        <v>17000</v>
      </c>
    </row>
    <row r="91" spans="1:5" ht="12.75">
      <c r="A91" s="1" t="s">
        <v>763</v>
      </c>
      <c r="B91" s="46" t="s">
        <v>781</v>
      </c>
      <c r="C91" s="47" t="s">
        <v>846</v>
      </c>
      <c r="D91" s="48" t="s">
        <v>847</v>
      </c>
      <c r="E91" s="49">
        <v>8000</v>
      </c>
    </row>
    <row r="92" spans="1:5" ht="12.75">
      <c r="A92" s="1" t="s">
        <v>763</v>
      </c>
      <c r="B92" s="40"/>
      <c r="C92" s="41"/>
      <c r="D92" s="42" t="s">
        <v>799</v>
      </c>
      <c r="E92" s="43">
        <v>8000</v>
      </c>
    </row>
    <row r="93" spans="1:5" ht="12.75">
      <c r="A93" s="1" t="s">
        <v>763</v>
      </c>
      <c r="B93" s="46" t="s">
        <v>781</v>
      </c>
      <c r="C93" s="47" t="s">
        <v>848</v>
      </c>
      <c r="D93" s="48" t="s">
        <v>849</v>
      </c>
      <c r="E93" s="49">
        <v>134768</v>
      </c>
    </row>
    <row r="94" spans="1:5" ht="12.75">
      <c r="A94" s="1" t="s">
        <v>763</v>
      </c>
      <c r="B94" s="40"/>
      <c r="C94" s="41"/>
      <c r="D94" s="42" t="s">
        <v>799</v>
      </c>
      <c r="E94" s="43">
        <v>134768</v>
      </c>
    </row>
    <row r="95" spans="1:5" ht="12.75">
      <c r="A95" s="1" t="s">
        <v>763</v>
      </c>
      <c r="B95" s="46" t="s">
        <v>781</v>
      </c>
      <c r="C95" s="47" t="s">
        <v>850</v>
      </c>
      <c r="D95" s="48" t="s">
        <v>851</v>
      </c>
      <c r="E95" s="49">
        <v>13600</v>
      </c>
    </row>
    <row r="96" spans="1:5" ht="12.75">
      <c r="A96" s="1" t="s">
        <v>763</v>
      </c>
      <c r="B96" s="40"/>
      <c r="C96" s="41"/>
      <c r="D96" s="42" t="s">
        <v>799</v>
      </c>
      <c r="E96" s="43">
        <v>13600</v>
      </c>
    </row>
    <row r="97" spans="1:5" ht="12.75">
      <c r="A97" s="1" t="s">
        <v>763</v>
      </c>
      <c r="B97" s="46" t="s">
        <v>781</v>
      </c>
      <c r="C97" s="47" t="s">
        <v>852</v>
      </c>
      <c r="D97" s="48" t="s">
        <v>853</v>
      </c>
      <c r="E97" s="49">
        <v>5000</v>
      </c>
    </row>
    <row r="98" spans="1:5" ht="12.75">
      <c r="A98" s="1" t="s">
        <v>763</v>
      </c>
      <c r="B98" s="40"/>
      <c r="C98" s="41"/>
      <c r="D98" s="42" t="s">
        <v>799</v>
      </c>
      <c r="E98" s="43">
        <v>5000</v>
      </c>
    </row>
    <row r="99" spans="1:5" ht="12.75">
      <c r="A99" s="1" t="s">
        <v>763</v>
      </c>
      <c r="B99" s="46" t="s">
        <v>781</v>
      </c>
      <c r="C99" s="47" t="s">
        <v>854</v>
      </c>
      <c r="D99" s="48" t="s">
        <v>855</v>
      </c>
      <c r="E99" s="49">
        <v>157900</v>
      </c>
    </row>
    <row r="100" spans="1:5" ht="12.75">
      <c r="A100" s="1" t="s">
        <v>763</v>
      </c>
      <c r="B100" s="40"/>
      <c r="C100" s="41"/>
      <c r="D100" s="42" t="s">
        <v>799</v>
      </c>
      <c r="E100" s="43">
        <v>157900</v>
      </c>
    </row>
    <row r="101" spans="1:5" ht="12.75">
      <c r="A101" s="1" t="s">
        <v>763</v>
      </c>
      <c r="B101" s="46" t="s">
        <v>781</v>
      </c>
      <c r="C101" s="47" t="s">
        <v>856</v>
      </c>
      <c r="D101" s="48" t="s">
        <v>857</v>
      </c>
      <c r="E101" s="49">
        <v>74000</v>
      </c>
    </row>
    <row r="102" spans="1:5" ht="12.75">
      <c r="A102" s="1" t="s">
        <v>763</v>
      </c>
      <c r="B102" s="40"/>
      <c r="C102" s="41"/>
      <c r="D102" s="42" t="s">
        <v>799</v>
      </c>
      <c r="E102" s="43">
        <v>74000</v>
      </c>
    </row>
    <row r="103" spans="1:5" ht="12.75">
      <c r="A103" s="1" t="s">
        <v>763</v>
      </c>
      <c r="B103" s="46" t="s">
        <v>781</v>
      </c>
      <c r="C103" s="47" t="s">
        <v>858</v>
      </c>
      <c r="D103" s="48" t="s">
        <v>859</v>
      </c>
      <c r="E103" s="49">
        <v>5000</v>
      </c>
    </row>
    <row r="104" spans="1:5" ht="12.75">
      <c r="A104" s="1" t="s">
        <v>763</v>
      </c>
      <c r="B104" s="40"/>
      <c r="C104" s="41"/>
      <c r="D104" s="42" t="s">
        <v>799</v>
      </c>
      <c r="E104" s="43">
        <v>5000</v>
      </c>
    </row>
    <row r="105" spans="1:5" ht="12.75">
      <c r="A105" s="1" t="s">
        <v>763</v>
      </c>
      <c r="B105" s="46" t="s">
        <v>781</v>
      </c>
      <c r="C105" s="47" t="s">
        <v>860</v>
      </c>
      <c r="D105" s="48" t="s">
        <v>861</v>
      </c>
      <c r="E105" s="49">
        <v>1000</v>
      </c>
    </row>
    <row r="106" spans="1:5" ht="12.75">
      <c r="A106" s="1" t="s">
        <v>763</v>
      </c>
      <c r="B106" s="40"/>
      <c r="C106" s="41"/>
      <c r="D106" s="42" t="s">
        <v>799</v>
      </c>
      <c r="E106" s="43">
        <v>1000</v>
      </c>
    </row>
    <row r="107" spans="1:5" ht="12.75">
      <c r="A107" s="1" t="s">
        <v>763</v>
      </c>
      <c r="B107" s="46" t="s">
        <v>781</v>
      </c>
      <c r="C107" s="47" t="s">
        <v>862</v>
      </c>
      <c r="D107" s="48" t="s">
        <v>863</v>
      </c>
      <c r="E107" s="49">
        <v>8800</v>
      </c>
    </row>
    <row r="108" spans="1:5" ht="12.75">
      <c r="A108" s="1" t="s">
        <v>763</v>
      </c>
      <c r="B108" s="40"/>
      <c r="C108" s="41"/>
      <c r="D108" s="42" t="s">
        <v>799</v>
      </c>
      <c r="E108" s="43">
        <v>8800</v>
      </c>
    </row>
    <row r="109" spans="1:5" ht="12.75">
      <c r="A109" s="1" t="s">
        <v>763</v>
      </c>
      <c r="B109" s="46" t="s">
        <v>781</v>
      </c>
      <c r="C109" s="47" t="s">
        <v>864</v>
      </c>
      <c r="D109" s="48" t="s">
        <v>865</v>
      </c>
      <c r="E109" s="49">
        <v>47820</v>
      </c>
    </row>
    <row r="110" spans="1:5" ht="12.75">
      <c r="A110" s="1" t="s">
        <v>763</v>
      </c>
      <c r="B110" s="40"/>
      <c r="C110" s="41"/>
      <c r="D110" s="42" t="s">
        <v>799</v>
      </c>
      <c r="E110" s="43">
        <v>47820</v>
      </c>
    </row>
    <row r="111" spans="1:5" ht="12.75">
      <c r="A111" s="1" t="s">
        <v>763</v>
      </c>
      <c r="B111" s="46" t="s">
        <v>781</v>
      </c>
      <c r="C111" s="47" t="s">
        <v>866</v>
      </c>
      <c r="D111" s="48" t="s">
        <v>867</v>
      </c>
      <c r="E111" s="49">
        <v>1000</v>
      </c>
    </row>
    <row r="112" spans="1:5" ht="12.75">
      <c r="A112" s="1" t="s">
        <v>763</v>
      </c>
      <c r="B112" s="40"/>
      <c r="C112" s="41"/>
      <c r="D112" s="42" t="s">
        <v>799</v>
      </c>
      <c r="E112" s="43">
        <v>1000</v>
      </c>
    </row>
    <row r="113" spans="1:5" ht="12.75">
      <c r="A113" s="1" t="s">
        <v>763</v>
      </c>
      <c r="B113" s="46" t="s">
        <v>781</v>
      </c>
      <c r="C113" s="47" t="s">
        <v>868</v>
      </c>
      <c r="D113" s="48" t="s">
        <v>869</v>
      </c>
      <c r="E113" s="49">
        <v>135010</v>
      </c>
    </row>
    <row r="114" spans="1:5" ht="12.75">
      <c r="A114" s="1" t="s">
        <v>763</v>
      </c>
      <c r="B114" s="40"/>
      <c r="C114" s="41"/>
      <c r="D114" s="42" t="s">
        <v>799</v>
      </c>
      <c r="E114" s="43">
        <v>135010</v>
      </c>
    </row>
    <row r="115" spans="1:5" ht="12.75">
      <c r="A115" s="1" t="s">
        <v>763</v>
      </c>
      <c r="B115" s="46" t="s">
        <v>781</v>
      </c>
      <c r="C115" s="47" t="s">
        <v>870</v>
      </c>
      <c r="D115" s="48" t="s">
        <v>871</v>
      </c>
      <c r="E115" s="49">
        <v>337813</v>
      </c>
    </row>
    <row r="116" spans="1:5" ht="12.75">
      <c r="A116" s="1" t="s">
        <v>763</v>
      </c>
      <c r="B116" s="40"/>
      <c r="C116" s="41"/>
      <c r="D116" s="42" t="s">
        <v>799</v>
      </c>
      <c r="E116" s="43">
        <v>337813</v>
      </c>
    </row>
    <row r="117" spans="1:5" ht="12.75">
      <c r="A117" s="1" t="s">
        <v>763</v>
      </c>
      <c r="B117" s="46" t="s">
        <v>781</v>
      </c>
      <c r="C117" s="47" t="s">
        <v>872</v>
      </c>
      <c r="D117" s="48" t="s">
        <v>873</v>
      </c>
      <c r="E117" s="49">
        <v>23100</v>
      </c>
    </row>
    <row r="118" spans="1:5" ht="13.5" thickBot="1">
      <c r="A118" s="1" t="s">
        <v>763</v>
      </c>
      <c r="B118" s="40"/>
      <c r="C118" s="41"/>
      <c r="D118" s="42" t="s">
        <v>799</v>
      </c>
      <c r="E118" s="43">
        <v>23100</v>
      </c>
    </row>
    <row r="119" spans="1:5" ht="13.5" thickBot="1">
      <c r="A119" s="1" t="s">
        <v>763</v>
      </c>
      <c r="B119" s="13"/>
      <c r="C119" s="14"/>
      <c r="D119" s="15" t="s">
        <v>874</v>
      </c>
      <c r="E119" s="30">
        <f>SUM(E37:E118)/2</f>
        <v>1443245</v>
      </c>
    </row>
    <row r="120" spans="1:5" ht="13.5" thickBot="1">
      <c r="A120" s="1" t="s">
        <v>763</v>
      </c>
      <c r="C120" s="11"/>
      <c r="E120" s="12"/>
    </row>
    <row r="121" spans="1:5" ht="13.5" thickBot="1">
      <c r="A121" s="1" t="s">
        <v>763</v>
      </c>
      <c r="B121" s="13"/>
      <c r="C121" s="14"/>
      <c r="D121" s="15" t="s">
        <v>875</v>
      </c>
      <c r="E121" s="30">
        <f>E$32+E$119</f>
        <v>1915425</v>
      </c>
    </row>
    <row r="122" spans="1:5" ht="13.5" thickBot="1">
      <c r="A122" s="1" t="s">
        <v>763</v>
      </c>
      <c r="C122" s="11"/>
      <c r="E122" s="12"/>
    </row>
    <row r="123" spans="1:5" ht="13.5" thickBot="1">
      <c r="A123" s="1" t="s">
        <v>763</v>
      </c>
      <c r="B123" s="13"/>
      <c r="C123" s="14"/>
      <c r="D123" s="15" t="s">
        <v>876</v>
      </c>
      <c r="E123" s="16"/>
    </row>
    <row r="124" spans="1:5" ht="34.5" customHeight="1">
      <c r="A124" s="1" t="s">
        <v>763</v>
      </c>
      <c r="B124" s="18" t="s">
        <v>766</v>
      </c>
      <c r="C124" s="19" t="s">
        <v>767</v>
      </c>
      <c r="D124" s="20" t="s">
        <v>768</v>
      </c>
      <c r="E124" s="21" t="s">
        <v>770</v>
      </c>
    </row>
    <row r="125" spans="1:5" ht="13.5" customHeight="1" thickBot="1">
      <c r="A125" s="1" t="s">
        <v>763</v>
      </c>
      <c r="B125" s="24"/>
      <c r="C125" s="25"/>
      <c r="D125" s="26" t="s">
        <v>773</v>
      </c>
      <c r="E125" s="27"/>
    </row>
    <row r="126" spans="1:5" ht="12.75">
      <c r="A126" s="1" t="s">
        <v>763</v>
      </c>
      <c r="B126" s="34" t="s">
        <v>877</v>
      </c>
      <c r="C126" s="35" t="s">
        <v>878</v>
      </c>
      <c r="D126" s="36" t="s">
        <v>879</v>
      </c>
      <c r="E126" s="37">
        <v>244.5</v>
      </c>
    </row>
    <row r="127" spans="1:5" ht="12.75">
      <c r="A127" s="1" t="s">
        <v>763</v>
      </c>
      <c r="B127" s="40"/>
      <c r="C127" s="41"/>
      <c r="D127" s="42" t="s">
        <v>880</v>
      </c>
      <c r="E127" s="43">
        <v>244.5</v>
      </c>
    </row>
    <row r="128" spans="1:5" ht="12.75">
      <c r="A128" s="1" t="s">
        <v>763</v>
      </c>
      <c r="B128" s="46" t="s">
        <v>881</v>
      </c>
      <c r="C128" s="47" t="s">
        <v>878</v>
      </c>
      <c r="D128" s="48" t="s">
        <v>879</v>
      </c>
      <c r="E128" s="49">
        <v>1825.5</v>
      </c>
    </row>
    <row r="129" spans="1:5" ht="12.75">
      <c r="A129" s="1" t="s">
        <v>763</v>
      </c>
      <c r="B129" s="40"/>
      <c r="C129" s="41"/>
      <c r="D129" s="42" t="s">
        <v>880</v>
      </c>
      <c r="E129" s="43">
        <v>1825.5</v>
      </c>
    </row>
    <row r="130" spans="1:5" ht="12.75">
      <c r="A130" s="1" t="s">
        <v>763</v>
      </c>
      <c r="B130" s="46" t="s">
        <v>882</v>
      </c>
      <c r="C130" s="47" t="s">
        <v>878</v>
      </c>
      <c r="D130" s="48" t="s">
        <v>879</v>
      </c>
      <c r="E130" s="49">
        <v>2252</v>
      </c>
    </row>
    <row r="131" spans="1:5" ht="12.75">
      <c r="A131" s="1" t="s">
        <v>763</v>
      </c>
      <c r="B131" s="40"/>
      <c r="C131" s="41"/>
      <c r="D131" s="42" t="s">
        <v>880</v>
      </c>
      <c r="E131" s="43">
        <v>2252</v>
      </c>
    </row>
    <row r="132" spans="1:5" ht="12.75">
      <c r="A132" s="1" t="s">
        <v>763</v>
      </c>
      <c r="B132" s="46" t="s">
        <v>883</v>
      </c>
      <c r="C132" s="47" t="s">
        <v>878</v>
      </c>
      <c r="D132" s="48" t="s">
        <v>879</v>
      </c>
      <c r="E132" s="49">
        <v>889</v>
      </c>
    </row>
    <row r="133" spans="1:5" ht="12.75">
      <c r="A133" s="1" t="s">
        <v>763</v>
      </c>
      <c r="B133" s="40"/>
      <c r="C133" s="41"/>
      <c r="D133" s="42" t="s">
        <v>880</v>
      </c>
      <c r="E133" s="43">
        <v>889</v>
      </c>
    </row>
    <row r="134" spans="1:5" ht="12.75">
      <c r="A134" s="1" t="s">
        <v>763</v>
      </c>
      <c r="B134" s="46" t="s">
        <v>884</v>
      </c>
      <c r="C134" s="47" t="s">
        <v>878</v>
      </c>
      <c r="D134" s="48" t="s">
        <v>879</v>
      </c>
      <c r="E134" s="49">
        <v>3333.3</v>
      </c>
    </row>
    <row r="135" spans="1:5" ht="12.75">
      <c r="A135" s="1" t="s">
        <v>763</v>
      </c>
      <c r="B135" s="40"/>
      <c r="C135" s="41"/>
      <c r="D135" s="42" t="s">
        <v>880</v>
      </c>
      <c r="E135" s="43">
        <v>3333.3</v>
      </c>
    </row>
    <row r="136" spans="1:5" ht="12.75">
      <c r="A136" s="1" t="s">
        <v>763</v>
      </c>
      <c r="B136" s="46" t="s">
        <v>885</v>
      </c>
      <c r="C136" s="47" t="s">
        <v>878</v>
      </c>
      <c r="D136" s="48" t="s">
        <v>879</v>
      </c>
      <c r="E136" s="49">
        <v>753.7</v>
      </c>
    </row>
    <row r="137" spans="1:5" ht="12.75">
      <c r="A137" s="1" t="s">
        <v>763</v>
      </c>
      <c r="B137" s="40"/>
      <c r="C137" s="41"/>
      <c r="D137" s="42" t="s">
        <v>880</v>
      </c>
      <c r="E137" s="43">
        <v>753.7</v>
      </c>
    </row>
    <row r="138" spans="1:5" ht="12.75">
      <c r="A138" s="1" t="s">
        <v>763</v>
      </c>
      <c r="B138" s="46" t="s">
        <v>886</v>
      </c>
      <c r="C138" s="47" t="s">
        <v>878</v>
      </c>
      <c r="D138" s="48" t="s">
        <v>879</v>
      </c>
      <c r="E138" s="49">
        <v>580</v>
      </c>
    </row>
    <row r="139" spans="1:5" ht="12.75">
      <c r="A139" s="1" t="s">
        <v>763</v>
      </c>
      <c r="B139" s="40"/>
      <c r="C139" s="41"/>
      <c r="D139" s="42" t="s">
        <v>880</v>
      </c>
      <c r="E139" s="43">
        <v>580</v>
      </c>
    </row>
    <row r="140" spans="1:5" ht="12.75">
      <c r="A140" s="1" t="s">
        <v>763</v>
      </c>
      <c r="B140" s="46" t="s">
        <v>887</v>
      </c>
      <c r="C140" s="47" t="s">
        <v>878</v>
      </c>
      <c r="D140" s="48" t="s">
        <v>879</v>
      </c>
      <c r="E140" s="49">
        <v>1066.7</v>
      </c>
    </row>
    <row r="141" spans="1:5" ht="12.75">
      <c r="A141" s="1" t="s">
        <v>763</v>
      </c>
      <c r="B141" s="40"/>
      <c r="C141" s="41"/>
      <c r="D141" s="42" t="s">
        <v>880</v>
      </c>
      <c r="E141" s="43">
        <v>1066.7</v>
      </c>
    </row>
    <row r="142" spans="1:5" ht="12.75">
      <c r="A142" s="1" t="s">
        <v>763</v>
      </c>
      <c r="B142" s="46" t="s">
        <v>888</v>
      </c>
      <c r="C142" s="47" t="s">
        <v>889</v>
      </c>
      <c r="D142" s="48" t="s">
        <v>890</v>
      </c>
      <c r="E142" s="49">
        <v>516980.3</v>
      </c>
    </row>
    <row r="143" spans="1:5" ht="12.75">
      <c r="A143" s="1" t="s">
        <v>763</v>
      </c>
      <c r="B143" s="40"/>
      <c r="C143" s="41"/>
      <c r="D143" s="42" t="s">
        <v>880</v>
      </c>
      <c r="E143" s="43">
        <v>-10944.7</v>
      </c>
    </row>
    <row r="144" spans="1:5" ht="13.5" thickBot="1">
      <c r="A144" s="1" t="s">
        <v>763</v>
      </c>
      <c r="B144" s="40"/>
      <c r="C144" s="41"/>
      <c r="D144" s="42" t="s">
        <v>891</v>
      </c>
      <c r="E144" s="43">
        <v>527925</v>
      </c>
    </row>
    <row r="145" spans="1:5" ht="13.5" thickBot="1">
      <c r="A145" s="1" t="s">
        <v>763</v>
      </c>
      <c r="B145" s="13"/>
      <c r="C145" s="14"/>
      <c r="D145" s="15" t="s">
        <v>892</v>
      </c>
      <c r="E145" s="30">
        <f>SUM(E126:E144)/2</f>
        <v>527925</v>
      </c>
    </row>
    <row r="146" spans="1:5" ht="12.75">
      <c r="A146" s="1" t="s">
        <v>763</v>
      </c>
      <c r="C146" s="11"/>
      <c r="E146" s="12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46"/>
  <sheetViews>
    <sheetView workbookViewId="0" topLeftCell="A1">
      <selection activeCell="K340" sqref="K340"/>
    </sheetView>
  </sheetViews>
  <sheetFormatPr defaultColWidth="9.00390625" defaultRowHeight="12.75"/>
  <cols>
    <col min="1" max="1" width="5.75390625" style="1" customWidth="1"/>
    <col min="2" max="2" width="26.125" style="1" customWidth="1"/>
    <col min="3" max="3" width="8.75390625" style="1" customWidth="1"/>
    <col min="4" max="4" width="37.125" style="1" customWidth="1"/>
    <col min="5" max="5" width="15.00390625" style="4" hidden="1" customWidth="1"/>
    <col min="6" max="6" width="15.00390625" style="4" customWidth="1"/>
    <col min="7" max="7" width="0.2421875" style="4" hidden="1" customWidth="1"/>
    <col min="8" max="8" width="8.00390625" style="4" hidden="1" customWidth="1"/>
  </cols>
  <sheetData>
    <row r="3" spans="2:8" ht="12.75">
      <c r="B3" s="2" t="s">
        <v>1280</v>
      </c>
      <c r="C3" s="2"/>
      <c r="D3" s="2"/>
      <c r="E3" s="3"/>
      <c r="F3" s="3"/>
      <c r="G3" s="3"/>
      <c r="H3" s="3"/>
    </row>
    <row r="4" spans="2:8" ht="12.75">
      <c r="B4" s="2" t="s">
        <v>1281</v>
      </c>
      <c r="C4" s="2"/>
      <c r="D4" s="2"/>
      <c r="E4" s="3"/>
      <c r="F4" s="3"/>
      <c r="G4" s="3"/>
      <c r="H4" s="3"/>
    </row>
    <row r="6" spans="1:8" ht="18">
      <c r="A6" s="5" t="s">
        <v>763</v>
      </c>
      <c r="B6" s="6" t="s">
        <v>1602</v>
      </c>
      <c r="C6" s="7"/>
      <c r="D6" s="8"/>
      <c r="E6" s="9"/>
      <c r="F6" s="9"/>
      <c r="G6" s="9"/>
      <c r="H6" s="10"/>
    </row>
    <row r="7" spans="1:8" ht="13.5" thickBot="1">
      <c r="A7" s="1" t="s">
        <v>763</v>
      </c>
      <c r="C7" s="11"/>
      <c r="E7" s="12"/>
      <c r="F7" s="12"/>
      <c r="G7" s="12"/>
      <c r="H7" s="12"/>
    </row>
    <row r="8" spans="1:8" ht="13.5" thickBot="1">
      <c r="A8" s="1" t="s">
        <v>763</v>
      </c>
      <c r="B8" s="13"/>
      <c r="C8" s="14"/>
      <c r="D8" s="15" t="s">
        <v>765</v>
      </c>
      <c r="E8" s="16"/>
      <c r="F8" s="16"/>
      <c r="G8" s="16"/>
      <c r="H8" s="17"/>
    </row>
    <row r="9" spans="1:8" ht="34.5" customHeight="1">
      <c r="A9" s="1" t="s">
        <v>763</v>
      </c>
      <c r="B9" s="18" t="s">
        <v>766</v>
      </c>
      <c r="C9" s="19" t="s">
        <v>767</v>
      </c>
      <c r="D9" s="20" t="s">
        <v>768</v>
      </c>
      <c r="E9" s="21" t="s">
        <v>769</v>
      </c>
      <c r="F9" s="21" t="s">
        <v>770</v>
      </c>
      <c r="G9" s="21" t="s">
        <v>771</v>
      </c>
      <c r="H9" s="22" t="s">
        <v>772</v>
      </c>
    </row>
    <row r="10" spans="1:8" ht="13.5" customHeight="1" thickBot="1">
      <c r="A10" s="1" t="s">
        <v>763</v>
      </c>
      <c r="B10" s="24"/>
      <c r="C10" s="25"/>
      <c r="D10" s="26" t="s">
        <v>773</v>
      </c>
      <c r="E10" s="27"/>
      <c r="F10" s="27"/>
      <c r="G10" s="27"/>
      <c r="H10" s="28"/>
    </row>
    <row r="11" spans="1:8" ht="12.75">
      <c r="A11" s="1" t="s">
        <v>763</v>
      </c>
      <c r="B11" s="34" t="s">
        <v>1185</v>
      </c>
      <c r="C11" s="35" t="s">
        <v>1603</v>
      </c>
      <c r="D11" s="36" t="s">
        <v>1604</v>
      </c>
      <c r="E11" s="37">
        <v>0</v>
      </c>
      <c r="F11" s="37">
        <v>522.7</v>
      </c>
      <c r="G11" s="37">
        <f>F11-E11</f>
        <v>522.7</v>
      </c>
      <c r="H11" s="38" t="str">
        <f>IF(E11=0,"***",F11/E11)</f>
        <v>***</v>
      </c>
    </row>
    <row r="12" spans="1:8" ht="13.5" thickBot="1">
      <c r="A12" s="1" t="s">
        <v>763</v>
      </c>
      <c r="B12" s="40"/>
      <c r="C12" s="41"/>
      <c r="D12" s="42" t="s">
        <v>1605</v>
      </c>
      <c r="E12" s="43"/>
      <c r="F12" s="43">
        <v>522.7</v>
      </c>
      <c r="G12" s="43"/>
      <c r="H12" s="44"/>
    </row>
    <row r="13" spans="1:8" ht="13.5" thickBot="1">
      <c r="A13" s="1" t="s">
        <v>763</v>
      </c>
      <c r="B13" s="13"/>
      <c r="C13" s="14"/>
      <c r="D13" s="15" t="s">
        <v>774</v>
      </c>
      <c r="E13" s="30">
        <v>522.7</v>
      </c>
      <c r="F13" s="30">
        <f>SUM(F11:F12)/2</f>
        <v>522.7</v>
      </c>
      <c r="G13" s="30">
        <f>F13-E13</f>
        <v>0</v>
      </c>
      <c r="H13" s="33">
        <f>IF(E13=0,"***",F13/E13)</f>
        <v>1</v>
      </c>
    </row>
    <row r="14" spans="1:8" ht="13.5" thickBot="1">
      <c r="A14" s="1" t="s">
        <v>763</v>
      </c>
      <c r="C14" s="11"/>
      <c r="E14" s="12"/>
      <c r="F14" s="12"/>
      <c r="G14" s="12"/>
      <c r="H14" s="12"/>
    </row>
    <row r="15" spans="1:8" ht="13.5" thickBot="1">
      <c r="A15" s="1" t="s">
        <v>763</v>
      </c>
      <c r="B15" s="13"/>
      <c r="C15" s="14"/>
      <c r="D15" s="15" t="s">
        <v>775</v>
      </c>
      <c r="E15" s="16"/>
      <c r="F15" s="16"/>
      <c r="G15" s="16"/>
      <c r="H15" s="17"/>
    </row>
    <row r="16" spans="1:8" ht="34.5" customHeight="1">
      <c r="A16" s="1" t="s">
        <v>763</v>
      </c>
      <c r="B16" s="18" t="s">
        <v>766</v>
      </c>
      <c r="C16" s="19" t="s">
        <v>776</v>
      </c>
      <c r="D16" s="20" t="s">
        <v>768</v>
      </c>
      <c r="E16" s="21" t="s">
        <v>769</v>
      </c>
      <c r="F16" s="21" t="s">
        <v>770</v>
      </c>
      <c r="G16" s="21" t="s">
        <v>771</v>
      </c>
      <c r="H16" s="22" t="s">
        <v>772</v>
      </c>
    </row>
    <row r="17" spans="1:8" ht="13.5" customHeight="1" thickBot="1">
      <c r="A17" s="1" t="s">
        <v>763</v>
      </c>
      <c r="B17" s="24"/>
      <c r="C17" s="25"/>
      <c r="D17" s="26" t="s">
        <v>773</v>
      </c>
      <c r="E17" s="27"/>
      <c r="F17" s="27"/>
      <c r="G17" s="27"/>
      <c r="H17" s="28"/>
    </row>
    <row r="18" spans="1:8" ht="12.75">
      <c r="A18" s="1" t="s">
        <v>763</v>
      </c>
      <c r="B18" s="34" t="s">
        <v>1606</v>
      </c>
      <c r="C18" s="35" t="s">
        <v>1607</v>
      </c>
      <c r="D18" s="36" t="s">
        <v>1608</v>
      </c>
      <c r="E18" s="37">
        <v>57877</v>
      </c>
      <c r="F18" s="37">
        <v>62283.1</v>
      </c>
      <c r="G18" s="37">
        <f>F18-E18</f>
        <v>4406.0999999999985</v>
      </c>
      <c r="H18" s="38">
        <f>IF(E18=0,"***",F18/E18)</f>
        <v>1.0761286866976518</v>
      </c>
    </row>
    <row r="19" spans="1:8" ht="12.75">
      <c r="A19" s="1" t="s">
        <v>763</v>
      </c>
      <c r="B19" s="40"/>
      <c r="C19" s="41"/>
      <c r="D19" s="42" t="s">
        <v>918</v>
      </c>
      <c r="E19" s="43"/>
      <c r="F19" s="43">
        <v>171.1</v>
      </c>
      <c r="G19" s="43"/>
      <c r="H19" s="44"/>
    </row>
    <row r="20" spans="1:8" ht="12.75">
      <c r="A20" s="1" t="s">
        <v>763</v>
      </c>
      <c r="B20" s="40"/>
      <c r="C20" s="41"/>
      <c r="D20" s="42" t="s">
        <v>780</v>
      </c>
      <c r="E20" s="43"/>
      <c r="F20" s="43">
        <v>62112</v>
      </c>
      <c r="G20" s="43"/>
      <c r="H20" s="44"/>
    </row>
    <row r="21" spans="1:8" ht="12.75">
      <c r="A21" s="1" t="s">
        <v>763</v>
      </c>
      <c r="B21" s="46" t="s">
        <v>915</v>
      </c>
      <c r="C21" s="47" t="s">
        <v>1609</v>
      </c>
      <c r="D21" s="48" t="s">
        <v>1610</v>
      </c>
      <c r="E21" s="49">
        <v>0</v>
      </c>
      <c r="F21" s="49">
        <v>104.1</v>
      </c>
      <c r="G21" s="49">
        <f>F21-E21</f>
        <v>104.1</v>
      </c>
      <c r="H21" s="50" t="str">
        <f>IF(E21=0,"***",F21/E21)</f>
        <v>***</v>
      </c>
    </row>
    <row r="22" spans="1:8" ht="12.75">
      <c r="A22" s="1" t="s">
        <v>763</v>
      </c>
      <c r="B22" s="40"/>
      <c r="C22" s="41"/>
      <c r="D22" s="42" t="s">
        <v>918</v>
      </c>
      <c r="E22" s="43"/>
      <c r="F22" s="43">
        <v>104.1</v>
      </c>
      <c r="G22" s="43"/>
      <c r="H22" s="44"/>
    </row>
    <row r="23" spans="1:8" ht="12.75">
      <c r="A23" s="1" t="s">
        <v>763</v>
      </c>
      <c r="B23" s="46" t="s">
        <v>781</v>
      </c>
      <c r="C23" s="47" t="s">
        <v>1611</v>
      </c>
      <c r="D23" s="48" t="s">
        <v>1612</v>
      </c>
      <c r="E23" s="49">
        <v>0</v>
      </c>
      <c r="F23" s="49">
        <v>379</v>
      </c>
      <c r="G23" s="49">
        <f>F23-E23</f>
        <v>379</v>
      </c>
      <c r="H23" s="50" t="str">
        <f>IF(E23=0,"***",F23/E23)</f>
        <v>***</v>
      </c>
    </row>
    <row r="24" spans="1:8" ht="12.75">
      <c r="A24" s="1" t="s">
        <v>763</v>
      </c>
      <c r="B24" s="40"/>
      <c r="C24" s="41"/>
      <c r="D24" s="42" t="s">
        <v>780</v>
      </c>
      <c r="E24" s="43"/>
      <c r="F24" s="43">
        <v>379</v>
      </c>
      <c r="G24" s="43"/>
      <c r="H24" s="44"/>
    </row>
    <row r="25" spans="1:8" ht="12.75">
      <c r="A25" s="1" t="s">
        <v>763</v>
      </c>
      <c r="B25" s="46" t="s">
        <v>781</v>
      </c>
      <c r="C25" s="47" t="s">
        <v>786</v>
      </c>
      <c r="D25" s="48" t="s">
        <v>787</v>
      </c>
      <c r="E25" s="49">
        <v>1149</v>
      </c>
      <c r="F25" s="49">
        <v>1322</v>
      </c>
      <c r="G25" s="49">
        <f>F25-E25</f>
        <v>173</v>
      </c>
      <c r="H25" s="50">
        <f>IF(E25=0,"***",F25/E25)</f>
        <v>1.1505657093124455</v>
      </c>
    </row>
    <row r="26" spans="1:8" ht="12.75">
      <c r="A26" s="1" t="s">
        <v>763</v>
      </c>
      <c r="B26" s="40"/>
      <c r="C26" s="41"/>
      <c r="D26" s="42" t="s">
        <v>780</v>
      </c>
      <c r="E26" s="43"/>
      <c r="F26" s="43">
        <v>1322</v>
      </c>
      <c r="G26" s="43"/>
      <c r="H26" s="44"/>
    </row>
    <row r="27" spans="1:8" ht="12.75">
      <c r="A27" s="1" t="s">
        <v>763</v>
      </c>
      <c r="B27" s="46" t="s">
        <v>781</v>
      </c>
      <c r="C27" s="47" t="s">
        <v>1613</v>
      </c>
      <c r="D27" s="48" t="s">
        <v>1614</v>
      </c>
      <c r="E27" s="49">
        <v>3300</v>
      </c>
      <c r="F27" s="49">
        <v>2368</v>
      </c>
      <c r="G27" s="49">
        <f>F27-E27</f>
        <v>-932</v>
      </c>
      <c r="H27" s="50">
        <f>IF(E27=0,"***",F27/E27)</f>
        <v>0.7175757575757575</v>
      </c>
    </row>
    <row r="28" spans="1:8" ht="12.75">
      <c r="A28" s="1" t="s">
        <v>763</v>
      </c>
      <c r="B28" s="40"/>
      <c r="C28" s="41"/>
      <c r="D28" s="42" t="s">
        <v>780</v>
      </c>
      <c r="E28" s="43"/>
      <c r="F28" s="43">
        <v>2368</v>
      </c>
      <c r="G28" s="43"/>
      <c r="H28" s="44"/>
    </row>
    <row r="29" spans="1:8" ht="12.75">
      <c r="A29" s="1" t="s">
        <v>763</v>
      </c>
      <c r="B29" s="46" t="s">
        <v>1615</v>
      </c>
      <c r="C29" s="47" t="s">
        <v>1616</v>
      </c>
      <c r="D29" s="48" t="s">
        <v>1617</v>
      </c>
      <c r="E29" s="49">
        <v>2500</v>
      </c>
      <c r="F29" s="49">
        <v>4500</v>
      </c>
      <c r="G29" s="49">
        <f>F29-E29</f>
        <v>2000</v>
      </c>
      <c r="H29" s="50">
        <f>IF(E29=0,"***",F29/E29)</f>
        <v>1.8</v>
      </c>
    </row>
    <row r="30" spans="1:8" ht="12.75">
      <c r="A30" s="1" t="s">
        <v>763</v>
      </c>
      <c r="B30" s="40"/>
      <c r="C30" s="41"/>
      <c r="D30" s="42" t="s">
        <v>780</v>
      </c>
      <c r="E30" s="43"/>
      <c r="F30" s="43">
        <v>4500</v>
      </c>
      <c r="G30" s="43"/>
      <c r="H30" s="44"/>
    </row>
    <row r="31" spans="1:8" ht="12.75">
      <c r="A31" s="1" t="s">
        <v>763</v>
      </c>
      <c r="B31" s="46" t="s">
        <v>1615</v>
      </c>
      <c r="C31" s="47" t="s">
        <v>1618</v>
      </c>
      <c r="D31" s="48" t="s">
        <v>1619</v>
      </c>
      <c r="E31" s="49">
        <v>23000</v>
      </c>
      <c r="F31" s="49">
        <v>26200</v>
      </c>
      <c r="G31" s="49">
        <f>F31-E31</f>
        <v>3200</v>
      </c>
      <c r="H31" s="50">
        <f>IF(E31=0,"***",F31/E31)</f>
        <v>1.1391304347826088</v>
      </c>
    </row>
    <row r="32" spans="1:8" ht="12.75">
      <c r="A32" s="1" t="s">
        <v>763</v>
      </c>
      <c r="B32" s="40"/>
      <c r="C32" s="41"/>
      <c r="D32" s="42" t="s">
        <v>780</v>
      </c>
      <c r="E32" s="43"/>
      <c r="F32" s="43">
        <v>26200</v>
      </c>
      <c r="G32" s="43"/>
      <c r="H32" s="44"/>
    </row>
    <row r="33" spans="1:8" ht="12.75">
      <c r="A33" s="1" t="s">
        <v>763</v>
      </c>
      <c r="B33" s="46" t="s">
        <v>1615</v>
      </c>
      <c r="C33" s="47" t="s">
        <v>1620</v>
      </c>
      <c r="D33" s="48" t="s">
        <v>1621</v>
      </c>
      <c r="E33" s="49">
        <v>25700</v>
      </c>
      <c r="F33" s="49">
        <v>30300</v>
      </c>
      <c r="G33" s="49">
        <f>F33-E33</f>
        <v>4600</v>
      </c>
      <c r="H33" s="50">
        <f>IF(E33=0,"***",F33/E33)</f>
        <v>1.178988326848249</v>
      </c>
    </row>
    <row r="34" spans="1:8" ht="12.75">
      <c r="A34" s="1" t="s">
        <v>763</v>
      </c>
      <c r="B34" s="40"/>
      <c r="C34" s="41"/>
      <c r="D34" s="42" t="s">
        <v>780</v>
      </c>
      <c r="E34" s="43"/>
      <c r="F34" s="43">
        <v>30300</v>
      </c>
      <c r="G34" s="43"/>
      <c r="H34" s="44"/>
    </row>
    <row r="35" spans="1:8" ht="12.75">
      <c r="A35" s="1" t="s">
        <v>763</v>
      </c>
      <c r="B35" s="46" t="s">
        <v>1615</v>
      </c>
      <c r="C35" s="47" t="s">
        <v>1622</v>
      </c>
      <c r="D35" s="48" t="s">
        <v>1623</v>
      </c>
      <c r="E35" s="49">
        <v>6750</v>
      </c>
      <c r="F35" s="49">
        <v>750</v>
      </c>
      <c r="G35" s="49">
        <f>F35-E35</f>
        <v>-6000</v>
      </c>
      <c r="H35" s="50">
        <f>IF(E35=0,"***",F35/E35)</f>
        <v>0.1111111111111111</v>
      </c>
    </row>
    <row r="36" spans="1:8" ht="12.75">
      <c r="A36" s="1" t="s">
        <v>763</v>
      </c>
      <c r="B36" s="40"/>
      <c r="C36" s="41"/>
      <c r="D36" s="42" t="s">
        <v>780</v>
      </c>
      <c r="E36" s="43"/>
      <c r="F36" s="43">
        <v>750</v>
      </c>
      <c r="G36" s="43"/>
      <c r="H36" s="44"/>
    </row>
    <row r="37" spans="1:8" ht="12.75">
      <c r="A37" s="1" t="s">
        <v>763</v>
      </c>
      <c r="B37" s="46" t="s">
        <v>1615</v>
      </c>
      <c r="C37" s="47" t="s">
        <v>1624</v>
      </c>
      <c r="D37" s="48" t="s">
        <v>1625</v>
      </c>
      <c r="E37" s="49">
        <v>0</v>
      </c>
      <c r="F37" s="49">
        <v>1000</v>
      </c>
      <c r="G37" s="49">
        <f>F37-E37</f>
        <v>1000</v>
      </c>
      <c r="H37" s="50" t="str">
        <f>IF(E37=0,"***",F37/E37)</f>
        <v>***</v>
      </c>
    </row>
    <row r="38" spans="1:8" ht="12.75">
      <c r="A38" s="1" t="s">
        <v>763</v>
      </c>
      <c r="B38" s="40"/>
      <c r="C38" s="41"/>
      <c r="D38" s="42" t="s">
        <v>780</v>
      </c>
      <c r="E38" s="43"/>
      <c r="F38" s="43">
        <v>1000</v>
      </c>
      <c r="G38" s="43"/>
      <c r="H38" s="44"/>
    </row>
    <row r="39" spans="1:8" ht="12.75">
      <c r="A39" s="1" t="s">
        <v>763</v>
      </c>
      <c r="B39" s="46" t="s">
        <v>1615</v>
      </c>
      <c r="C39" s="47" t="s">
        <v>1626</v>
      </c>
      <c r="D39" s="48" t="s">
        <v>1627</v>
      </c>
      <c r="E39" s="49">
        <v>11731.7</v>
      </c>
      <c r="F39" s="49">
        <v>11731.7</v>
      </c>
      <c r="G39" s="49">
        <f>F39-E39</f>
        <v>0</v>
      </c>
      <c r="H39" s="50">
        <f>IF(E39=0,"***",F39/E39)</f>
        <v>1</v>
      </c>
    </row>
    <row r="40" spans="1:8" ht="12.75">
      <c r="A40" s="1" t="s">
        <v>763</v>
      </c>
      <c r="B40" s="40"/>
      <c r="C40" s="41"/>
      <c r="D40" s="42" t="s">
        <v>780</v>
      </c>
      <c r="E40" s="43"/>
      <c r="F40" s="43">
        <v>11731.7</v>
      </c>
      <c r="G40" s="43"/>
      <c r="H40" s="44"/>
    </row>
    <row r="41" spans="1:8" ht="12.75">
      <c r="A41" s="1" t="s">
        <v>763</v>
      </c>
      <c r="B41" s="46" t="s">
        <v>1615</v>
      </c>
      <c r="C41" s="47" t="s">
        <v>1628</v>
      </c>
      <c r="D41" s="48" t="s">
        <v>1629</v>
      </c>
      <c r="E41" s="49">
        <v>0</v>
      </c>
      <c r="F41" s="49">
        <v>8000</v>
      </c>
      <c r="G41" s="49">
        <f>F41-E41</f>
        <v>8000</v>
      </c>
      <c r="H41" s="50" t="str">
        <f>IF(E41=0,"***",F41/E41)</f>
        <v>***</v>
      </c>
    </row>
    <row r="42" spans="1:8" ht="12.75">
      <c r="A42" s="1" t="s">
        <v>763</v>
      </c>
      <c r="B42" s="40"/>
      <c r="C42" s="41"/>
      <c r="D42" s="42" t="s">
        <v>780</v>
      </c>
      <c r="E42" s="43"/>
      <c r="F42" s="43">
        <v>8000</v>
      </c>
      <c r="G42" s="43"/>
      <c r="H42" s="44"/>
    </row>
    <row r="43" spans="1:8" ht="12.75">
      <c r="A43" s="1" t="s">
        <v>763</v>
      </c>
      <c r="B43" s="46" t="s">
        <v>1615</v>
      </c>
      <c r="C43" s="47" t="s">
        <v>1630</v>
      </c>
      <c r="D43" s="48" t="s">
        <v>1631</v>
      </c>
      <c r="E43" s="49">
        <v>3850</v>
      </c>
      <c r="F43" s="49">
        <v>4000</v>
      </c>
      <c r="G43" s="49">
        <f>F43-E43</f>
        <v>150</v>
      </c>
      <c r="H43" s="50">
        <f>IF(E43=0,"***",F43/E43)</f>
        <v>1.0389610389610389</v>
      </c>
    </row>
    <row r="44" spans="1:8" ht="12.75">
      <c r="A44" s="1" t="s">
        <v>763</v>
      </c>
      <c r="B44" s="40"/>
      <c r="C44" s="41"/>
      <c r="D44" s="42" t="s">
        <v>780</v>
      </c>
      <c r="E44" s="43"/>
      <c r="F44" s="43">
        <v>4000</v>
      </c>
      <c r="G44" s="43"/>
      <c r="H44" s="44"/>
    </row>
    <row r="45" spans="1:8" ht="12.75">
      <c r="A45" s="1" t="s">
        <v>763</v>
      </c>
      <c r="B45" s="46" t="s">
        <v>1615</v>
      </c>
      <c r="C45" s="47" t="s">
        <v>1632</v>
      </c>
      <c r="D45" s="48" t="s">
        <v>1633</v>
      </c>
      <c r="E45" s="49">
        <v>0</v>
      </c>
      <c r="F45" s="49">
        <v>20450</v>
      </c>
      <c r="G45" s="49">
        <f>F45-E45</f>
        <v>20450</v>
      </c>
      <c r="H45" s="50" t="str">
        <f>IF(E45=0,"***",F45/E45)</f>
        <v>***</v>
      </c>
    </row>
    <row r="46" spans="1:8" ht="12.75">
      <c r="A46" s="1" t="s">
        <v>763</v>
      </c>
      <c r="B46" s="40"/>
      <c r="C46" s="41"/>
      <c r="D46" s="42" t="s">
        <v>780</v>
      </c>
      <c r="E46" s="43"/>
      <c r="F46" s="43">
        <v>20450</v>
      </c>
      <c r="G46" s="43"/>
      <c r="H46" s="44"/>
    </row>
    <row r="47" spans="1:8" ht="12.75">
      <c r="A47" s="1" t="s">
        <v>763</v>
      </c>
      <c r="B47" s="46" t="s">
        <v>1615</v>
      </c>
      <c r="C47" s="47" t="s">
        <v>1634</v>
      </c>
      <c r="D47" s="48" t="s">
        <v>1635</v>
      </c>
      <c r="E47" s="49">
        <v>0</v>
      </c>
      <c r="F47" s="49">
        <v>9000</v>
      </c>
      <c r="G47" s="49">
        <f>F47-E47</f>
        <v>9000</v>
      </c>
      <c r="H47" s="50" t="str">
        <f>IF(E47=0,"***",F47/E47)</f>
        <v>***</v>
      </c>
    </row>
    <row r="48" spans="1:8" ht="12.75">
      <c r="A48" s="1" t="s">
        <v>763</v>
      </c>
      <c r="B48" s="40"/>
      <c r="C48" s="41"/>
      <c r="D48" s="42" t="s">
        <v>780</v>
      </c>
      <c r="E48" s="43"/>
      <c r="F48" s="43">
        <v>9000</v>
      </c>
      <c r="G48" s="43"/>
      <c r="H48" s="44"/>
    </row>
    <row r="49" spans="1:8" ht="12.75">
      <c r="A49" s="1" t="s">
        <v>763</v>
      </c>
      <c r="B49" s="46" t="s">
        <v>1615</v>
      </c>
      <c r="C49" s="47" t="s">
        <v>1636</v>
      </c>
      <c r="D49" s="48" t="s">
        <v>1637</v>
      </c>
      <c r="E49" s="49">
        <v>0</v>
      </c>
      <c r="F49" s="49">
        <v>455551.7</v>
      </c>
      <c r="G49" s="49">
        <f>F49-E49</f>
        <v>455551.7</v>
      </c>
      <c r="H49" s="50" t="str">
        <f>IF(E49=0,"***",F49/E49)</f>
        <v>***</v>
      </c>
    </row>
    <row r="50" spans="1:8" ht="12.75">
      <c r="A50" s="1" t="s">
        <v>763</v>
      </c>
      <c r="B50" s="40"/>
      <c r="C50" s="41"/>
      <c r="D50" s="42" t="s">
        <v>780</v>
      </c>
      <c r="E50" s="43"/>
      <c r="F50" s="43">
        <v>455551.7</v>
      </c>
      <c r="G50" s="43"/>
      <c r="H50" s="44"/>
    </row>
    <row r="51" spans="1:8" ht="12.75">
      <c r="A51" s="1" t="s">
        <v>763</v>
      </c>
      <c r="B51" s="46" t="s">
        <v>1615</v>
      </c>
      <c r="C51" s="47" t="s">
        <v>1638</v>
      </c>
      <c r="D51" s="48" t="s">
        <v>1639</v>
      </c>
      <c r="E51" s="49">
        <v>0</v>
      </c>
      <c r="F51" s="49">
        <v>4700</v>
      </c>
      <c r="G51" s="49">
        <f>F51-E51</f>
        <v>4700</v>
      </c>
      <c r="H51" s="50" t="str">
        <f>IF(E51=0,"***",F51/E51)</f>
        <v>***</v>
      </c>
    </row>
    <row r="52" spans="1:8" ht="12.75">
      <c r="A52" s="1" t="s">
        <v>763</v>
      </c>
      <c r="B52" s="40"/>
      <c r="C52" s="41"/>
      <c r="D52" s="42" t="s">
        <v>780</v>
      </c>
      <c r="E52" s="43"/>
      <c r="F52" s="43">
        <v>4700</v>
      </c>
      <c r="G52" s="43"/>
      <c r="H52" s="44"/>
    </row>
    <row r="53" spans="1:8" ht="12.75">
      <c r="A53" s="1" t="s">
        <v>763</v>
      </c>
      <c r="B53" s="46" t="s">
        <v>1615</v>
      </c>
      <c r="C53" s="47" t="s">
        <v>1640</v>
      </c>
      <c r="D53" s="48" t="s">
        <v>1641</v>
      </c>
      <c r="E53" s="49">
        <v>0</v>
      </c>
      <c r="F53" s="49">
        <v>327249.2</v>
      </c>
      <c r="G53" s="49">
        <f>F53-E53</f>
        <v>327249.2</v>
      </c>
      <c r="H53" s="50" t="str">
        <f>IF(E53=0,"***",F53/E53)</f>
        <v>***</v>
      </c>
    </row>
    <row r="54" spans="1:8" ht="12.75">
      <c r="A54" s="1" t="s">
        <v>763</v>
      </c>
      <c r="B54" s="40"/>
      <c r="C54" s="41"/>
      <c r="D54" s="42" t="s">
        <v>780</v>
      </c>
      <c r="E54" s="43"/>
      <c r="F54" s="43">
        <v>327249.2</v>
      </c>
      <c r="G54" s="43"/>
      <c r="H54" s="44"/>
    </row>
    <row r="55" spans="1:8" ht="12.75">
      <c r="A55" s="1" t="s">
        <v>763</v>
      </c>
      <c r="B55" s="46" t="s">
        <v>1615</v>
      </c>
      <c r="C55" s="47" t="s">
        <v>1642</v>
      </c>
      <c r="D55" s="48" t="s">
        <v>1643</v>
      </c>
      <c r="E55" s="49">
        <v>0</v>
      </c>
      <c r="F55" s="49">
        <v>225810</v>
      </c>
      <c r="G55" s="49">
        <f>F55-E55</f>
        <v>225810</v>
      </c>
      <c r="H55" s="50" t="str">
        <f>IF(E55=0,"***",F55/E55)</f>
        <v>***</v>
      </c>
    </row>
    <row r="56" spans="1:8" ht="12.75">
      <c r="A56" s="1" t="s">
        <v>763</v>
      </c>
      <c r="B56" s="40"/>
      <c r="C56" s="41"/>
      <c r="D56" s="42" t="s">
        <v>780</v>
      </c>
      <c r="E56" s="43"/>
      <c r="F56" s="43">
        <v>225810</v>
      </c>
      <c r="G56" s="43"/>
      <c r="H56" s="44"/>
    </row>
    <row r="57" spans="1:8" ht="12.75">
      <c r="A57" s="1" t="s">
        <v>763</v>
      </c>
      <c r="B57" s="46" t="s">
        <v>1615</v>
      </c>
      <c r="C57" s="47" t="s">
        <v>1644</v>
      </c>
      <c r="D57" s="48" t="s">
        <v>1645</v>
      </c>
      <c r="E57" s="49">
        <v>0</v>
      </c>
      <c r="F57" s="49">
        <v>4000</v>
      </c>
      <c r="G57" s="49">
        <f>F57-E57</f>
        <v>4000</v>
      </c>
      <c r="H57" s="50" t="str">
        <f>IF(E57=0,"***",F57/E57)</f>
        <v>***</v>
      </c>
    </row>
    <row r="58" spans="1:8" ht="12.75">
      <c r="A58" s="1" t="s">
        <v>763</v>
      </c>
      <c r="B58" s="40"/>
      <c r="C58" s="41"/>
      <c r="D58" s="42" t="s">
        <v>780</v>
      </c>
      <c r="E58" s="43"/>
      <c r="F58" s="43">
        <v>4000</v>
      </c>
      <c r="G58" s="43"/>
      <c r="H58" s="44"/>
    </row>
    <row r="59" spans="1:8" ht="12.75">
      <c r="A59" s="1" t="s">
        <v>763</v>
      </c>
      <c r="B59" s="46" t="s">
        <v>1615</v>
      </c>
      <c r="C59" s="47" t="s">
        <v>1646</v>
      </c>
      <c r="D59" s="48" t="s">
        <v>1647</v>
      </c>
      <c r="E59" s="49">
        <v>2000</v>
      </c>
      <c r="F59" s="49">
        <v>11000</v>
      </c>
      <c r="G59" s="49">
        <f>F59-E59</f>
        <v>9000</v>
      </c>
      <c r="H59" s="50">
        <f>IF(E59=0,"***",F59/E59)</f>
        <v>5.5</v>
      </c>
    </row>
    <row r="60" spans="1:8" ht="12.75">
      <c r="A60" s="1" t="s">
        <v>763</v>
      </c>
      <c r="B60" s="40"/>
      <c r="C60" s="41"/>
      <c r="D60" s="42" t="s">
        <v>780</v>
      </c>
      <c r="E60" s="43"/>
      <c r="F60" s="43">
        <v>11000</v>
      </c>
      <c r="G60" s="43"/>
      <c r="H60" s="44"/>
    </row>
    <row r="61" spans="1:8" ht="12.75">
      <c r="A61" s="1" t="s">
        <v>763</v>
      </c>
      <c r="B61" s="46" t="s">
        <v>1615</v>
      </c>
      <c r="C61" s="47" t="s">
        <v>1607</v>
      </c>
      <c r="D61" s="48" t="s">
        <v>1608</v>
      </c>
      <c r="E61" s="49">
        <v>159477</v>
      </c>
      <c r="F61" s="49">
        <v>600</v>
      </c>
      <c r="G61" s="49">
        <f>F61-E61</f>
        <v>-158877</v>
      </c>
      <c r="H61" s="50">
        <f>IF(E61=0,"***",F61/E61)</f>
        <v>0.0037622980116255008</v>
      </c>
    </row>
    <row r="62" spans="1:8" ht="12.75">
      <c r="A62" s="1" t="s">
        <v>763</v>
      </c>
      <c r="B62" s="40"/>
      <c r="C62" s="41"/>
      <c r="D62" s="42" t="s">
        <v>780</v>
      </c>
      <c r="E62" s="43"/>
      <c r="F62" s="43">
        <v>600</v>
      </c>
      <c r="G62" s="43"/>
      <c r="H62" s="44"/>
    </row>
    <row r="63" spans="1:8" ht="12.75">
      <c r="A63" s="1" t="s">
        <v>763</v>
      </c>
      <c r="B63" s="46" t="s">
        <v>1615</v>
      </c>
      <c r="C63" s="47" t="s">
        <v>1609</v>
      </c>
      <c r="D63" s="48" t="s">
        <v>1610</v>
      </c>
      <c r="E63" s="49">
        <v>97360</v>
      </c>
      <c r="F63" s="49">
        <v>121701.3</v>
      </c>
      <c r="G63" s="49">
        <f>F63-E63</f>
        <v>24341.300000000003</v>
      </c>
      <c r="H63" s="50">
        <f>IF(E63=0,"***",F63/E63)</f>
        <v>1.2500133525061627</v>
      </c>
    </row>
    <row r="64" spans="1:8" ht="12.75">
      <c r="A64" s="1" t="s">
        <v>763</v>
      </c>
      <c r="B64" s="40"/>
      <c r="C64" s="41"/>
      <c r="D64" s="42" t="s">
        <v>780</v>
      </c>
      <c r="E64" s="43"/>
      <c r="F64" s="43">
        <v>121701.3</v>
      </c>
      <c r="G64" s="43"/>
      <c r="H64" s="44"/>
    </row>
    <row r="65" spans="1:8" ht="12.75">
      <c r="A65" s="1" t="s">
        <v>763</v>
      </c>
      <c r="B65" s="46" t="s">
        <v>1615</v>
      </c>
      <c r="C65" s="47" t="s">
        <v>1648</v>
      </c>
      <c r="D65" s="48" t="s">
        <v>1649</v>
      </c>
      <c r="E65" s="49">
        <v>10200</v>
      </c>
      <c r="F65" s="49">
        <v>11900</v>
      </c>
      <c r="G65" s="49">
        <f>F65-E65</f>
        <v>1700</v>
      </c>
      <c r="H65" s="50">
        <f>IF(E65=0,"***",F65/E65)</f>
        <v>1.1666666666666667</v>
      </c>
    </row>
    <row r="66" spans="1:8" ht="12.75">
      <c r="A66" s="1" t="s">
        <v>763</v>
      </c>
      <c r="B66" s="40"/>
      <c r="C66" s="41"/>
      <c r="D66" s="42" t="s">
        <v>780</v>
      </c>
      <c r="E66" s="43"/>
      <c r="F66" s="43">
        <v>11900</v>
      </c>
      <c r="G66" s="43"/>
      <c r="H66" s="44"/>
    </row>
    <row r="67" spans="1:8" ht="12.75">
      <c r="A67" s="1" t="s">
        <v>763</v>
      </c>
      <c r="B67" s="46" t="s">
        <v>1615</v>
      </c>
      <c r="C67" s="47" t="s">
        <v>1650</v>
      </c>
      <c r="D67" s="48" t="s">
        <v>1651</v>
      </c>
      <c r="E67" s="49">
        <v>4360</v>
      </c>
      <c r="F67" s="49">
        <v>11198.3</v>
      </c>
      <c r="G67" s="49">
        <f>F67-E67</f>
        <v>6838.299999999999</v>
      </c>
      <c r="H67" s="50">
        <f>IF(E67=0,"***",F67/E67)</f>
        <v>2.5684174311926604</v>
      </c>
    </row>
    <row r="68" spans="1:8" ht="12.75">
      <c r="A68" s="1" t="s">
        <v>763</v>
      </c>
      <c r="B68" s="40"/>
      <c r="C68" s="41"/>
      <c r="D68" s="42" t="s">
        <v>780</v>
      </c>
      <c r="E68" s="43"/>
      <c r="F68" s="43">
        <v>11198.3</v>
      </c>
      <c r="G68" s="43"/>
      <c r="H68" s="44"/>
    </row>
    <row r="69" spans="1:8" ht="12.75">
      <c r="A69" s="1" t="s">
        <v>763</v>
      </c>
      <c r="B69" s="46" t="s">
        <v>1615</v>
      </c>
      <c r="C69" s="47" t="s">
        <v>1652</v>
      </c>
      <c r="D69" s="48" t="s">
        <v>1653</v>
      </c>
      <c r="E69" s="49">
        <v>0</v>
      </c>
      <c r="F69" s="49">
        <v>500</v>
      </c>
      <c r="G69" s="49">
        <f>F69-E69</f>
        <v>500</v>
      </c>
      <c r="H69" s="50" t="str">
        <f>IF(E69=0,"***",F69/E69)</f>
        <v>***</v>
      </c>
    </row>
    <row r="70" spans="1:8" ht="12.75">
      <c r="A70" s="1" t="s">
        <v>763</v>
      </c>
      <c r="B70" s="40"/>
      <c r="C70" s="41"/>
      <c r="D70" s="42" t="s">
        <v>780</v>
      </c>
      <c r="E70" s="43"/>
      <c r="F70" s="43">
        <v>500</v>
      </c>
      <c r="G70" s="43"/>
      <c r="H70" s="44"/>
    </row>
    <row r="71" spans="1:8" ht="12.75">
      <c r="A71" s="1" t="s">
        <v>763</v>
      </c>
      <c r="B71" s="46" t="s">
        <v>1615</v>
      </c>
      <c r="C71" s="47" t="s">
        <v>1654</v>
      </c>
      <c r="D71" s="48" t="s">
        <v>1655</v>
      </c>
      <c r="E71" s="49">
        <v>1000</v>
      </c>
      <c r="F71" s="49">
        <v>11000</v>
      </c>
      <c r="G71" s="49">
        <f>F71-E71</f>
        <v>10000</v>
      </c>
      <c r="H71" s="50">
        <f>IF(E71=0,"***",F71/E71)</f>
        <v>11</v>
      </c>
    </row>
    <row r="72" spans="1:8" ht="12.75">
      <c r="A72" s="1" t="s">
        <v>763</v>
      </c>
      <c r="B72" s="40"/>
      <c r="C72" s="41"/>
      <c r="D72" s="42" t="s">
        <v>780</v>
      </c>
      <c r="E72" s="43"/>
      <c r="F72" s="43">
        <v>11000</v>
      </c>
      <c r="G72" s="43"/>
      <c r="H72" s="44"/>
    </row>
    <row r="73" spans="1:8" ht="12.75">
      <c r="A73" s="1" t="s">
        <v>763</v>
      </c>
      <c r="B73" s="46" t="s">
        <v>1615</v>
      </c>
      <c r="C73" s="47" t="s">
        <v>1656</v>
      </c>
      <c r="D73" s="48" t="s">
        <v>1657</v>
      </c>
      <c r="E73" s="49">
        <v>9500</v>
      </c>
      <c r="F73" s="49">
        <v>10000</v>
      </c>
      <c r="G73" s="49">
        <f>F73-E73</f>
        <v>500</v>
      </c>
      <c r="H73" s="50">
        <f>IF(E73=0,"***",F73/E73)</f>
        <v>1.0526315789473684</v>
      </c>
    </row>
    <row r="74" spans="1:8" ht="12.75">
      <c r="A74" s="1" t="s">
        <v>763</v>
      </c>
      <c r="B74" s="40"/>
      <c r="C74" s="41"/>
      <c r="D74" s="42" t="s">
        <v>780</v>
      </c>
      <c r="E74" s="43"/>
      <c r="F74" s="43">
        <v>10000</v>
      </c>
      <c r="G74" s="43"/>
      <c r="H74" s="44"/>
    </row>
    <row r="75" spans="1:8" ht="12.75">
      <c r="A75" s="1" t="s">
        <v>763</v>
      </c>
      <c r="B75" s="46" t="s">
        <v>928</v>
      </c>
      <c r="C75" s="47" t="s">
        <v>1658</v>
      </c>
      <c r="D75" s="48" t="s">
        <v>1660</v>
      </c>
      <c r="E75" s="49">
        <v>2000</v>
      </c>
      <c r="F75" s="49">
        <v>3188.1</v>
      </c>
      <c r="G75" s="49">
        <f>F75-E75</f>
        <v>1188.1</v>
      </c>
      <c r="H75" s="50">
        <f>IF(E75=0,"***",F75/E75)</f>
        <v>1.59405</v>
      </c>
    </row>
    <row r="76" spans="1:8" ht="12.75">
      <c r="A76" s="1" t="s">
        <v>763</v>
      </c>
      <c r="B76" s="40"/>
      <c r="C76" s="41"/>
      <c r="D76" s="42" t="s">
        <v>780</v>
      </c>
      <c r="E76" s="43"/>
      <c r="F76" s="43">
        <v>3188.1</v>
      </c>
      <c r="G76" s="43"/>
      <c r="H76" s="44"/>
    </row>
    <row r="77" spans="1:8" ht="12.75">
      <c r="A77" s="1" t="s">
        <v>763</v>
      </c>
      <c r="B77" s="46" t="s">
        <v>1661</v>
      </c>
      <c r="C77" s="47" t="s">
        <v>1607</v>
      </c>
      <c r="D77" s="48" t="s">
        <v>1608</v>
      </c>
      <c r="E77" s="49">
        <v>101000</v>
      </c>
      <c r="F77" s="49">
        <v>104000.5</v>
      </c>
      <c r="G77" s="49">
        <f>F77-E77</f>
        <v>3000.5</v>
      </c>
      <c r="H77" s="50">
        <f>IF(E77=0,"***",F77/E77)</f>
        <v>1.0297079207920792</v>
      </c>
    </row>
    <row r="78" spans="1:8" ht="12.75">
      <c r="A78" s="1" t="s">
        <v>763</v>
      </c>
      <c r="B78" s="40"/>
      <c r="C78" s="41"/>
      <c r="D78" s="42" t="s">
        <v>918</v>
      </c>
      <c r="E78" s="43"/>
      <c r="F78" s="43">
        <v>180.5</v>
      </c>
      <c r="G78" s="43"/>
      <c r="H78" s="44"/>
    </row>
    <row r="79" spans="1:8" ht="13.5" thickBot="1">
      <c r="A79" s="1" t="s">
        <v>763</v>
      </c>
      <c r="B79" s="40"/>
      <c r="C79" s="41"/>
      <c r="D79" s="42" t="s">
        <v>780</v>
      </c>
      <c r="E79" s="43"/>
      <c r="F79" s="43">
        <v>103820</v>
      </c>
      <c r="G79" s="43"/>
      <c r="H79" s="44"/>
    </row>
    <row r="80" spans="1:8" ht="13.5" thickBot="1">
      <c r="A80" s="1" t="s">
        <v>763</v>
      </c>
      <c r="B80" s="13"/>
      <c r="C80" s="14"/>
      <c r="D80" s="15" t="s">
        <v>793</v>
      </c>
      <c r="E80" s="30">
        <v>1381452</v>
      </c>
      <c r="F80" s="30">
        <f>SUM(F18:F79)/2</f>
        <v>1484786.9999999995</v>
      </c>
      <c r="G80" s="30">
        <f>F80-E80</f>
        <v>103334.99999999953</v>
      </c>
      <c r="H80" s="33">
        <f>IF(E80=0,"***",F80/E80)</f>
        <v>1.0748017303532802</v>
      </c>
    </row>
    <row r="81" spans="1:8" ht="13.5" thickBot="1">
      <c r="A81" s="1" t="s">
        <v>763</v>
      </c>
      <c r="C81" s="11"/>
      <c r="E81" s="12"/>
      <c r="F81" s="12"/>
      <c r="G81" s="12"/>
      <c r="H81" s="12"/>
    </row>
    <row r="82" spans="1:8" ht="13.5" thickBot="1">
      <c r="A82" s="1" t="s">
        <v>763</v>
      </c>
      <c r="B82" s="13"/>
      <c r="C82" s="14"/>
      <c r="D82" s="15" t="s">
        <v>794</v>
      </c>
      <c r="E82" s="16"/>
      <c r="F82" s="16"/>
      <c r="G82" s="16"/>
      <c r="H82" s="17"/>
    </row>
    <row r="83" spans="1:8" ht="34.5" customHeight="1">
      <c r="A83" s="1" t="s">
        <v>763</v>
      </c>
      <c r="B83" s="18" t="s">
        <v>766</v>
      </c>
      <c r="C83" s="19" t="s">
        <v>795</v>
      </c>
      <c r="D83" s="20" t="s">
        <v>768</v>
      </c>
      <c r="E83" s="21" t="s">
        <v>769</v>
      </c>
      <c r="F83" s="21" t="s">
        <v>770</v>
      </c>
      <c r="G83" s="21" t="s">
        <v>796</v>
      </c>
      <c r="H83" s="22" t="s">
        <v>772</v>
      </c>
    </row>
    <row r="84" spans="1:8" ht="13.5" customHeight="1" thickBot="1">
      <c r="A84" s="1" t="s">
        <v>763</v>
      </c>
      <c r="B84" s="24"/>
      <c r="C84" s="25"/>
      <c r="D84" s="26" t="s">
        <v>773</v>
      </c>
      <c r="E84" s="27"/>
      <c r="F84" s="27"/>
      <c r="G84" s="27"/>
      <c r="H84" s="28"/>
    </row>
    <row r="85" spans="1:8" ht="12.75">
      <c r="A85" s="1" t="s">
        <v>763</v>
      </c>
      <c r="B85" s="34" t="s">
        <v>1606</v>
      </c>
      <c r="C85" s="35" t="s">
        <v>1662</v>
      </c>
      <c r="D85" s="36" t="s">
        <v>1663</v>
      </c>
      <c r="E85" s="37">
        <v>4300</v>
      </c>
      <c r="F85" s="37">
        <v>6250</v>
      </c>
      <c r="G85" s="37">
        <v>43750</v>
      </c>
      <c r="H85" s="38">
        <f>IF(E85=0,"***",F85/E85)</f>
        <v>1.4534883720930232</v>
      </c>
    </row>
    <row r="86" spans="1:8" ht="12.75">
      <c r="A86" s="1" t="s">
        <v>763</v>
      </c>
      <c r="B86" s="40"/>
      <c r="C86" s="41"/>
      <c r="D86" s="42" t="s">
        <v>799</v>
      </c>
      <c r="E86" s="43"/>
      <c r="F86" s="43">
        <v>6250</v>
      </c>
      <c r="G86" s="43"/>
      <c r="H86" s="44"/>
    </row>
    <row r="87" spans="1:8" ht="12.75">
      <c r="A87" s="1" t="s">
        <v>763</v>
      </c>
      <c r="B87" s="46" t="s">
        <v>1606</v>
      </c>
      <c r="C87" s="47" t="s">
        <v>1664</v>
      </c>
      <c r="D87" s="48" t="s">
        <v>1665</v>
      </c>
      <c r="E87" s="49">
        <v>1600</v>
      </c>
      <c r="F87" s="49">
        <v>7000</v>
      </c>
      <c r="G87" s="49">
        <v>28000</v>
      </c>
      <c r="H87" s="50">
        <f>IF(E87=0,"***",F87/E87)</f>
        <v>4.375</v>
      </c>
    </row>
    <row r="88" spans="1:8" ht="12.75">
      <c r="A88" s="1" t="s">
        <v>763</v>
      </c>
      <c r="B88" s="40"/>
      <c r="C88" s="41"/>
      <c r="D88" s="42" t="s">
        <v>799</v>
      </c>
      <c r="E88" s="43"/>
      <c r="F88" s="43">
        <v>7000</v>
      </c>
      <c r="G88" s="43"/>
      <c r="H88" s="44"/>
    </row>
    <row r="89" spans="1:8" ht="12.75">
      <c r="A89" s="1" t="s">
        <v>763</v>
      </c>
      <c r="B89" s="46" t="s">
        <v>1606</v>
      </c>
      <c r="C89" s="47" t="s">
        <v>1666</v>
      </c>
      <c r="D89" s="48" t="s">
        <v>1667</v>
      </c>
      <c r="E89" s="49">
        <v>4650</v>
      </c>
      <c r="F89" s="49">
        <v>4750</v>
      </c>
      <c r="G89" s="49">
        <v>33492</v>
      </c>
      <c r="H89" s="50">
        <f>IF(E89=0,"***",F89/E89)</f>
        <v>1.021505376344086</v>
      </c>
    </row>
    <row r="90" spans="1:8" ht="12.75">
      <c r="A90" s="1" t="s">
        <v>763</v>
      </c>
      <c r="B90" s="40"/>
      <c r="C90" s="41"/>
      <c r="D90" s="42" t="s">
        <v>799</v>
      </c>
      <c r="E90" s="43"/>
      <c r="F90" s="43">
        <v>4750</v>
      </c>
      <c r="G90" s="43"/>
      <c r="H90" s="44"/>
    </row>
    <row r="91" spans="1:8" ht="12.75">
      <c r="A91" s="1" t="s">
        <v>763</v>
      </c>
      <c r="B91" s="46" t="s">
        <v>1606</v>
      </c>
      <c r="C91" s="47" t="s">
        <v>1668</v>
      </c>
      <c r="D91" s="48" t="s">
        <v>1669</v>
      </c>
      <c r="E91" s="49">
        <v>4500</v>
      </c>
      <c r="F91" s="49">
        <v>2800</v>
      </c>
      <c r="G91" s="49">
        <v>45700</v>
      </c>
      <c r="H91" s="50">
        <f>IF(E91=0,"***",F91/E91)</f>
        <v>0.6222222222222222</v>
      </c>
    </row>
    <row r="92" spans="1:8" ht="12.75">
      <c r="A92" s="1" t="s">
        <v>763</v>
      </c>
      <c r="B92" s="40"/>
      <c r="C92" s="41"/>
      <c r="D92" s="42" t="s">
        <v>799</v>
      </c>
      <c r="E92" s="43"/>
      <c r="F92" s="43">
        <v>2800</v>
      </c>
      <c r="G92" s="43"/>
      <c r="H92" s="44"/>
    </row>
    <row r="93" spans="1:8" ht="12.75">
      <c r="A93" s="1" t="s">
        <v>763</v>
      </c>
      <c r="B93" s="46" t="s">
        <v>1606</v>
      </c>
      <c r="C93" s="47" t="s">
        <v>1670</v>
      </c>
      <c r="D93" s="48" t="s">
        <v>1671</v>
      </c>
      <c r="E93" s="49">
        <v>1000</v>
      </c>
      <c r="F93" s="49">
        <v>4200</v>
      </c>
      <c r="G93" s="49">
        <v>29600</v>
      </c>
      <c r="H93" s="50">
        <f>IF(E93=0,"***",F93/E93)</f>
        <v>4.2</v>
      </c>
    </row>
    <row r="94" spans="1:8" ht="12.75">
      <c r="A94" s="1" t="s">
        <v>763</v>
      </c>
      <c r="B94" s="40"/>
      <c r="C94" s="41"/>
      <c r="D94" s="42" t="s">
        <v>799</v>
      </c>
      <c r="E94" s="43"/>
      <c r="F94" s="43">
        <v>4200</v>
      </c>
      <c r="G94" s="43"/>
      <c r="H94" s="44"/>
    </row>
    <row r="95" spans="1:8" ht="12.75">
      <c r="A95" s="1" t="s">
        <v>763</v>
      </c>
      <c r="B95" s="46" t="s">
        <v>1672</v>
      </c>
      <c r="C95" s="47" t="s">
        <v>1673</v>
      </c>
      <c r="D95" s="48" t="s">
        <v>1674</v>
      </c>
      <c r="E95" s="49">
        <v>0</v>
      </c>
      <c r="F95" s="49">
        <v>10000</v>
      </c>
      <c r="G95" s="49">
        <v>0</v>
      </c>
      <c r="H95" s="50" t="str">
        <f>IF(E95=0,"***",F95/E95)</f>
        <v>***</v>
      </c>
    </row>
    <row r="96" spans="1:8" ht="12.75">
      <c r="A96" s="1" t="s">
        <v>763</v>
      </c>
      <c r="B96" s="40"/>
      <c r="C96" s="41"/>
      <c r="D96" s="42" t="s">
        <v>799</v>
      </c>
      <c r="E96" s="43"/>
      <c r="F96" s="43">
        <v>10000</v>
      </c>
      <c r="G96" s="43"/>
      <c r="H96" s="44"/>
    </row>
    <row r="97" spans="1:8" ht="12.75">
      <c r="A97" s="1" t="s">
        <v>763</v>
      </c>
      <c r="B97" s="46" t="s">
        <v>1675</v>
      </c>
      <c r="C97" s="47" t="s">
        <v>1676</v>
      </c>
      <c r="D97" s="48" t="s">
        <v>1677</v>
      </c>
      <c r="E97" s="49">
        <v>0</v>
      </c>
      <c r="F97" s="49">
        <v>2000</v>
      </c>
      <c r="G97" s="49">
        <v>2500.04</v>
      </c>
      <c r="H97" s="50" t="str">
        <f>IF(E97=0,"***",F97/E97)</f>
        <v>***</v>
      </c>
    </row>
    <row r="98" spans="1:8" ht="12.75">
      <c r="A98" s="1" t="s">
        <v>763</v>
      </c>
      <c r="B98" s="40"/>
      <c r="C98" s="41"/>
      <c r="D98" s="42" t="s">
        <v>799</v>
      </c>
      <c r="E98" s="43"/>
      <c r="F98" s="43">
        <v>2000</v>
      </c>
      <c r="G98" s="43"/>
      <c r="H98" s="44"/>
    </row>
    <row r="99" spans="1:8" ht="12.75">
      <c r="A99" s="1" t="s">
        <v>763</v>
      </c>
      <c r="B99" s="46" t="s">
        <v>1678</v>
      </c>
      <c r="C99" s="47" t="s">
        <v>797</v>
      </c>
      <c r="D99" s="48" t="s">
        <v>1679</v>
      </c>
      <c r="E99" s="49">
        <v>0</v>
      </c>
      <c r="F99" s="49">
        <v>2500</v>
      </c>
      <c r="G99" s="49">
        <v>65500</v>
      </c>
      <c r="H99" s="50" t="str">
        <f>IF(E99=0,"***",F99/E99)</f>
        <v>***</v>
      </c>
    </row>
    <row r="100" spans="1:8" ht="12.75">
      <c r="A100" s="1" t="s">
        <v>763</v>
      </c>
      <c r="B100" s="40"/>
      <c r="C100" s="41"/>
      <c r="D100" s="42" t="s">
        <v>799</v>
      </c>
      <c r="E100" s="43"/>
      <c r="F100" s="43">
        <v>2500</v>
      </c>
      <c r="G100" s="43"/>
      <c r="H100" s="44"/>
    </row>
    <row r="101" spans="1:8" ht="12.75">
      <c r="A101" s="1" t="s">
        <v>763</v>
      </c>
      <c r="B101" s="46" t="s">
        <v>1680</v>
      </c>
      <c r="C101" s="47" t="s">
        <v>1681</v>
      </c>
      <c r="D101" s="48" t="s">
        <v>1682</v>
      </c>
      <c r="E101" s="49">
        <v>0</v>
      </c>
      <c r="F101" s="49">
        <v>5000</v>
      </c>
      <c r="G101" s="49">
        <v>15000</v>
      </c>
      <c r="H101" s="50" t="str">
        <f>IF(E101=0,"***",F101/E101)</f>
        <v>***</v>
      </c>
    </row>
    <row r="102" spans="1:8" ht="12.75">
      <c r="A102" s="1" t="s">
        <v>763</v>
      </c>
      <c r="B102" s="40"/>
      <c r="C102" s="41"/>
      <c r="D102" s="42" t="s">
        <v>799</v>
      </c>
      <c r="E102" s="43"/>
      <c r="F102" s="43">
        <v>5000</v>
      </c>
      <c r="G102" s="43"/>
      <c r="H102" s="44"/>
    </row>
    <row r="103" spans="1:8" ht="12.75">
      <c r="A103" s="1" t="s">
        <v>763</v>
      </c>
      <c r="B103" s="46" t="s">
        <v>1680</v>
      </c>
      <c r="C103" s="47" t="s">
        <v>1683</v>
      </c>
      <c r="D103" s="48" t="s">
        <v>1684</v>
      </c>
      <c r="E103" s="49">
        <v>0</v>
      </c>
      <c r="F103" s="49">
        <v>920</v>
      </c>
      <c r="G103" s="49">
        <v>0</v>
      </c>
      <c r="H103" s="50" t="str">
        <f>IF(E103=0,"***",F103/E103)</f>
        <v>***</v>
      </c>
    </row>
    <row r="104" spans="1:8" ht="12.75">
      <c r="A104" s="1" t="s">
        <v>763</v>
      </c>
      <c r="B104" s="40"/>
      <c r="C104" s="41"/>
      <c r="D104" s="42" t="s">
        <v>799</v>
      </c>
      <c r="E104" s="43"/>
      <c r="F104" s="43">
        <v>920</v>
      </c>
      <c r="G104" s="43"/>
      <c r="H104" s="44"/>
    </row>
    <row r="105" spans="1:8" ht="12.75">
      <c r="A105" s="1" t="s">
        <v>763</v>
      </c>
      <c r="B105" s="46" t="s">
        <v>1685</v>
      </c>
      <c r="C105" s="47" t="s">
        <v>1686</v>
      </c>
      <c r="D105" s="48" t="s">
        <v>1687</v>
      </c>
      <c r="E105" s="49">
        <v>0</v>
      </c>
      <c r="F105" s="49">
        <v>1200</v>
      </c>
      <c r="G105" s="49">
        <v>0</v>
      </c>
      <c r="H105" s="50" t="str">
        <f>IF(E105=0,"***",F105/E105)</f>
        <v>***</v>
      </c>
    </row>
    <row r="106" spans="1:8" ht="12.75">
      <c r="A106" s="1" t="s">
        <v>763</v>
      </c>
      <c r="B106" s="40"/>
      <c r="C106" s="41"/>
      <c r="D106" s="42" t="s">
        <v>799</v>
      </c>
      <c r="E106" s="43"/>
      <c r="F106" s="43">
        <v>1200</v>
      </c>
      <c r="G106" s="43"/>
      <c r="H106" s="44"/>
    </row>
    <row r="107" spans="1:8" ht="12.75">
      <c r="A107" s="1" t="s">
        <v>763</v>
      </c>
      <c r="B107" s="46" t="s">
        <v>1103</v>
      </c>
      <c r="C107" s="47" t="s">
        <v>797</v>
      </c>
      <c r="D107" s="48" t="s">
        <v>1688</v>
      </c>
      <c r="E107" s="49">
        <v>0</v>
      </c>
      <c r="F107" s="49">
        <v>525</v>
      </c>
      <c r="G107" s="49">
        <v>0</v>
      </c>
      <c r="H107" s="50" t="str">
        <f>IF(E107=0,"***",F107/E107)</f>
        <v>***</v>
      </c>
    </row>
    <row r="108" spans="1:8" ht="12.75">
      <c r="A108" s="1" t="s">
        <v>763</v>
      </c>
      <c r="B108" s="40"/>
      <c r="C108" s="41"/>
      <c r="D108" s="42" t="s">
        <v>799</v>
      </c>
      <c r="E108" s="43"/>
      <c r="F108" s="43">
        <v>525</v>
      </c>
      <c r="G108" s="43"/>
      <c r="H108" s="44"/>
    </row>
    <row r="109" spans="1:8" ht="12.75">
      <c r="A109" s="1" t="s">
        <v>763</v>
      </c>
      <c r="B109" s="46" t="s">
        <v>1105</v>
      </c>
      <c r="C109" s="47" t="s">
        <v>797</v>
      </c>
      <c r="D109" s="48" t="s">
        <v>1689</v>
      </c>
      <c r="E109" s="49">
        <v>0</v>
      </c>
      <c r="F109" s="49">
        <v>8000</v>
      </c>
      <c r="G109" s="49">
        <v>0</v>
      </c>
      <c r="H109" s="50" t="str">
        <f>IF(E109=0,"***",F109/E109)</f>
        <v>***</v>
      </c>
    </row>
    <row r="110" spans="1:8" ht="12.75">
      <c r="A110" s="1" t="s">
        <v>763</v>
      </c>
      <c r="B110" s="40"/>
      <c r="C110" s="41"/>
      <c r="D110" s="42" t="s">
        <v>799</v>
      </c>
      <c r="E110" s="43"/>
      <c r="F110" s="43">
        <v>8000</v>
      </c>
      <c r="G110" s="43"/>
      <c r="H110" s="44"/>
    </row>
    <row r="111" spans="1:8" ht="12.75">
      <c r="A111" s="1" t="s">
        <v>763</v>
      </c>
      <c r="B111" s="46" t="s">
        <v>1105</v>
      </c>
      <c r="C111" s="47" t="s">
        <v>1690</v>
      </c>
      <c r="D111" s="48" t="s">
        <v>1691</v>
      </c>
      <c r="E111" s="49">
        <v>0</v>
      </c>
      <c r="F111" s="49">
        <v>4000</v>
      </c>
      <c r="G111" s="49">
        <v>0</v>
      </c>
      <c r="H111" s="50" t="str">
        <f>IF(E111=0,"***",F111/E111)</f>
        <v>***</v>
      </c>
    </row>
    <row r="112" spans="1:8" ht="12.75">
      <c r="A112" s="1" t="s">
        <v>763</v>
      </c>
      <c r="B112" s="40"/>
      <c r="C112" s="41"/>
      <c r="D112" s="42" t="s">
        <v>799</v>
      </c>
      <c r="E112" s="43"/>
      <c r="F112" s="43">
        <v>4000</v>
      </c>
      <c r="G112" s="43"/>
      <c r="H112" s="44"/>
    </row>
    <row r="113" spans="1:8" ht="12.75">
      <c r="A113" s="1" t="s">
        <v>763</v>
      </c>
      <c r="B113" s="46" t="s">
        <v>883</v>
      </c>
      <c r="C113" s="47" t="s">
        <v>797</v>
      </c>
      <c r="D113" s="48" t="s">
        <v>1692</v>
      </c>
      <c r="E113" s="49">
        <v>0</v>
      </c>
      <c r="F113" s="49">
        <v>1500</v>
      </c>
      <c r="G113" s="49">
        <v>1500</v>
      </c>
      <c r="H113" s="50" t="str">
        <f>IF(E113=0,"***",F113/E113)</f>
        <v>***</v>
      </c>
    </row>
    <row r="114" spans="1:8" ht="12.75">
      <c r="A114" s="1" t="s">
        <v>763</v>
      </c>
      <c r="B114" s="40"/>
      <c r="C114" s="41"/>
      <c r="D114" s="42" t="s">
        <v>799</v>
      </c>
      <c r="E114" s="43"/>
      <c r="F114" s="43">
        <v>1500</v>
      </c>
      <c r="G114" s="43"/>
      <c r="H114" s="44"/>
    </row>
    <row r="115" spans="1:8" ht="12.75">
      <c r="A115" s="1" t="s">
        <v>763</v>
      </c>
      <c r="B115" s="46" t="s">
        <v>884</v>
      </c>
      <c r="C115" s="47" t="s">
        <v>797</v>
      </c>
      <c r="D115" s="48" t="s">
        <v>1693</v>
      </c>
      <c r="E115" s="49">
        <v>0</v>
      </c>
      <c r="F115" s="49">
        <v>15000</v>
      </c>
      <c r="G115" s="49">
        <v>0</v>
      </c>
      <c r="H115" s="50" t="str">
        <f>IF(E115=0,"***",F115/E115)</f>
        <v>***</v>
      </c>
    </row>
    <row r="116" spans="1:8" ht="12.75">
      <c r="A116" s="1" t="s">
        <v>763</v>
      </c>
      <c r="B116" s="40"/>
      <c r="C116" s="41"/>
      <c r="D116" s="42" t="s">
        <v>799</v>
      </c>
      <c r="E116" s="43"/>
      <c r="F116" s="43">
        <v>15000</v>
      </c>
      <c r="G116" s="43"/>
      <c r="H116" s="44"/>
    </row>
    <row r="117" spans="1:8" ht="12.75">
      <c r="A117" s="1" t="s">
        <v>763</v>
      </c>
      <c r="B117" s="46" t="s">
        <v>1110</v>
      </c>
      <c r="C117" s="47" t="s">
        <v>797</v>
      </c>
      <c r="D117" s="48" t="s">
        <v>1694</v>
      </c>
      <c r="E117" s="49">
        <v>0</v>
      </c>
      <c r="F117" s="49">
        <v>600</v>
      </c>
      <c r="G117" s="49">
        <v>0</v>
      </c>
      <c r="H117" s="50" t="str">
        <f>IF(E117=0,"***",F117/E117)</f>
        <v>***</v>
      </c>
    </row>
    <row r="118" spans="1:8" ht="12.75">
      <c r="A118" s="1" t="s">
        <v>763</v>
      </c>
      <c r="B118" s="40"/>
      <c r="C118" s="41"/>
      <c r="D118" s="42" t="s">
        <v>799</v>
      </c>
      <c r="E118" s="43"/>
      <c r="F118" s="43">
        <v>600</v>
      </c>
      <c r="G118" s="43"/>
      <c r="H118" s="44"/>
    </row>
    <row r="119" spans="1:8" ht="12.75">
      <c r="A119" s="1" t="s">
        <v>763</v>
      </c>
      <c r="B119" s="46" t="s">
        <v>885</v>
      </c>
      <c r="C119" s="47" t="s">
        <v>1695</v>
      </c>
      <c r="D119" s="48" t="s">
        <v>1696</v>
      </c>
      <c r="E119" s="49">
        <v>0</v>
      </c>
      <c r="F119" s="49">
        <v>500</v>
      </c>
      <c r="G119" s="49">
        <v>1000</v>
      </c>
      <c r="H119" s="50" t="str">
        <f>IF(E119=0,"***",F119/E119)</f>
        <v>***</v>
      </c>
    </row>
    <row r="120" spans="1:8" ht="12.75">
      <c r="A120" s="1" t="s">
        <v>763</v>
      </c>
      <c r="B120" s="40"/>
      <c r="C120" s="41"/>
      <c r="D120" s="42" t="s">
        <v>799</v>
      </c>
      <c r="E120" s="43"/>
      <c r="F120" s="43">
        <v>500</v>
      </c>
      <c r="G120" s="43"/>
      <c r="H120" s="44"/>
    </row>
    <row r="121" spans="1:8" ht="12.75">
      <c r="A121" s="1" t="s">
        <v>763</v>
      </c>
      <c r="B121" s="46" t="s">
        <v>1697</v>
      </c>
      <c r="C121" s="47" t="s">
        <v>797</v>
      </c>
      <c r="D121" s="48" t="s">
        <v>1698</v>
      </c>
      <c r="E121" s="49">
        <v>0</v>
      </c>
      <c r="F121" s="49">
        <v>3000</v>
      </c>
      <c r="G121" s="49">
        <v>0</v>
      </c>
      <c r="H121" s="50" t="str">
        <f>IF(E121=0,"***",F121/E121)</f>
        <v>***</v>
      </c>
    </row>
    <row r="122" spans="1:8" ht="12.75">
      <c r="A122" s="1" t="s">
        <v>763</v>
      </c>
      <c r="B122" s="40"/>
      <c r="C122" s="41"/>
      <c r="D122" s="42" t="s">
        <v>799</v>
      </c>
      <c r="E122" s="43"/>
      <c r="F122" s="43">
        <v>3000</v>
      </c>
      <c r="G122" s="43"/>
      <c r="H122" s="44"/>
    </row>
    <row r="123" spans="1:8" ht="12.75">
      <c r="A123" s="1" t="s">
        <v>763</v>
      </c>
      <c r="B123" s="46" t="s">
        <v>1697</v>
      </c>
      <c r="C123" s="47" t="s">
        <v>1699</v>
      </c>
      <c r="D123" s="48" t="s">
        <v>1696</v>
      </c>
      <c r="E123" s="49">
        <v>0</v>
      </c>
      <c r="F123" s="49">
        <v>1055</v>
      </c>
      <c r="G123" s="49">
        <v>3889.93</v>
      </c>
      <c r="H123" s="50" t="str">
        <f>IF(E123=0,"***",F123/E123)</f>
        <v>***</v>
      </c>
    </row>
    <row r="124" spans="1:8" ht="12.75">
      <c r="A124" s="1" t="s">
        <v>763</v>
      </c>
      <c r="B124" s="40"/>
      <c r="C124" s="41"/>
      <c r="D124" s="42" t="s">
        <v>799</v>
      </c>
      <c r="E124" s="43"/>
      <c r="F124" s="43">
        <v>1055</v>
      </c>
      <c r="G124" s="43"/>
      <c r="H124" s="44"/>
    </row>
    <row r="125" spans="1:8" ht="12.75">
      <c r="A125" s="1" t="s">
        <v>763</v>
      </c>
      <c r="B125" s="46" t="s">
        <v>1700</v>
      </c>
      <c r="C125" s="47" t="s">
        <v>797</v>
      </c>
      <c r="D125" s="48" t="s">
        <v>1701</v>
      </c>
      <c r="E125" s="49">
        <v>0</v>
      </c>
      <c r="F125" s="49">
        <v>1700</v>
      </c>
      <c r="G125" s="49">
        <v>1900</v>
      </c>
      <c r="H125" s="50" t="str">
        <f>IF(E125=0,"***",F125/E125)</f>
        <v>***</v>
      </c>
    </row>
    <row r="126" spans="1:8" ht="12.75">
      <c r="A126" s="1" t="s">
        <v>763</v>
      </c>
      <c r="B126" s="40"/>
      <c r="C126" s="41"/>
      <c r="D126" s="42" t="s">
        <v>799</v>
      </c>
      <c r="E126" s="43"/>
      <c r="F126" s="43">
        <v>1700</v>
      </c>
      <c r="G126" s="43"/>
      <c r="H126" s="44"/>
    </row>
    <row r="127" spans="1:8" ht="12.75">
      <c r="A127" s="1" t="s">
        <v>763</v>
      </c>
      <c r="B127" s="46" t="s">
        <v>1702</v>
      </c>
      <c r="C127" s="47" t="s">
        <v>797</v>
      </c>
      <c r="D127" s="48" t="s">
        <v>1703</v>
      </c>
      <c r="E127" s="49">
        <v>0</v>
      </c>
      <c r="F127" s="49">
        <v>20000</v>
      </c>
      <c r="G127" s="49">
        <v>0</v>
      </c>
      <c r="H127" s="50" t="str">
        <f>IF(E127=0,"***",F127/E127)</f>
        <v>***</v>
      </c>
    </row>
    <row r="128" spans="1:8" ht="12.75">
      <c r="A128" s="1" t="s">
        <v>763</v>
      </c>
      <c r="B128" s="40"/>
      <c r="C128" s="41"/>
      <c r="D128" s="42" t="s">
        <v>799</v>
      </c>
      <c r="E128" s="43"/>
      <c r="F128" s="43">
        <v>20000</v>
      </c>
      <c r="G128" s="43"/>
      <c r="H128" s="44"/>
    </row>
    <row r="129" spans="1:8" ht="12.75">
      <c r="A129" s="1" t="s">
        <v>763</v>
      </c>
      <c r="B129" s="46" t="s">
        <v>1702</v>
      </c>
      <c r="C129" s="47" t="s">
        <v>797</v>
      </c>
      <c r="D129" s="48" t="s">
        <v>1704</v>
      </c>
      <c r="E129" s="49">
        <v>0</v>
      </c>
      <c r="F129" s="49">
        <v>9440</v>
      </c>
      <c r="G129" s="49">
        <v>0</v>
      </c>
      <c r="H129" s="50" t="str">
        <f>IF(E129=0,"***",F129/E129)</f>
        <v>***</v>
      </c>
    </row>
    <row r="130" spans="1:8" ht="12.75">
      <c r="A130" s="1" t="s">
        <v>763</v>
      </c>
      <c r="B130" s="40"/>
      <c r="C130" s="41"/>
      <c r="D130" s="42" t="s">
        <v>799</v>
      </c>
      <c r="E130" s="43"/>
      <c r="F130" s="43">
        <v>9440</v>
      </c>
      <c r="G130" s="43"/>
      <c r="H130" s="44"/>
    </row>
    <row r="131" spans="1:8" ht="12.75">
      <c r="A131" s="1" t="s">
        <v>763</v>
      </c>
      <c r="B131" s="46" t="s">
        <v>1705</v>
      </c>
      <c r="C131" s="47" t="s">
        <v>797</v>
      </c>
      <c r="D131" s="48" t="s">
        <v>1706</v>
      </c>
      <c r="E131" s="49">
        <v>0</v>
      </c>
      <c r="F131" s="49">
        <v>500</v>
      </c>
      <c r="G131" s="49">
        <v>0</v>
      </c>
      <c r="H131" s="50" t="str">
        <f>IF(E131=0,"***",F131/E131)</f>
        <v>***</v>
      </c>
    </row>
    <row r="132" spans="1:8" ht="12.75">
      <c r="A132" s="1" t="s">
        <v>763</v>
      </c>
      <c r="B132" s="40"/>
      <c r="C132" s="41"/>
      <c r="D132" s="42" t="s">
        <v>799</v>
      </c>
      <c r="E132" s="43"/>
      <c r="F132" s="43">
        <v>500</v>
      </c>
      <c r="G132" s="43"/>
      <c r="H132" s="44"/>
    </row>
    <row r="133" spans="1:8" ht="12.75">
      <c r="A133" s="1" t="s">
        <v>763</v>
      </c>
      <c r="B133" s="46" t="s">
        <v>1707</v>
      </c>
      <c r="C133" s="47" t="s">
        <v>1708</v>
      </c>
      <c r="D133" s="48" t="s">
        <v>1709</v>
      </c>
      <c r="E133" s="49">
        <v>0</v>
      </c>
      <c r="F133" s="49">
        <v>1500</v>
      </c>
      <c r="G133" s="49">
        <v>0</v>
      </c>
      <c r="H133" s="50" t="str">
        <f>IF(E133=0,"***",F133/E133)</f>
        <v>***</v>
      </c>
    </row>
    <row r="134" spans="1:8" ht="12.75">
      <c r="A134" s="1" t="s">
        <v>763</v>
      </c>
      <c r="B134" s="40"/>
      <c r="C134" s="41"/>
      <c r="D134" s="42" t="s">
        <v>799</v>
      </c>
      <c r="E134" s="43"/>
      <c r="F134" s="43">
        <v>1500</v>
      </c>
      <c r="G134" s="43"/>
      <c r="H134" s="44"/>
    </row>
    <row r="135" spans="1:8" ht="12.75">
      <c r="A135" s="1" t="s">
        <v>763</v>
      </c>
      <c r="B135" s="46" t="s">
        <v>1710</v>
      </c>
      <c r="C135" s="47" t="s">
        <v>797</v>
      </c>
      <c r="D135" s="48" t="s">
        <v>1711</v>
      </c>
      <c r="E135" s="49">
        <v>0</v>
      </c>
      <c r="F135" s="49">
        <v>15000</v>
      </c>
      <c r="G135" s="49">
        <v>0</v>
      </c>
      <c r="H135" s="50" t="str">
        <f>IF(E135=0,"***",F135/E135)</f>
        <v>***</v>
      </c>
    </row>
    <row r="136" spans="1:8" ht="12.75">
      <c r="A136" s="1" t="s">
        <v>763</v>
      </c>
      <c r="B136" s="40"/>
      <c r="C136" s="41"/>
      <c r="D136" s="42" t="s">
        <v>799</v>
      </c>
      <c r="E136" s="43"/>
      <c r="F136" s="43">
        <v>15000</v>
      </c>
      <c r="G136" s="43"/>
      <c r="H136" s="44"/>
    </row>
    <row r="137" spans="1:8" ht="12.75">
      <c r="A137" s="1" t="s">
        <v>763</v>
      </c>
      <c r="B137" s="46" t="s">
        <v>1712</v>
      </c>
      <c r="C137" s="47" t="s">
        <v>1713</v>
      </c>
      <c r="D137" s="48" t="s">
        <v>1714</v>
      </c>
      <c r="E137" s="49">
        <v>0</v>
      </c>
      <c r="F137" s="49">
        <v>3500</v>
      </c>
      <c r="G137" s="49">
        <v>0</v>
      </c>
      <c r="H137" s="50" t="str">
        <f>IF(E137=0,"***",F137/E137)</f>
        <v>***</v>
      </c>
    </row>
    <row r="138" spans="1:8" ht="12.75">
      <c r="A138" s="1" t="s">
        <v>763</v>
      </c>
      <c r="B138" s="40"/>
      <c r="C138" s="41"/>
      <c r="D138" s="42" t="s">
        <v>799</v>
      </c>
      <c r="E138" s="43"/>
      <c r="F138" s="43">
        <v>3500</v>
      </c>
      <c r="G138" s="43"/>
      <c r="H138" s="44"/>
    </row>
    <row r="139" spans="1:8" ht="12.75">
      <c r="A139" s="1" t="s">
        <v>763</v>
      </c>
      <c r="B139" s="46" t="s">
        <v>1715</v>
      </c>
      <c r="C139" s="47" t="s">
        <v>797</v>
      </c>
      <c r="D139" s="48" t="s">
        <v>1716</v>
      </c>
      <c r="E139" s="49">
        <v>0</v>
      </c>
      <c r="F139" s="49">
        <v>25000</v>
      </c>
      <c r="G139" s="49">
        <v>0</v>
      </c>
      <c r="H139" s="50" t="str">
        <f>IF(E139=0,"***",F139/E139)</f>
        <v>***</v>
      </c>
    </row>
    <row r="140" spans="1:8" ht="12.75">
      <c r="A140" s="1" t="s">
        <v>763</v>
      </c>
      <c r="B140" s="40"/>
      <c r="C140" s="41"/>
      <c r="D140" s="42" t="s">
        <v>799</v>
      </c>
      <c r="E140" s="43"/>
      <c r="F140" s="43">
        <v>25000</v>
      </c>
      <c r="G140" s="43"/>
      <c r="H140" s="44"/>
    </row>
    <row r="141" spans="1:8" ht="12.75">
      <c r="A141" s="1" t="s">
        <v>763</v>
      </c>
      <c r="B141" s="46" t="s">
        <v>781</v>
      </c>
      <c r="C141" s="47" t="s">
        <v>797</v>
      </c>
      <c r="D141" s="48" t="s">
        <v>1717</v>
      </c>
      <c r="E141" s="49">
        <v>0</v>
      </c>
      <c r="F141" s="49">
        <v>15000</v>
      </c>
      <c r="G141" s="49">
        <v>5000</v>
      </c>
      <c r="H141" s="50" t="str">
        <f>IF(E141=0,"***",F141/E141)</f>
        <v>***</v>
      </c>
    </row>
    <row r="142" spans="1:8" ht="12.75">
      <c r="A142" s="1" t="s">
        <v>763</v>
      </c>
      <c r="B142" s="40"/>
      <c r="C142" s="41"/>
      <c r="D142" s="42" t="s">
        <v>799</v>
      </c>
      <c r="E142" s="43"/>
      <c r="F142" s="43">
        <v>15000</v>
      </c>
      <c r="G142" s="43"/>
      <c r="H142" s="44"/>
    </row>
    <row r="143" spans="1:8" ht="12.75">
      <c r="A143" s="1" t="s">
        <v>763</v>
      </c>
      <c r="B143" s="46" t="s">
        <v>781</v>
      </c>
      <c r="C143" s="47" t="s">
        <v>797</v>
      </c>
      <c r="D143" s="48" t="s">
        <v>1718</v>
      </c>
      <c r="E143" s="49">
        <v>0</v>
      </c>
      <c r="F143" s="49">
        <v>8000</v>
      </c>
      <c r="G143" s="49">
        <v>85000</v>
      </c>
      <c r="H143" s="50" t="str">
        <f>IF(E143=0,"***",F143/E143)</f>
        <v>***</v>
      </c>
    </row>
    <row r="144" spans="1:8" ht="12.75">
      <c r="A144" s="1" t="s">
        <v>763</v>
      </c>
      <c r="B144" s="40"/>
      <c r="C144" s="41"/>
      <c r="D144" s="42" t="s">
        <v>799</v>
      </c>
      <c r="E144" s="43"/>
      <c r="F144" s="43">
        <v>8000</v>
      </c>
      <c r="G144" s="43"/>
      <c r="H144" s="44"/>
    </row>
    <row r="145" spans="1:8" ht="12.75">
      <c r="A145" s="1" t="s">
        <v>763</v>
      </c>
      <c r="B145" s="46" t="s">
        <v>781</v>
      </c>
      <c r="C145" s="47" t="s">
        <v>797</v>
      </c>
      <c r="D145" s="48" t="s">
        <v>1719</v>
      </c>
      <c r="E145" s="49">
        <v>0</v>
      </c>
      <c r="F145" s="49">
        <v>5000</v>
      </c>
      <c r="G145" s="49">
        <v>0</v>
      </c>
      <c r="H145" s="50" t="str">
        <f>IF(E145=0,"***",F145/E145)</f>
        <v>***</v>
      </c>
    </row>
    <row r="146" spans="1:8" ht="12.75">
      <c r="A146" s="1" t="s">
        <v>763</v>
      </c>
      <c r="B146" s="40"/>
      <c r="C146" s="41"/>
      <c r="D146" s="42" t="s">
        <v>799</v>
      </c>
      <c r="E146" s="43"/>
      <c r="F146" s="43">
        <v>5000</v>
      </c>
      <c r="G146" s="43"/>
      <c r="H146" s="44"/>
    </row>
    <row r="147" spans="1:8" ht="12.75">
      <c r="A147" s="1" t="s">
        <v>763</v>
      </c>
      <c r="B147" s="46" t="s">
        <v>781</v>
      </c>
      <c r="C147" s="47" t="s">
        <v>1720</v>
      </c>
      <c r="D147" s="48" t="s">
        <v>1721</v>
      </c>
      <c r="E147" s="49">
        <v>0</v>
      </c>
      <c r="F147" s="49">
        <v>5000</v>
      </c>
      <c r="G147" s="49">
        <v>617.9</v>
      </c>
      <c r="H147" s="50" t="str">
        <f>IF(E147=0,"***",F147/E147)</f>
        <v>***</v>
      </c>
    </row>
    <row r="148" spans="1:8" ht="12.75">
      <c r="A148" s="1" t="s">
        <v>763</v>
      </c>
      <c r="B148" s="40"/>
      <c r="C148" s="41"/>
      <c r="D148" s="42" t="s">
        <v>799</v>
      </c>
      <c r="E148" s="43"/>
      <c r="F148" s="43">
        <v>5000</v>
      </c>
      <c r="G148" s="43"/>
      <c r="H148" s="44"/>
    </row>
    <row r="149" spans="1:8" ht="12.75">
      <c r="A149" s="1" t="s">
        <v>763</v>
      </c>
      <c r="B149" s="46" t="s">
        <v>781</v>
      </c>
      <c r="C149" s="47" t="s">
        <v>1722</v>
      </c>
      <c r="D149" s="48" t="s">
        <v>1723</v>
      </c>
      <c r="E149" s="49">
        <v>940000</v>
      </c>
      <c r="F149" s="49">
        <v>495000</v>
      </c>
      <c r="G149" s="49">
        <v>0</v>
      </c>
      <c r="H149" s="50">
        <f>IF(E149=0,"***",F149/E149)</f>
        <v>0.526595744680851</v>
      </c>
    </row>
    <row r="150" spans="1:8" ht="12.75">
      <c r="A150" s="1" t="s">
        <v>763</v>
      </c>
      <c r="B150" s="40"/>
      <c r="C150" s="41"/>
      <c r="D150" s="42" t="s">
        <v>799</v>
      </c>
      <c r="E150" s="43"/>
      <c r="F150" s="43">
        <v>495000</v>
      </c>
      <c r="G150" s="43"/>
      <c r="H150" s="44"/>
    </row>
    <row r="151" spans="1:8" ht="12.75">
      <c r="A151" s="1" t="s">
        <v>763</v>
      </c>
      <c r="B151" s="46" t="s">
        <v>781</v>
      </c>
      <c r="C151" s="47" t="s">
        <v>1724</v>
      </c>
      <c r="D151" s="48" t="s">
        <v>1725</v>
      </c>
      <c r="E151" s="49">
        <v>5244</v>
      </c>
      <c r="F151" s="49">
        <v>5240</v>
      </c>
      <c r="G151" s="49">
        <v>151995</v>
      </c>
      <c r="H151" s="50">
        <f>IF(E151=0,"***",F151/E151)</f>
        <v>0.9992372234935164</v>
      </c>
    </row>
    <row r="152" spans="1:8" ht="12.75">
      <c r="A152" s="1" t="s">
        <v>763</v>
      </c>
      <c r="B152" s="40"/>
      <c r="C152" s="41"/>
      <c r="D152" s="42" t="s">
        <v>799</v>
      </c>
      <c r="E152" s="43"/>
      <c r="F152" s="43">
        <v>5240</v>
      </c>
      <c r="G152" s="43"/>
      <c r="H152" s="44"/>
    </row>
    <row r="153" spans="1:8" ht="12.75">
      <c r="A153" s="1" t="s">
        <v>763</v>
      </c>
      <c r="B153" s="46" t="s">
        <v>781</v>
      </c>
      <c r="C153" s="47" t="s">
        <v>1726</v>
      </c>
      <c r="D153" s="48" t="s">
        <v>1727</v>
      </c>
      <c r="E153" s="49">
        <v>20000</v>
      </c>
      <c r="F153" s="49">
        <v>27000</v>
      </c>
      <c r="G153" s="49">
        <v>358261</v>
      </c>
      <c r="H153" s="50">
        <f>IF(E153=0,"***",F153/E153)</f>
        <v>1.35</v>
      </c>
    </row>
    <row r="154" spans="1:8" ht="12.75">
      <c r="A154" s="1" t="s">
        <v>763</v>
      </c>
      <c r="B154" s="40"/>
      <c r="C154" s="41"/>
      <c r="D154" s="42" t="s">
        <v>799</v>
      </c>
      <c r="E154" s="43"/>
      <c r="F154" s="43">
        <v>27000</v>
      </c>
      <c r="G154" s="43"/>
      <c r="H154" s="44"/>
    </row>
    <row r="155" spans="1:8" ht="12.75">
      <c r="A155" s="1" t="s">
        <v>763</v>
      </c>
      <c r="B155" s="46" t="s">
        <v>781</v>
      </c>
      <c r="C155" s="47" t="s">
        <v>1728</v>
      </c>
      <c r="D155" s="48" t="s">
        <v>1729</v>
      </c>
      <c r="E155" s="49">
        <v>50000</v>
      </c>
      <c r="F155" s="49">
        <v>122285</v>
      </c>
      <c r="G155" s="49">
        <v>465316</v>
      </c>
      <c r="H155" s="50">
        <f>IF(E155=0,"***",F155/E155)</f>
        <v>2.4457</v>
      </c>
    </row>
    <row r="156" spans="1:8" ht="12.75">
      <c r="A156" s="1" t="s">
        <v>763</v>
      </c>
      <c r="B156" s="40"/>
      <c r="C156" s="41"/>
      <c r="D156" s="42" t="s">
        <v>799</v>
      </c>
      <c r="E156" s="43"/>
      <c r="F156" s="43">
        <v>122285</v>
      </c>
      <c r="G156" s="43"/>
      <c r="H156" s="44"/>
    </row>
    <row r="157" spans="1:8" ht="12.75">
      <c r="A157" s="1" t="s">
        <v>763</v>
      </c>
      <c r="B157" s="46" t="s">
        <v>781</v>
      </c>
      <c r="C157" s="47" t="s">
        <v>1730</v>
      </c>
      <c r="D157" s="48" t="s">
        <v>1731</v>
      </c>
      <c r="E157" s="49">
        <v>0</v>
      </c>
      <c r="F157" s="49">
        <v>10000</v>
      </c>
      <c r="G157" s="49">
        <v>145165</v>
      </c>
      <c r="H157" s="50" t="str">
        <f>IF(E157=0,"***",F157/E157)</f>
        <v>***</v>
      </c>
    </row>
    <row r="158" spans="1:8" ht="12.75">
      <c r="A158" s="1" t="s">
        <v>763</v>
      </c>
      <c r="B158" s="40"/>
      <c r="C158" s="41"/>
      <c r="D158" s="42" t="s">
        <v>799</v>
      </c>
      <c r="E158" s="43"/>
      <c r="F158" s="43">
        <v>10000</v>
      </c>
      <c r="G158" s="43"/>
      <c r="H158" s="44"/>
    </row>
    <row r="159" spans="1:8" ht="12.75">
      <c r="A159" s="1" t="s">
        <v>763</v>
      </c>
      <c r="B159" s="46" t="s">
        <v>781</v>
      </c>
      <c r="C159" s="47" t="s">
        <v>1732</v>
      </c>
      <c r="D159" s="48" t="s">
        <v>1733</v>
      </c>
      <c r="E159" s="49">
        <v>10000</v>
      </c>
      <c r="F159" s="49">
        <v>30000</v>
      </c>
      <c r="G159" s="49">
        <v>28733</v>
      </c>
      <c r="H159" s="50">
        <f>IF(E159=0,"***",F159/E159)</f>
        <v>3</v>
      </c>
    </row>
    <row r="160" spans="1:8" ht="12.75">
      <c r="A160" s="1" t="s">
        <v>763</v>
      </c>
      <c r="B160" s="40"/>
      <c r="C160" s="41"/>
      <c r="D160" s="42" t="s">
        <v>799</v>
      </c>
      <c r="E160" s="43"/>
      <c r="F160" s="43">
        <v>30000</v>
      </c>
      <c r="G160" s="43"/>
      <c r="H160" s="44"/>
    </row>
    <row r="161" spans="1:8" ht="12.75">
      <c r="A161" s="1" t="s">
        <v>763</v>
      </c>
      <c r="B161" s="46" t="s">
        <v>781</v>
      </c>
      <c r="C161" s="47" t="s">
        <v>1734</v>
      </c>
      <c r="D161" s="48" t="s">
        <v>1735</v>
      </c>
      <c r="E161" s="49">
        <v>47000</v>
      </c>
      <c r="F161" s="49">
        <v>30000</v>
      </c>
      <c r="G161" s="49">
        <v>298553</v>
      </c>
      <c r="H161" s="50">
        <f>IF(E161=0,"***",F161/E161)</f>
        <v>0.6382978723404256</v>
      </c>
    </row>
    <row r="162" spans="1:8" ht="12.75">
      <c r="A162" s="1" t="s">
        <v>763</v>
      </c>
      <c r="B162" s="40"/>
      <c r="C162" s="41"/>
      <c r="D162" s="42" t="s">
        <v>799</v>
      </c>
      <c r="E162" s="43"/>
      <c r="F162" s="43">
        <v>30000</v>
      </c>
      <c r="G162" s="43"/>
      <c r="H162" s="44"/>
    </row>
    <row r="163" spans="1:8" ht="12.75">
      <c r="A163" s="1" t="s">
        <v>763</v>
      </c>
      <c r="B163" s="46" t="s">
        <v>781</v>
      </c>
      <c r="C163" s="47" t="s">
        <v>1736</v>
      </c>
      <c r="D163" s="48" t="s">
        <v>1737</v>
      </c>
      <c r="E163" s="49">
        <v>12000</v>
      </c>
      <c r="F163" s="49">
        <v>40000</v>
      </c>
      <c r="G163" s="49">
        <v>127901</v>
      </c>
      <c r="H163" s="50">
        <f>IF(E163=0,"***",F163/E163)</f>
        <v>3.3333333333333335</v>
      </c>
    </row>
    <row r="164" spans="1:8" ht="12.75">
      <c r="A164" s="1" t="s">
        <v>763</v>
      </c>
      <c r="B164" s="40"/>
      <c r="C164" s="41"/>
      <c r="D164" s="42" t="s">
        <v>799</v>
      </c>
      <c r="E164" s="43"/>
      <c r="F164" s="43">
        <v>40000</v>
      </c>
      <c r="G164" s="43"/>
      <c r="H164" s="44"/>
    </row>
    <row r="165" spans="1:8" ht="12.75">
      <c r="A165" s="1" t="s">
        <v>763</v>
      </c>
      <c r="B165" s="46" t="s">
        <v>781</v>
      </c>
      <c r="C165" s="47" t="s">
        <v>1738</v>
      </c>
      <c r="D165" s="48" t="s">
        <v>1739</v>
      </c>
      <c r="E165" s="49">
        <v>20000</v>
      </c>
      <c r="F165" s="49">
        <v>38000</v>
      </c>
      <c r="G165" s="49">
        <v>129654</v>
      </c>
      <c r="H165" s="50">
        <f>IF(E165=0,"***",F165/E165)</f>
        <v>1.9</v>
      </c>
    </row>
    <row r="166" spans="1:8" ht="12.75">
      <c r="A166" s="1" t="s">
        <v>763</v>
      </c>
      <c r="B166" s="40"/>
      <c r="C166" s="41"/>
      <c r="D166" s="42" t="s">
        <v>799</v>
      </c>
      <c r="E166" s="43"/>
      <c r="F166" s="43">
        <v>38000</v>
      </c>
      <c r="G166" s="43"/>
      <c r="H166" s="44"/>
    </row>
    <row r="167" spans="1:8" ht="12.75">
      <c r="A167" s="1" t="s">
        <v>763</v>
      </c>
      <c r="B167" s="46" t="s">
        <v>781</v>
      </c>
      <c r="C167" s="47" t="s">
        <v>1740</v>
      </c>
      <c r="D167" s="48" t="s">
        <v>1741</v>
      </c>
      <c r="E167" s="49">
        <v>15000</v>
      </c>
      <c r="F167" s="49">
        <v>30000</v>
      </c>
      <c r="G167" s="49">
        <v>204783</v>
      </c>
      <c r="H167" s="50">
        <f>IF(E167=0,"***",F167/E167)</f>
        <v>2</v>
      </c>
    </row>
    <row r="168" spans="1:8" ht="12.75">
      <c r="A168" s="1" t="s">
        <v>763</v>
      </c>
      <c r="B168" s="40"/>
      <c r="C168" s="41"/>
      <c r="D168" s="42" t="s">
        <v>799</v>
      </c>
      <c r="E168" s="43"/>
      <c r="F168" s="43">
        <v>30000</v>
      </c>
      <c r="G168" s="43"/>
      <c r="H168" s="44"/>
    </row>
    <row r="169" spans="1:8" ht="12.75">
      <c r="A169" s="1" t="s">
        <v>763</v>
      </c>
      <c r="B169" s="46" t="s">
        <v>781</v>
      </c>
      <c r="C169" s="47" t="s">
        <v>1742</v>
      </c>
      <c r="D169" s="48" t="s">
        <v>1743</v>
      </c>
      <c r="E169" s="49">
        <v>30000</v>
      </c>
      <c r="F169" s="49">
        <v>20000</v>
      </c>
      <c r="G169" s="49">
        <v>332268</v>
      </c>
      <c r="H169" s="50">
        <f>IF(E169=0,"***",F169/E169)</f>
        <v>0.6666666666666666</v>
      </c>
    </row>
    <row r="170" spans="1:8" ht="12.75">
      <c r="A170" s="1" t="s">
        <v>763</v>
      </c>
      <c r="B170" s="40"/>
      <c r="C170" s="41"/>
      <c r="D170" s="42" t="s">
        <v>799</v>
      </c>
      <c r="E170" s="43"/>
      <c r="F170" s="43">
        <v>20000</v>
      </c>
      <c r="G170" s="43"/>
      <c r="H170" s="44"/>
    </row>
    <row r="171" spans="1:8" ht="12.75">
      <c r="A171" s="1" t="s">
        <v>763</v>
      </c>
      <c r="B171" s="46" t="s">
        <v>781</v>
      </c>
      <c r="C171" s="47" t="s">
        <v>1744</v>
      </c>
      <c r="D171" s="48" t="s">
        <v>1745</v>
      </c>
      <c r="E171" s="49">
        <v>8000</v>
      </c>
      <c r="F171" s="49">
        <v>5000</v>
      </c>
      <c r="G171" s="49">
        <v>167124</v>
      </c>
      <c r="H171" s="50">
        <f>IF(E171=0,"***",F171/E171)</f>
        <v>0.625</v>
      </c>
    </row>
    <row r="172" spans="1:8" ht="12.75">
      <c r="A172" s="1" t="s">
        <v>763</v>
      </c>
      <c r="B172" s="40"/>
      <c r="C172" s="41"/>
      <c r="D172" s="42" t="s">
        <v>799</v>
      </c>
      <c r="E172" s="43"/>
      <c r="F172" s="43">
        <v>5000</v>
      </c>
      <c r="G172" s="43"/>
      <c r="H172" s="44"/>
    </row>
    <row r="173" spans="1:8" ht="12.75">
      <c r="A173" s="1" t="s">
        <v>763</v>
      </c>
      <c r="B173" s="46" t="s">
        <v>781</v>
      </c>
      <c r="C173" s="47" t="s">
        <v>1746</v>
      </c>
      <c r="D173" s="48" t="s">
        <v>1747</v>
      </c>
      <c r="E173" s="49">
        <v>15000</v>
      </c>
      <c r="F173" s="49">
        <v>10000</v>
      </c>
      <c r="G173" s="49">
        <v>72830</v>
      </c>
      <c r="H173" s="50">
        <f>IF(E173=0,"***",F173/E173)</f>
        <v>0.6666666666666666</v>
      </c>
    </row>
    <row r="174" spans="1:8" ht="12.75">
      <c r="A174" s="1" t="s">
        <v>763</v>
      </c>
      <c r="B174" s="40"/>
      <c r="C174" s="41"/>
      <c r="D174" s="42" t="s">
        <v>799</v>
      </c>
      <c r="E174" s="43"/>
      <c r="F174" s="43">
        <v>10000</v>
      </c>
      <c r="G174" s="43"/>
      <c r="H174" s="44"/>
    </row>
    <row r="175" spans="1:8" ht="12.75">
      <c r="A175" s="1" t="s">
        <v>763</v>
      </c>
      <c r="B175" s="46" t="s">
        <v>781</v>
      </c>
      <c r="C175" s="47" t="s">
        <v>1748</v>
      </c>
      <c r="D175" s="48" t="s">
        <v>1749</v>
      </c>
      <c r="E175" s="49">
        <v>18000</v>
      </c>
      <c r="F175" s="49">
        <v>27000</v>
      </c>
      <c r="G175" s="49">
        <v>113862</v>
      </c>
      <c r="H175" s="50">
        <f>IF(E175=0,"***",F175/E175)</f>
        <v>1.5</v>
      </c>
    </row>
    <row r="176" spans="1:8" ht="12.75">
      <c r="A176" s="1" t="s">
        <v>763</v>
      </c>
      <c r="B176" s="40"/>
      <c r="C176" s="41"/>
      <c r="D176" s="42" t="s">
        <v>799</v>
      </c>
      <c r="E176" s="43"/>
      <c r="F176" s="43">
        <v>27000</v>
      </c>
      <c r="G176" s="43"/>
      <c r="H176" s="44"/>
    </row>
    <row r="177" spans="1:8" ht="12.75">
      <c r="A177" s="1" t="s">
        <v>763</v>
      </c>
      <c r="B177" s="46" t="s">
        <v>781</v>
      </c>
      <c r="C177" s="47" t="s">
        <v>1750</v>
      </c>
      <c r="D177" s="48" t="s">
        <v>1751</v>
      </c>
      <c r="E177" s="49">
        <v>15000</v>
      </c>
      <c r="F177" s="49">
        <v>14500</v>
      </c>
      <c r="G177" s="49">
        <v>94816</v>
      </c>
      <c r="H177" s="50">
        <f>IF(E177=0,"***",F177/E177)</f>
        <v>0.9666666666666667</v>
      </c>
    </row>
    <row r="178" spans="1:8" ht="12.75">
      <c r="A178" s="1" t="s">
        <v>763</v>
      </c>
      <c r="B178" s="40"/>
      <c r="C178" s="41"/>
      <c r="D178" s="42" t="s">
        <v>799</v>
      </c>
      <c r="E178" s="43"/>
      <c r="F178" s="43">
        <v>14500</v>
      </c>
      <c r="G178" s="43"/>
      <c r="H178" s="44"/>
    </row>
    <row r="179" spans="1:8" ht="12.75">
      <c r="A179" s="1" t="s">
        <v>763</v>
      </c>
      <c r="B179" s="46" t="s">
        <v>781</v>
      </c>
      <c r="C179" s="47" t="s">
        <v>1752</v>
      </c>
      <c r="D179" s="48" t="s">
        <v>1753</v>
      </c>
      <c r="E179" s="49">
        <v>9531</v>
      </c>
      <c r="F179" s="49">
        <v>9530</v>
      </c>
      <c r="G179" s="49">
        <v>0</v>
      </c>
      <c r="H179" s="50">
        <f>IF(E179=0,"***",F179/E179)</f>
        <v>0.9998950792151925</v>
      </c>
    </row>
    <row r="180" spans="1:8" ht="12.75">
      <c r="A180" s="1" t="s">
        <v>763</v>
      </c>
      <c r="B180" s="40"/>
      <c r="C180" s="41"/>
      <c r="D180" s="42" t="s">
        <v>799</v>
      </c>
      <c r="E180" s="43"/>
      <c r="F180" s="43">
        <v>9530</v>
      </c>
      <c r="G180" s="43"/>
      <c r="H180" s="44"/>
    </row>
    <row r="181" spans="1:8" ht="12.75">
      <c r="A181" s="1" t="s">
        <v>763</v>
      </c>
      <c r="B181" s="46" t="s">
        <v>781</v>
      </c>
      <c r="C181" s="47" t="s">
        <v>1754</v>
      </c>
      <c r="D181" s="48" t="s">
        <v>1755</v>
      </c>
      <c r="E181" s="49">
        <v>7000</v>
      </c>
      <c r="F181" s="49">
        <v>4460</v>
      </c>
      <c r="G181" s="49">
        <v>329564</v>
      </c>
      <c r="H181" s="50">
        <f>IF(E181=0,"***",F181/E181)</f>
        <v>0.6371428571428571</v>
      </c>
    </row>
    <row r="182" spans="1:8" ht="12.75">
      <c r="A182" s="1" t="s">
        <v>763</v>
      </c>
      <c r="B182" s="40"/>
      <c r="C182" s="41"/>
      <c r="D182" s="42" t="s">
        <v>799</v>
      </c>
      <c r="E182" s="43"/>
      <c r="F182" s="43">
        <v>4460</v>
      </c>
      <c r="G182" s="43"/>
      <c r="H182" s="44"/>
    </row>
    <row r="183" spans="1:8" ht="12.75">
      <c r="A183" s="1" t="s">
        <v>763</v>
      </c>
      <c r="B183" s="46" t="s">
        <v>781</v>
      </c>
      <c r="C183" s="47" t="s">
        <v>1756</v>
      </c>
      <c r="D183" s="48" t="s">
        <v>1757</v>
      </c>
      <c r="E183" s="49">
        <v>8000</v>
      </c>
      <c r="F183" s="49">
        <v>5000</v>
      </c>
      <c r="G183" s="49">
        <v>48129</v>
      </c>
      <c r="H183" s="50">
        <f>IF(E183=0,"***",F183/E183)</f>
        <v>0.625</v>
      </c>
    </row>
    <row r="184" spans="1:8" ht="12.75">
      <c r="A184" s="1" t="s">
        <v>763</v>
      </c>
      <c r="B184" s="40"/>
      <c r="C184" s="41"/>
      <c r="D184" s="42" t="s">
        <v>799</v>
      </c>
      <c r="E184" s="43"/>
      <c r="F184" s="43">
        <v>5000</v>
      </c>
      <c r="G184" s="43"/>
      <c r="H184" s="44"/>
    </row>
    <row r="185" spans="1:8" ht="12.75">
      <c r="A185" s="1" t="s">
        <v>763</v>
      </c>
      <c r="B185" s="46" t="s">
        <v>781</v>
      </c>
      <c r="C185" s="47" t="s">
        <v>1758</v>
      </c>
      <c r="D185" s="48" t="s">
        <v>1759</v>
      </c>
      <c r="E185" s="49">
        <v>35000</v>
      </c>
      <c r="F185" s="49">
        <v>20000</v>
      </c>
      <c r="G185" s="49">
        <v>67649</v>
      </c>
      <c r="H185" s="50">
        <f>IF(E185=0,"***",F185/E185)</f>
        <v>0.5714285714285714</v>
      </c>
    </row>
    <row r="186" spans="1:8" ht="12.75">
      <c r="A186" s="1" t="s">
        <v>763</v>
      </c>
      <c r="B186" s="40"/>
      <c r="C186" s="41"/>
      <c r="D186" s="42" t="s">
        <v>799</v>
      </c>
      <c r="E186" s="43"/>
      <c r="F186" s="43">
        <v>20000</v>
      </c>
      <c r="G186" s="43"/>
      <c r="H186" s="44"/>
    </row>
    <row r="187" spans="1:8" ht="12.75">
      <c r="A187" s="1" t="s">
        <v>763</v>
      </c>
      <c r="B187" s="46" t="s">
        <v>781</v>
      </c>
      <c r="C187" s="47" t="s">
        <v>1760</v>
      </c>
      <c r="D187" s="48" t="s">
        <v>1761</v>
      </c>
      <c r="E187" s="49">
        <v>0</v>
      </c>
      <c r="F187" s="49">
        <v>1500</v>
      </c>
      <c r="G187" s="49">
        <v>20000</v>
      </c>
      <c r="H187" s="50" t="str">
        <f>IF(E187=0,"***",F187/E187)</f>
        <v>***</v>
      </c>
    </row>
    <row r="188" spans="1:8" ht="12.75">
      <c r="A188" s="1" t="s">
        <v>763</v>
      </c>
      <c r="B188" s="40"/>
      <c r="C188" s="41"/>
      <c r="D188" s="42" t="s">
        <v>799</v>
      </c>
      <c r="E188" s="43"/>
      <c r="F188" s="43">
        <v>1500</v>
      </c>
      <c r="G188" s="43"/>
      <c r="H188" s="44"/>
    </row>
    <row r="189" spans="1:8" ht="12.75">
      <c r="A189" s="1" t="s">
        <v>763</v>
      </c>
      <c r="B189" s="46" t="s">
        <v>781</v>
      </c>
      <c r="C189" s="47" t="s">
        <v>1762</v>
      </c>
      <c r="D189" s="48" t="s">
        <v>1763</v>
      </c>
      <c r="E189" s="49">
        <v>105522.7</v>
      </c>
      <c r="F189" s="49">
        <v>60522.7</v>
      </c>
      <c r="G189" s="49">
        <v>329511.3</v>
      </c>
      <c r="H189" s="50">
        <f>IF(E189=0,"***",F189/E189)</f>
        <v>0.5735514728110633</v>
      </c>
    </row>
    <row r="190" spans="1:8" ht="12.75">
      <c r="A190" s="1" t="s">
        <v>763</v>
      </c>
      <c r="B190" s="40"/>
      <c r="C190" s="41"/>
      <c r="D190" s="42" t="s">
        <v>799</v>
      </c>
      <c r="E190" s="43"/>
      <c r="F190" s="43">
        <v>60522.7</v>
      </c>
      <c r="G190" s="43"/>
      <c r="H190" s="44"/>
    </row>
    <row r="191" spans="1:8" ht="12.75">
      <c r="A191" s="1" t="s">
        <v>763</v>
      </c>
      <c r="B191" s="46" t="s">
        <v>781</v>
      </c>
      <c r="C191" s="47" t="s">
        <v>1764</v>
      </c>
      <c r="D191" s="48" t="s">
        <v>1765</v>
      </c>
      <c r="E191" s="49">
        <v>12000</v>
      </c>
      <c r="F191" s="49">
        <v>20000</v>
      </c>
      <c r="G191" s="49">
        <v>9119.2</v>
      </c>
      <c r="H191" s="50">
        <f>IF(E191=0,"***",F191/E191)</f>
        <v>1.6666666666666667</v>
      </c>
    </row>
    <row r="192" spans="1:8" ht="12.75">
      <c r="A192" s="1" t="s">
        <v>763</v>
      </c>
      <c r="B192" s="40"/>
      <c r="C192" s="41"/>
      <c r="D192" s="42" t="s">
        <v>799</v>
      </c>
      <c r="E192" s="43"/>
      <c r="F192" s="43">
        <v>20000</v>
      </c>
      <c r="G192" s="43"/>
      <c r="H192" s="44"/>
    </row>
    <row r="193" spans="1:8" ht="12.75">
      <c r="A193" s="1" t="s">
        <v>763</v>
      </c>
      <c r="B193" s="46" t="s">
        <v>781</v>
      </c>
      <c r="C193" s="47" t="s">
        <v>1766</v>
      </c>
      <c r="D193" s="48" t="s">
        <v>1682</v>
      </c>
      <c r="E193" s="49">
        <v>15000</v>
      </c>
      <c r="F193" s="49">
        <v>35000</v>
      </c>
      <c r="G193" s="49">
        <v>96890</v>
      </c>
      <c r="H193" s="50">
        <f>IF(E193=0,"***",F193/E193)</f>
        <v>2.3333333333333335</v>
      </c>
    </row>
    <row r="194" spans="1:8" ht="12.75">
      <c r="A194" s="1" t="s">
        <v>763</v>
      </c>
      <c r="B194" s="40"/>
      <c r="C194" s="41"/>
      <c r="D194" s="42" t="s">
        <v>799</v>
      </c>
      <c r="E194" s="43"/>
      <c r="F194" s="43">
        <v>35000</v>
      </c>
      <c r="G194" s="43"/>
      <c r="H194" s="44"/>
    </row>
    <row r="195" spans="1:8" ht="12.75">
      <c r="A195" s="1" t="s">
        <v>763</v>
      </c>
      <c r="B195" s="46" t="s">
        <v>781</v>
      </c>
      <c r="C195" s="47" t="s">
        <v>1767</v>
      </c>
      <c r="D195" s="48" t="s">
        <v>1768</v>
      </c>
      <c r="E195" s="49">
        <v>20000</v>
      </c>
      <c r="F195" s="49">
        <v>40000</v>
      </c>
      <c r="G195" s="49">
        <v>214481</v>
      </c>
      <c r="H195" s="50">
        <f>IF(E195=0,"***",F195/E195)</f>
        <v>2</v>
      </c>
    </row>
    <row r="196" spans="1:8" ht="12.75">
      <c r="A196" s="1" t="s">
        <v>763</v>
      </c>
      <c r="B196" s="40"/>
      <c r="C196" s="41"/>
      <c r="D196" s="42" t="s">
        <v>799</v>
      </c>
      <c r="E196" s="43"/>
      <c r="F196" s="43">
        <v>40000</v>
      </c>
      <c r="G196" s="43"/>
      <c r="H196" s="44"/>
    </row>
    <row r="197" spans="1:8" ht="12.75">
      <c r="A197" s="1" t="s">
        <v>763</v>
      </c>
      <c r="B197" s="46" t="s">
        <v>781</v>
      </c>
      <c r="C197" s="47" t="s">
        <v>1769</v>
      </c>
      <c r="D197" s="48" t="s">
        <v>1770</v>
      </c>
      <c r="E197" s="49">
        <v>5000</v>
      </c>
      <c r="F197" s="49">
        <v>10000</v>
      </c>
      <c r="G197" s="49">
        <v>336641</v>
      </c>
      <c r="H197" s="50">
        <f>IF(E197=0,"***",F197/E197)</f>
        <v>2</v>
      </c>
    </row>
    <row r="198" spans="1:8" ht="12.75">
      <c r="A198" s="1" t="s">
        <v>763</v>
      </c>
      <c r="B198" s="40"/>
      <c r="C198" s="41"/>
      <c r="D198" s="42" t="s">
        <v>799</v>
      </c>
      <c r="E198" s="43"/>
      <c r="F198" s="43">
        <v>10000</v>
      </c>
      <c r="G198" s="43"/>
      <c r="H198" s="44"/>
    </row>
    <row r="199" spans="1:8" ht="12.75">
      <c r="A199" s="1" t="s">
        <v>763</v>
      </c>
      <c r="B199" s="46" t="s">
        <v>781</v>
      </c>
      <c r="C199" s="47" t="s">
        <v>1771</v>
      </c>
      <c r="D199" s="48" t="s">
        <v>1772</v>
      </c>
      <c r="E199" s="49">
        <v>20100</v>
      </c>
      <c r="F199" s="49">
        <v>15000</v>
      </c>
      <c r="G199" s="49">
        <v>0</v>
      </c>
      <c r="H199" s="50">
        <f>IF(E199=0,"***",F199/E199)</f>
        <v>0.746268656716418</v>
      </c>
    </row>
    <row r="200" spans="1:8" ht="12.75">
      <c r="A200" s="1" t="s">
        <v>763</v>
      </c>
      <c r="B200" s="40"/>
      <c r="C200" s="41"/>
      <c r="D200" s="42" t="s">
        <v>799</v>
      </c>
      <c r="E200" s="43"/>
      <c r="F200" s="43">
        <v>15000</v>
      </c>
      <c r="G200" s="43"/>
      <c r="H200" s="44"/>
    </row>
    <row r="201" spans="1:8" ht="12.75">
      <c r="A201" s="1" t="s">
        <v>763</v>
      </c>
      <c r="B201" s="46" t="s">
        <v>781</v>
      </c>
      <c r="C201" s="47" t="s">
        <v>1773</v>
      </c>
      <c r="D201" s="48" t="s">
        <v>1774</v>
      </c>
      <c r="E201" s="49">
        <v>17180</v>
      </c>
      <c r="F201" s="49">
        <v>10000</v>
      </c>
      <c r="G201" s="49">
        <v>0</v>
      </c>
      <c r="H201" s="50">
        <f>IF(E201=0,"***",F201/E201)</f>
        <v>0.5820721769499418</v>
      </c>
    </row>
    <row r="202" spans="1:8" ht="12.75">
      <c r="A202" s="1" t="s">
        <v>763</v>
      </c>
      <c r="B202" s="40"/>
      <c r="C202" s="41"/>
      <c r="D202" s="42" t="s">
        <v>799</v>
      </c>
      <c r="E202" s="43"/>
      <c r="F202" s="43">
        <v>10000</v>
      </c>
      <c r="G202" s="43"/>
      <c r="H202" s="44"/>
    </row>
    <row r="203" spans="1:8" ht="12.75">
      <c r="A203" s="1" t="s">
        <v>763</v>
      </c>
      <c r="B203" s="46" t="s">
        <v>781</v>
      </c>
      <c r="C203" s="47" t="s">
        <v>1775</v>
      </c>
      <c r="D203" s="48" t="s">
        <v>1776</v>
      </c>
      <c r="E203" s="49">
        <v>70000</v>
      </c>
      <c r="F203" s="49">
        <v>40000</v>
      </c>
      <c r="G203" s="49">
        <v>175544</v>
      </c>
      <c r="H203" s="50">
        <f>IF(E203=0,"***",F203/E203)</f>
        <v>0.5714285714285714</v>
      </c>
    </row>
    <row r="204" spans="1:8" ht="12.75">
      <c r="A204" s="1" t="s">
        <v>763</v>
      </c>
      <c r="B204" s="40"/>
      <c r="C204" s="41"/>
      <c r="D204" s="42" t="s">
        <v>799</v>
      </c>
      <c r="E204" s="43"/>
      <c r="F204" s="43">
        <v>40000</v>
      </c>
      <c r="G204" s="43"/>
      <c r="H204" s="44"/>
    </row>
    <row r="205" spans="1:8" ht="12.75">
      <c r="A205" s="1" t="s">
        <v>763</v>
      </c>
      <c r="B205" s="46" t="s">
        <v>781</v>
      </c>
      <c r="C205" s="47" t="s">
        <v>1777</v>
      </c>
      <c r="D205" s="48" t="s">
        <v>1778</v>
      </c>
      <c r="E205" s="49">
        <v>50000</v>
      </c>
      <c r="F205" s="49">
        <v>35000</v>
      </c>
      <c r="G205" s="49">
        <v>542803</v>
      </c>
      <c r="H205" s="50">
        <f>IF(E205=0,"***",F205/E205)</f>
        <v>0.7</v>
      </c>
    </row>
    <row r="206" spans="1:8" ht="12.75">
      <c r="A206" s="1" t="s">
        <v>763</v>
      </c>
      <c r="B206" s="40"/>
      <c r="C206" s="41"/>
      <c r="D206" s="42" t="s">
        <v>799</v>
      </c>
      <c r="E206" s="43"/>
      <c r="F206" s="43">
        <v>35000</v>
      </c>
      <c r="G206" s="43"/>
      <c r="H206" s="44"/>
    </row>
    <row r="207" spans="1:8" ht="12.75">
      <c r="A207" s="1" t="s">
        <v>763</v>
      </c>
      <c r="B207" s="46" t="s">
        <v>781</v>
      </c>
      <c r="C207" s="47" t="s">
        <v>1779</v>
      </c>
      <c r="D207" s="48" t="s">
        <v>1780</v>
      </c>
      <c r="E207" s="49">
        <v>10000</v>
      </c>
      <c r="F207" s="49">
        <v>10000</v>
      </c>
      <c r="G207" s="49">
        <v>21259</v>
      </c>
      <c r="H207" s="50">
        <f>IF(E207=0,"***",F207/E207)</f>
        <v>1</v>
      </c>
    </row>
    <row r="208" spans="1:8" ht="12.75">
      <c r="A208" s="1" t="s">
        <v>763</v>
      </c>
      <c r="B208" s="40"/>
      <c r="C208" s="41"/>
      <c r="D208" s="42" t="s">
        <v>799</v>
      </c>
      <c r="E208" s="43"/>
      <c r="F208" s="43">
        <v>10000</v>
      </c>
      <c r="G208" s="43"/>
      <c r="H208" s="44"/>
    </row>
    <row r="209" spans="1:8" ht="12.75">
      <c r="A209" s="1" t="s">
        <v>763</v>
      </c>
      <c r="B209" s="46" t="s">
        <v>781</v>
      </c>
      <c r="C209" s="47" t="s">
        <v>1781</v>
      </c>
      <c r="D209" s="48" t="s">
        <v>1782</v>
      </c>
      <c r="E209" s="49">
        <v>30000</v>
      </c>
      <c r="F209" s="49">
        <v>21000</v>
      </c>
      <c r="G209" s="49">
        <v>129691</v>
      </c>
      <c r="H209" s="50">
        <f>IF(E209=0,"***",F209/E209)</f>
        <v>0.7</v>
      </c>
    </row>
    <row r="210" spans="1:8" ht="12.75">
      <c r="A210" s="1" t="s">
        <v>763</v>
      </c>
      <c r="B210" s="40"/>
      <c r="C210" s="41"/>
      <c r="D210" s="42" t="s">
        <v>799</v>
      </c>
      <c r="E210" s="43"/>
      <c r="F210" s="43">
        <v>21000</v>
      </c>
      <c r="G210" s="43"/>
      <c r="H210" s="44"/>
    </row>
    <row r="211" spans="1:8" ht="12.75">
      <c r="A211" s="1" t="s">
        <v>763</v>
      </c>
      <c r="B211" s="46" t="s">
        <v>781</v>
      </c>
      <c r="C211" s="47" t="s">
        <v>1783</v>
      </c>
      <c r="D211" s="48" t="s">
        <v>1784</v>
      </c>
      <c r="E211" s="49">
        <v>10000</v>
      </c>
      <c r="F211" s="49">
        <v>18000</v>
      </c>
      <c r="G211" s="49">
        <v>17003</v>
      </c>
      <c r="H211" s="50">
        <f>IF(E211=0,"***",F211/E211)</f>
        <v>1.8</v>
      </c>
    </row>
    <row r="212" spans="1:8" ht="12.75">
      <c r="A212" s="1" t="s">
        <v>763</v>
      </c>
      <c r="B212" s="40"/>
      <c r="C212" s="41"/>
      <c r="D212" s="42" t="s">
        <v>799</v>
      </c>
      <c r="E212" s="43"/>
      <c r="F212" s="43">
        <v>18000</v>
      </c>
      <c r="G212" s="43"/>
      <c r="H212" s="44"/>
    </row>
    <row r="213" spans="1:8" ht="12.75">
      <c r="A213" s="1" t="s">
        <v>763</v>
      </c>
      <c r="B213" s="46" t="s">
        <v>781</v>
      </c>
      <c r="C213" s="47" t="s">
        <v>1785</v>
      </c>
      <c r="D213" s="48" t="s">
        <v>1786</v>
      </c>
      <c r="E213" s="49">
        <v>1955</v>
      </c>
      <c r="F213" s="49">
        <v>2135</v>
      </c>
      <c r="G213" s="49">
        <v>0</v>
      </c>
      <c r="H213" s="50">
        <f>IF(E213=0,"***",F213/E213)</f>
        <v>1.092071611253197</v>
      </c>
    </row>
    <row r="214" spans="1:8" ht="12.75">
      <c r="A214" s="1" t="s">
        <v>763</v>
      </c>
      <c r="B214" s="40"/>
      <c r="C214" s="41"/>
      <c r="D214" s="42" t="s">
        <v>799</v>
      </c>
      <c r="E214" s="43"/>
      <c r="F214" s="43">
        <v>2135</v>
      </c>
      <c r="G214" s="43"/>
      <c r="H214" s="44"/>
    </row>
    <row r="215" spans="1:8" ht="12.75">
      <c r="A215" s="1" t="s">
        <v>763</v>
      </c>
      <c r="B215" s="46" t="s">
        <v>781</v>
      </c>
      <c r="C215" s="47" t="s">
        <v>1787</v>
      </c>
      <c r="D215" s="48" t="s">
        <v>1788</v>
      </c>
      <c r="E215" s="49">
        <v>86250</v>
      </c>
      <c r="F215" s="49">
        <v>40000</v>
      </c>
      <c r="G215" s="49">
        <v>772033</v>
      </c>
      <c r="H215" s="50">
        <f>IF(E215=0,"***",F215/E215)</f>
        <v>0.463768115942029</v>
      </c>
    </row>
    <row r="216" spans="1:8" ht="12.75">
      <c r="A216" s="1" t="s">
        <v>763</v>
      </c>
      <c r="B216" s="40"/>
      <c r="C216" s="41"/>
      <c r="D216" s="42" t="s">
        <v>799</v>
      </c>
      <c r="E216" s="43"/>
      <c r="F216" s="43">
        <v>40000</v>
      </c>
      <c r="G216" s="43"/>
      <c r="H216" s="44"/>
    </row>
    <row r="217" spans="1:8" ht="12.75">
      <c r="A217" s="1" t="s">
        <v>763</v>
      </c>
      <c r="B217" s="46" t="s">
        <v>781</v>
      </c>
      <c r="C217" s="47" t="s">
        <v>1789</v>
      </c>
      <c r="D217" s="48" t="s">
        <v>1790</v>
      </c>
      <c r="E217" s="49">
        <v>10000</v>
      </c>
      <c r="F217" s="49">
        <v>14000</v>
      </c>
      <c r="G217" s="49">
        <v>35882</v>
      </c>
      <c r="H217" s="50">
        <f>IF(E217=0,"***",F217/E217)</f>
        <v>1.4</v>
      </c>
    </row>
    <row r="218" spans="1:8" ht="12.75">
      <c r="A218" s="1" t="s">
        <v>763</v>
      </c>
      <c r="B218" s="40"/>
      <c r="C218" s="41"/>
      <c r="D218" s="42" t="s">
        <v>799</v>
      </c>
      <c r="E218" s="43"/>
      <c r="F218" s="43">
        <v>14000</v>
      </c>
      <c r="G218" s="43"/>
      <c r="H218" s="44"/>
    </row>
    <row r="219" spans="1:8" ht="12.75">
      <c r="A219" s="1" t="s">
        <v>763</v>
      </c>
      <c r="B219" s="46" t="s">
        <v>781</v>
      </c>
      <c r="C219" s="47" t="s">
        <v>1791</v>
      </c>
      <c r="D219" s="48" t="s">
        <v>1792</v>
      </c>
      <c r="E219" s="49">
        <v>30000</v>
      </c>
      <c r="F219" s="49">
        <v>21000</v>
      </c>
      <c r="G219" s="49">
        <v>98734</v>
      </c>
      <c r="H219" s="50">
        <f>IF(E219=0,"***",F219/E219)</f>
        <v>0.7</v>
      </c>
    </row>
    <row r="220" spans="1:8" ht="12.75">
      <c r="A220" s="1" t="s">
        <v>763</v>
      </c>
      <c r="B220" s="40"/>
      <c r="C220" s="41"/>
      <c r="D220" s="42" t="s">
        <v>799</v>
      </c>
      <c r="E220" s="43"/>
      <c r="F220" s="43">
        <v>21000</v>
      </c>
      <c r="G220" s="43"/>
      <c r="H220" s="44"/>
    </row>
    <row r="221" spans="1:8" ht="12.75">
      <c r="A221" s="1" t="s">
        <v>763</v>
      </c>
      <c r="B221" s="46" t="s">
        <v>781</v>
      </c>
      <c r="C221" s="47" t="s">
        <v>1793</v>
      </c>
      <c r="D221" s="48" t="s">
        <v>1794</v>
      </c>
      <c r="E221" s="49">
        <v>55000</v>
      </c>
      <c r="F221" s="49">
        <v>30000</v>
      </c>
      <c r="G221" s="49">
        <v>859407</v>
      </c>
      <c r="H221" s="50">
        <f>IF(E221=0,"***",F221/E221)</f>
        <v>0.5454545454545454</v>
      </c>
    </row>
    <row r="222" spans="1:8" ht="12.75">
      <c r="A222" s="1" t="s">
        <v>763</v>
      </c>
      <c r="B222" s="40"/>
      <c r="C222" s="41"/>
      <c r="D222" s="42" t="s">
        <v>799</v>
      </c>
      <c r="E222" s="43"/>
      <c r="F222" s="43">
        <v>30000</v>
      </c>
      <c r="G222" s="43"/>
      <c r="H222" s="44"/>
    </row>
    <row r="223" spans="1:8" ht="12.75">
      <c r="A223" s="1" t="s">
        <v>763</v>
      </c>
      <c r="B223" s="46" t="s">
        <v>781</v>
      </c>
      <c r="C223" s="47" t="s">
        <v>1795</v>
      </c>
      <c r="D223" s="48" t="s">
        <v>1796</v>
      </c>
      <c r="E223" s="49">
        <v>8000</v>
      </c>
      <c r="F223" s="49">
        <v>20000</v>
      </c>
      <c r="G223" s="49">
        <v>201422</v>
      </c>
      <c r="H223" s="50">
        <f>IF(E223=0,"***",F223/E223)</f>
        <v>2.5</v>
      </c>
    </row>
    <row r="224" spans="1:8" ht="12.75">
      <c r="A224" s="1" t="s">
        <v>763</v>
      </c>
      <c r="B224" s="40"/>
      <c r="C224" s="41"/>
      <c r="D224" s="42" t="s">
        <v>799</v>
      </c>
      <c r="E224" s="43"/>
      <c r="F224" s="43">
        <v>20000</v>
      </c>
      <c r="G224" s="43"/>
      <c r="H224" s="44"/>
    </row>
    <row r="225" spans="1:8" ht="12.75">
      <c r="A225" s="1" t="s">
        <v>763</v>
      </c>
      <c r="B225" s="46" t="s">
        <v>781</v>
      </c>
      <c r="C225" s="47" t="s">
        <v>1797</v>
      </c>
      <c r="D225" s="48" t="s">
        <v>1798</v>
      </c>
      <c r="E225" s="49">
        <v>30000</v>
      </c>
      <c r="F225" s="49">
        <v>11600</v>
      </c>
      <c r="G225" s="49">
        <v>18643</v>
      </c>
      <c r="H225" s="50">
        <f>IF(E225=0,"***",F225/E225)</f>
        <v>0.38666666666666666</v>
      </c>
    </row>
    <row r="226" spans="1:8" ht="12.75">
      <c r="A226" s="1" t="s">
        <v>763</v>
      </c>
      <c r="B226" s="40"/>
      <c r="C226" s="41"/>
      <c r="D226" s="42" t="s">
        <v>799</v>
      </c>
      <c r="E226" s="43"/>
      <c r="F226" s="43">
        <v>11600</v>
      </c>
      <c r="G226" s="43"/>
      <c r="H226" s="44"/>
    </row>
    <row r="227" spans="1:8" ht="12.75">
      <c r="A227" s="1" t="s">
        <v>763</v>
      </c>
      <c r="B227" s="46" t="s">
        <v>781</v>
      </c>
      <c r="C227" s="47" t="s">
        <v>1799</v>
      </c>
      <c r="D227" s="48" t="s">
        <v>1800</v>
      </c>
      <c r="E227" s="49">
        <v>50000</v>
      </c>
      <c r="F227" s="49">
        <v>15000</v>
      </c>
      <c r="G227" s="49">
        <v>320117</v>
      </c>
      <c r="H227" s="50">
        <f>IF(E227=0,"***",F227/E227)</f>
        <v>0.3</v>
      </c>
    </row>
    <row r="228" spans="1:8" ht="12.75">
      <c r="A228" s="1" t="s">
        <v>763</v>
      </c>
      <c r="B228" s="40"/>
      <c r="C228" s="41"/>
      <c r="D228" s="42" t="s">
        <v>799</v>
      </c>
      <c r="E228" s="43"/>
      <c r="F228" s="43">
        <v>15000</v>
      </c>
      <c r="G228" s="43"/>
      <c r="H228" s="44"/>
    </row>
    <row r="229" spans="1:8" ht="12.75">
      <c r="A229" s="1" t="s">
        <v>763</v>
      </c>
      <c r="B229" s="46" t="s">
        <v>781</v>
      </c>
      <c r="C229" s="47" t="s">
        <v>1801</v>
      </c>
      <c r="D229" s="48" t="s">
        <v>1802</v>
      </c>
      <c r="E229" s="49">
        <v>280500</v>
      </c>
      <c r="F229" s="49">
        <v>212430</v>
      </c>
      <c r="G229" s="49">
        <v>9349859</v>
      </c>
      <c r="H229" s="50">
        <f>IF(E229=0,"***",F229/E229)</f>
        <v>0.7573262032085561</v>
      </c>
    </row>
    <row r="230" spans="1:8" ht="12.75">
      <c r="A230" s="1" t="s">
        <v>763</v>
      </c>
      <c r="B230" s="40"/>
      <c r="C230" s="41"/>
      <c r="D230" s="42" t="s">
        <v>799</v>
      </c>
      <c r="E230" s="43"/>
      <c r="F230" s="43">
        <v>212430</v>
      </c>
      <c r="G230" s="43"/>
      <c r="H230" s="44"/>
    </row>
    <row r="231" spans="1:8" ht="12.75">
      <c r="A231" s="1" t="s">
        <v>763</v>
      </c>
      <c r="B231" s="46" t="s">
        <v>781</v>
      </c>
      <c r="C231" s="47" t="s">
        <v>1803</v>
      </c>
      <c r="D231" s="48" t="s">
        <v>1804</v>
      </c>
      <c r="E231" s="49">
        <v>10000</v>
      </c>
      <c r="F231" s="49">
        <v>9000</v>
      </c>
      <c r="G231" s="49">
        <v>0</v>
      </c>
      <c r="H231" s="50">
        <f>IF(E231=0,"***",F231/E231)</f>
        <v>0.9</v>
      </c>
    </row>
    <row r="232" spans="1:8" ht="12.75">
      <c r="A232" s="1" t="s">
        <v>763</v>
      </c>
      <c r="B232" s="40"/>
      <c r="C232" s="41"/>
      <c r="D232" s="42" t="s">
        <v>799</v>
      </c>
      <c r="E232" s="43"/>
      <c r="F232" s="43">
        <v>9000</v>
      </c>
      <c r="G232" s="43"/>
      <c r="H232" s="44"/>
    </row>
    <row r="233" spans="1:8" ht="12.75">
      <c r="A233" s="1" t="s">
        <v>763</v>
      </c>
      <c r="B233" s="46" t="s">
        <v>781</v>
      </c>
      <c r="C233" s="47" t="s">
        <v>1805</v>
      </c>
      <c r="D233" s="48" t="s">
        <v>1674</v>
      </c>
      <c r="E233" s="49">
        <v>5000</v>
      </c>
      <c r="F233" s="49">
        <v>8000</v>
      </c>
      <c r="G233" s="49">
        <v>18624</v>
      </c>
      <c r="H233" s="50">
        <f>IF(E233=0,"***",F233/E233)</f>
        <v>1.6</v>
      </c>
    </row>
    <row r="234" spans="1:8" ht="12.75">
      <c r="A234" s="1" t="s">
        <v>763</v>
      </c>
      <c r="B234" s="40"/>
      <c r="C234" s="41"/>
      <c r="D234" s="42" t="s">
        <v>799</v>
      </c>
      <c r="E234" s="43"/>
      <c r="F234" s="43">
        <v>8000</v>
      </c>
      <c r="G234" s="43"/>
      <c r="H234" s="44"/>
    </row>
    <row r="235" spans="1:8" ht="12.75">
      <c r="A235" s="1" t="s">
        <v>763</v>
      </c>
      <c r="B235" s="46" t="s">
        <v>781</v>
      </c>
      <c r="C235" s="47" t="s">
        <v>1806</v>
      </c>
      <c r="D235" s="48" t="s">
        <v>1807</v>
      </c>
      <c r="E235" s="49">
        <v>10000</v>
      </c>
      <c r="F235" s="49">
        <v>44266</v>
      </c>
      <c r="G235" s="49">
        <v>382431</v>
      </c>
      <c r="H235" s="50">
        <f>IF(E235=0,"***",F235/E235)</f>
        <v>4.4266</v>
      </c>
    </row>
    <row r="236" spans="1:8" ht="12.75">
      <c r="A236" s="1" t="s">
        <v>763</v>
      </c>
      <c r="B236" s="40"/>
      <c r="C236" s="41"/>
      <c r="D236" s="42" t="s">
        <v>799</v>
      </c>
      <c r="E236" s="43"/>
      <c r="F236" s="43">
        <v>44266</v>
      </c>
      <c r="G236" s="43"/>
      <c r="H236" s="44"/>
    </row>
    <row r="237" spans="1:8" ht="12.75">
      <c r="A237" s="1" t="s">
        <v>763</v>
      </c>
      <c r="B237" s="46" t="s">
        <v>781</v>
      </c>
      <c r="C237" s="47" t="s">
        <v>1808</v>
      </c>
      <c r="D237" s="48" t="s">
        <v>1809</v>
      </c>
      <c r="E237" s="49">
        <v>20000</v>
      </c>
      <c r="F237" s="49">
        <v>60000</v>
      </c>
      <c r="G237" s="49">
        <v>0</v>
      </c>
      <c r="H237" s="50">
        <f>IF(E237=0,"***",F237/E237)</f>
        <v>3</v>
      </c>
    </row>
    <row r="238" spans="1:8" ht="12.75">
      <c r="A238" s="1" t="s">
        <v>763</v>
      </c>
      <c r="B238" s="40"/>
      <c r="C238" s="41"/>
      <c r="D238" s="42" t="s">
        <v>799</v>
      </c>
      <c r="E238" s="43"/>
      <c r="F238" s="43">
        <v>60000</v>
      </c>
      <c r="G238" s="43"/>
      <c r="H238" s="44"/>
    </row>
    <row r="239" spans="1:8" ht="12.75">
      <c r="A239" s="1" t="s">
        <v>763</v>
      </c>
      <c r="B239" s="46" t="s">
        <v>781</v>
      </c>
      <c r="C239" s="47" t="s">
        <v>1810</v>
      </c>
      <c r="D239" s="48" t="s">
        <v>1811</v>
      </c>
      <c r="E239" s="49">
        <v>1170</v>
      </c>
      <c r="F239" s="49">
        <v>970</v>
      </c>
      <c r="G239" s="49">
        <v>0</v>
      </c>
      <c r="H239" s="50">
        <f>IF(E239=0,"***",F239/E239)</f>
        <v>0.8290598290598291</v>
      </c>
    </row>
    <row r="240" spans="1:8" ht="12.75">
      <c r="A240" s="1" t="s">
        <v>763</v>
      </c>
      <c r="B240" s="40"/>
      <c r="C240" s="41"/>
      <c r="D240" s="42" t="s">
        <v>799</v>
      </c>
      <c r="E240" s="43"/>
      <c r="F240" s="43">
        <v>970</v>
      </c>
      <c r="G240" s="43"/>
      <c r="H240" s="44"/>
    </row>
    <row r="241" spans="1:8" ht="12.75">
      <c r="A241" s="1" t="s">
        <v>763</v>
      </c>
      <c r="B241" s="46" t="s">
        <v>781</v>
      </c>
      <c r="C241" s="47" t="s">
        <v>1812</v>
      </c>
      <c r="D241" s="48" t="s">
        <v>1813</v>
      </c>
      <c r="E241" s="49">
        <v>8240</v>
      </c>
      <c r="F241" s="49">
        <v>7700</v>
      </c>
      <c r="G241" s="49">
        <v>15027</v>
      </c>
      <c r="H241" s="50">
        <f>IF(E241=0,"***",F241/E241)</f>
        <v>0.9344660194174758</v>
      </c>
    </row>
    <row r="242" spans="1:8" ht="12.75">
      <c r="A242" s="1" t="s">
        <v>763</v>
      </c>
      <c r="B242" s="40"/>
      <c r="C242" s="41"/>
      <c r="D242" s="42" t="s">
        <v>799</v>
      </c>
      <c r="E242" s="43"/>
      <c r="F242" s="43">
        <v>7700</v>
      </c>
      <c r="G242" s="43"/>
      <c r="H242" s="44"/>
    </row>
    <row r="243" spans="1:8" ht="12.75">
      <c r="A243" s="1" t="s">
        <v>763</v>
      </c>
      <c r="B243" s="46" t="s">
        <v>781</v>
      </c>
      <c r="C243" s="47" t="s">
        <v>1814</v>
      </c>
      <c r="D243" s="48" t="s">
        <v>1815</v>
      </c>
      <c r="E243" s="49">
        <v>25000</v>
      </c>
      <c r="F243" s="49">
        <v>46294</v>
      </c>
      <c r="G243" s="49">
        <v>8130</v>
      </c>
      <c r="H243" s="50">
        <f>IF(E243=0,"***",F243/E243)</f>
        <v>1.85176</v>
      </c>
    </row>
    <row r="244" spans="1:8" ht="12.75">
      <c r="A244" s="1" t="s">
        <v>763</v>
      </c>
      <c r="B244" s="40"/>
      <c r="C244" s="41"/>
      <c r="D244" s="42" t="s">
        <v>799</v>
      </c>
      <c r="E244" s="43"/>
      <c r="F244" s="43">
        <v>46294</v>
      </c>
      <c r="G244" s="43"/>
      <c r="H244" s="44"/>
    </row>
    <row r="245" spans="1:8" ht="12.75">
      <c r="A245" s="1" t="s">
        <v>763</v>
      </c>
      <c r="B245" s="46" t="s">
        <v>781</v>
      </c>
      <c r="C245" s="47" t="s">
        <v>1816</v>
      </c>
      <c r="D245" s="48" t="s">
        <v>1817</v>
      </c>
      <c r="E245" s="49">
        <v>52933</v>
      </c>
      <c r="F245" s="49">
        <v>30000</v>
      </c>
      <c r="G245" s="49">
        <v>0</v>
      </c>
      <c r="H245" s="50">
        <f>IF(E245=0,"***",F245/E245)</f>
        <v>0.5667541987040221</v>
      </c>
    </row>
    <row r="246" spans="1:8" ht="12.75">
      <c r="A246" s="1" t="s">
        <v>763</v>
      </c>
      <c r="B246" s="40"/>
      <c r="C246" s="41"/>
      <c r="D246" s="42" t="s">
        <v>799</v>
      </c>
      <c r="E246" s="43"/>
      <c r="F246" s="43">
        <v>30000</v>
      </c>
      <c r="G246" s="43"/>
      <c r="H246" s="44"/>
    </row>
    <row r="247" spans="1:8" ht="12.75">
      <c r="A247" s="1" t="s">
        <v>763</v>
      </c>
      <c r="B247" s="46" t="s">
        <v>781</v>
      </c>
      <c r="C247" s="47" t="s">
        <v>1818</v>
      </c>
      <c r="D247" s="48" t="s">
        <v>1819</v>
      </c>
      <c r="E247" s="49">
        <v>10268</v>
      </c>
      <c r="F247" s="49">
        <v>14905</v>
      </c>
      <c r="G247" s="49">
        <v>0</v>
      </c>
      <c r="H247" s="50">
        <f>IF(E247=0,"***",F247/E247)</f>
        <v>1.4515971951694586</v>
      </c>
    </row>
    <row r="248" spans="1:8" ht="12.75">
      <c r="A248" s="1" t="s">
        <v>763</v>
      </c>
      <c r="B248" s="40"/>
      <c r="C248" s="41"/>
      <c r="D248" s="42" t="s">
        <v>799</v>
      </c>
      <c r="E248" s="43"/>
      <c r="F248" s="43">
        <v>14905</v>
      </c>
      <c r="G248" s="43"/>
      <c r="H248" s="44"/>
    </row>
    <row r="249" spans="1:8" ht="12.75">
      <c r="A249" s="1" t="s">
        <v>763</v>
      </c>
      <c r="B249" s="46" t="s">
        <v>781</v>
      </c>
      <c r="C249" s="47" t="s">
        <v>1820</v>
      </c>
      <c r="D249" s="48" t="s">
        <v>1821</v>
      </c>
      <c r="E249" s="49">
        <v>20000</v>
      </c>
      <c r="F249" s="49">
        <v>4430</v>
      </c>
      <c r="G249" s="49">
        <v>0</v>
      </c>
      <c r="H249" s="50">
        <f>IF(E249=0,"***",F249/E249)</f>
        <v>0.2215</v>
      </c>
    </row>
    <row r="250" spans="1:8" ht="12.75">
      <c r="A250" s="1" t="s">
        <v>763</v>
      </c>
      <c r="B250" s="40"/>
      <c r="C250" s="41"/>
      <c r="D250" s="42" t="s">
        <v>799</v>
      </c>
      <c r="E250" s="43"/>
      <c r="F250" s="43">
        <v>4430</v>
      </c>
      <c r="G250" s="43"/>
      <c r="H250" s="44"/>
    </row>
    <row r="251" spans="1:8" ht="12.75">
      <c r="A251" s="1" t="s">
        <v>763</v>
      </c>
      <c r="B251" s="46" t="s">
        <v>781</v>
      </c>
      <c r="C251" s="47" t="s">
        <v>1822</v>
      </c>
      <c r="D251" s="48" t="s">
        <v>1823</v>
      </c>
      <c r="E251" s="49">
        <v>3000</v>
      </c>
      <c r="F251" s="49">
        <v>25000</v>
      </c>
      <c r="G251" s="49">
        <v>0</v>
      </c>
      <c r="H251" s="50">
        <f>IF(E251=0,"***",F251/E251)</f>
        <v>8.333333333333334</v>
      </c>
    </row>
    <row r="252" spans="1:8" ht="12.75">
      <c r="A252" s="1" t="s">
        <v>763</v>
      </c>
      <c r="B252" s="40"/>
      <c r="C252" s="41"/>
      <c r="D252" s="42" t="s">
        <v>799</v>
      </c>
      <c r="E252" s="43"/>
      <c r="F252" s="43">
        <v>25000</v>
      </c>
      <c r="G252" s="43"/>
      <c r="H252" s="44"/>
    </row>
    <row r="253" spans="1:8" ht="12.75">
      <c r="A253" s="1" t="s">
        <v>763</v>
      </c>
      <c r="B253" s="46" t="s">
        <v>781</v>
      </c>
      <c r="C253" s="47" t="s">
        <v>1824</v>
      </c>
      <c r="D253" s="48" t="s">
        <v>1825</v>
      </c>
      <c r="E253" s="49">
        <v>0</v>
      </c>
      <c r="F253" s="49">
        <v>2000</v>
      </c>
      <c r="G253" s="49">
        <v>83488</v>
      </c>
      <c r="H253" s="50" t="str">
        <f>IF(E253=0,"***",F253/E253)</f>
        <v>***</v>
      </c>
    </row>
    <row r="254" spans="1:8" ht="12.75">
      <c r="A254" s="1" t="s">
        <v>763</v>
      </c>
      <c r="B254" s="40"/>
      <c r="C254" s="41"/>
      <c r="D254" s="42" t="s">
        <v>799</v>
      </c>
      <c r="E254" s="43"/>
      <c r="F254" s="43">
        <v>2000</v>
      </c>
      <c r="G254" s="43"/>
      <c r="H254" s="44"/>
    </row>
    <row r="255" spans="1:8" ht="12.75">
      <c r="A255" s="1" t="s">
        <v>763</v>
      </c>
      <c r="B255" s="46" t="s">
        <v>781</v>
      </c>
      <c r="C255" s="47" t="s">
        <v>1826</v>
      </c>
      <c r="D255" s="48" t="s">
        <v>1827</v>
      </c>
      <c r="E255" s="49">
        <v>0</v>
      </c>
      <c r="F255" s="49">
        <v>19500</v>
      </c>
      <c r="G255" s="49">
        <v>0</v>
      </c>
      <c r="H255" s="50" t="str">
        <f>IF(E255=0,"***",F255/E255)</f>
        <v>***</v>
      </c>
    </row>
    <row r="256" spans="1:8" ht="12.75">
      <c r="A256" s="1" t="s">
        <v>763</v>
      </c>
      <c r="B256" s="40"/>
      <c r="C256" s="41"/>
      <c r="D256" s="42" t="s">
        <v>799</v>
      </c>
      <c r="E256" s="43"/>
      <c r="F256" s="43">
        <v>19500</v>
      </c>
      <c r="G256" s="43"/>
      <c r="H256" s="44"/>
    </row>
    <row r="257" spans="1:8" ht="12.75">
      <c r="A257" s="1" t="s">
        <v>763</v>
      </c>
      <c r="B257" s="46" t="s">
        <v>1615</v>
      </c>
      <c r="C257" s="47" t="s">
        <v>797</v>
      </c>
      <c r="D257" s="48" t="s">
        <v>1828</v>
      </c>
      <c r="E257" s="49">
        <v>0</v>
      </c>
      <c r="F257" s="49">
        <v>3500</v>
      </c>
      <c r="G257" s="49">
        <v>146500</v>
      </c>
      <c r="H257" s="50" t="str">
        <f>IF(E257=0,"***",F257/E257)</f>
        <v>***</v>
      </c>
    </row>
    <row r="258" spans="1:8" ht="12.75">
      <c r="A258" s="1" t="s">
        <v>763</v>
      </c>
      <c r="B258" s="40"/>
      <c r="C258" s="41"/>
      <c r="D258" s="42" t="s">
        <v>799</v>
      </c>
      <c r="E258" s="43"/>
      <c r="F258" s="43">
        <v>3500</v>
      </c>
      <c r="G258" s="43"/>
      <c r="H258" s="44"/>
    </row>
    <row r="259" spans="1:8" ht="12.75">
      <c r="A259" s="1" t="s">
        <v>763</v>
      </c>
      <c r="B259" s="46" t="s">
        <v>1615</v>
      </c>
      <c r="C259" s="47" t="s">
        <v>1829</v>
      </c>
      <c r="D259" s="48" t="s">
        <v>1830</v>
      </c>
      <c r="E259" s="49">
        <v>1000</v>
      </c>
      <c r="F259" s="49">
        <v>20900</v>
      </c>
      <c r="G259" s="49">
        <v>12875.78</v>
      </c>
      <c r="H259" s="50">
        <f>IF(E259=0,"***",F259/E259)</f>
        <v>20.9</v>
      </c>
    </row>
    <row r="260" spans="1:8" ht="12.75">
      <c r="A260" s="1" t="s">
        <v>763</v>
      </c>
      <c r="B260" s="40"/>
      <c r="C260" s="41"/>
      <c r="D260" s="42" t="s">
        <v>799</v>
      </c>
      <c r="E260" s="43"/>
      <c r="F260" s="43">
        <v>20900</v>
      </c>
      <c r="G260" s="43"/>
      <c r="H260" s="44"/>
    </row>
    <row r="261" spans="1:8" ht="12.75">
      <c r="A261" s="1" t="s">
        <v>763</v>
      </c>
      <c r="B261" s="46" t="s">
        <v>1615</v>
      </c>
      <c r="C261" s="47" t="s">
        <v>1831</v>
      </c>
      <c r="D261" s="48" t="s">
        <v>1832</v>
      </c>
      <c r="E261" s="49">
        <v>0</v>
      </c>
      <c r="F261" s="49">
        <v>19150</v>
      </c>
      <c r="G261" s="49">
        <v>150000</v>
      </c>
      <c r="H261" s="50" t="str">
        <f>IF(E261=0,"***",F261/E261)</f>
        <v>***</v>
      </c>
    </row>
    <row r="262" spans="1:8" ht="12.75">
      <c r="A262" s="1" t="s">
        <v>763</v>
      </c>
      <c r="B262" s="40"/>
      <c r="C262" s="41"/>
      <c r="D262" s="42" t="s">
        <v>799</v>
      </c>
      <c r="E262" s="43"/>
      <c r="F262" s="43">
        <v>19150</v>
      </c>
      <c r="G262" s="43"/>
      <c r="H262" s="44"/>
    </row>
    <row r="263" spans="1:8" ht="12.75">
      <c r="A263" s="1" t="s">
        <v>763</v>
      </c>
      <c r="B263" s="46" t="s">
        <v>1615</v>
      </c>
      <c r="C263" s="47" t="s">
        <v>1833</v>
      </c>
      <c r="D263" s="48" t="s">
        <v>1834</v>
      </c>
      <c r="E263" s="49">
        <v>16900</v>
      </c>
      <c r="F263" s="49">
        <v>8500</v>
      </c>
      <c r="G263" s="49">
        <v>15654.1</v>
      </c>
      <c r="H263" s="50">
        <f>IF(E263=0,"***",F263/E263)</f>
        <v>0.5029585798816568</v>
      </c>
    </row>
    <row r="264" spans="1:8" ht="12.75">
      <c r="A264" s="1" t="s">
        <v>763</v>
      </c>
      <c r="B264" s="40"/>
      <c r="C264" s="41"/>
      <c r="D264" s="42" t="s">
        <v>799</v>
      </c>
      <c r="E264" s="43"/>
      <c r="F264" s="43">
        <v>8500</v>
      </c>
      <c r="G264" s="43"/>
      <c r="H264" s="44"/>
    </row>
    <row r="265" spans="1:8" ht="12.75">
      <c r="A265" s="1" t="s">
        <v>763</v>
      </c>
      <c r="B265" s="46" t="s">
        <v>1615</v>
      </c>
      <c r="C265" s="47" t="s">
        <v>1835</v>
      </c>
      <c r="D265" s="48" t="s">
        <v>1836</v>
      </c>
      <c r="E265" s="49">
        <v>38000</v>
      </c>
      <c r="F265" s="49">
        <v>12200</v>
      </c>
      <c r="G265" s="49">
        <v>86428.96</v>
      </c>
      <c r="H265" s="50">
        <f>IF(E265=0,"***",F265/E265)</f>
        <v>0.32105263157894737</v>
      </c>
    </row>
    <row r="266" spans="1:8" ht="12.75">
      <c r="A266" s="1" t="s">
        <v>763</v>
      </c>
      <c r="B266" s="40"/>
      <c r="C266" s="41"/>
      <c r="D266" s="42" t="s">
        <v>799</v>
      </c>
      <c r="E266" s="43"/>
      <c r="F266" s="43">
        <v>12200</v>
      </c>
      <c r="G266" s="43"/>
      <c r="H266" s="44"/>
    </row>
    <row r="267" spans="1:8" ht="12.75">
      <c r="A267" s="1" t="s">
        <v>763</v>
      </c>
      <c r="B267" s="46" t="s">
        <v>1615</v>
      </c>
      <c r="C267" s="47" t="s">
        <v>1837</v>
      </c>
      <c r="D267" s="48" t="s">
        <v>1838</v>
      </c>
      <c r="E267" s="49">
        <v>28708</v>
      </c>
      <c r="F267" s="49">
        <v>28000</v>
      </c>
      <c r="G267" s="49">
        <v>46527.44</v>
      </c>
      <c r="H267" s="50">
        <f>IF(E267=0,"***",F267/E267)</f>
        <v>0.9753378849101296</v>
      </c>
    </row>
    <row r="268" spans="1:8" ht="12.75">
      <c r="A268" s="1" t="s">
        <v>763</v>
      </c>
      <c r="B268" s="40"/>
      <c r="C268" s="41"/>
      <c r="D268" s="42" t="s">
        <v>799</v>
      </c>
      <c r="E268" s="43"/>
      <c r="F268" s="43">
        <v>28000</v>
      </c>
      <c r="G268" s="43"/>
      <c r="H268" s="44"/>
    </row>
    <row r="269" spans="1:8" ht="12.75">
      <c r="A269" s="1" t="s">
        <v>763</v>
      </c>
      <c r="B269" s="46" t="s">
        <v>1615</v>
      </c>
      <c r="C269" s="47" t="s">
        <v>1839</v>
      </c>
      <c r="D269" s="48" t="s">
        <v>1840</v>
      </c>
      <c r="E269" s="49">
        <v>6190</v>
      </c>
      <c r="F269" s="49">
        <v>4000</v>
      </c>
      <c r="G269" s="49">
        <v>22102.25</v>
      </c>
      <c r="H269" s="50">
        <f>IF(E269=0,"***",F269/E269)</f>
        <v>0.6462035541195477</v>
      </c>
    </row>
    <row r="270" spans="1:8" ht="12.75">
      <c r="A270" s="1" t="s">
        <v>763</v>
      </c>
      <c r="B270" s="40"/>
      <c r="C270" s="41"/>
      <c r="D270" s="42" t="s">
        <v>799</v>
      </c>
      <c r="E270" s="43"/>
      <c r="F270" s="43">
        <v>4000</v>
      </c>
      <c r="G270" s="43"/>
      <c r="H270" s="44"/>
    </row>
    <row r="271" spans="1:8" ht="12.75">
      <c r="A271" s="1" t="s">
        <v>763</v>
      </c>
      <c r="B271" s="46" t="s">
        <v>1615</v>
      </c>
      <c r="C271" s="47" t="s">
        <v>1841</v>
      </c>
      <c r="D271" s="48" t="s">
        <v>1842</v>
      </c>
      <c r="E271" s="49">
        <v>100</v>
      </c>
      <c r="F271" s="49">
        <v>400</v>
      </c>
      <c r="G271" s="49">
        <v>18981.85</v>
      </c>
      <c r="H271" s="50">
        <f>IF(E271=0,"***",F271/E271)</f>
        <v>4</v>
      </c>
    </row>
    <row r="272" spans="1:8" ht="12.75">
      <c r="A272" s="1" t="s">
        <v>763</v>
      </c>
      <c r="B272" s="40"/>
      <c r="C272" s="41"/>
      <c r="D272" s="42" t="s">
        <v>799</v>
      </c>
      <c r="E272" s="43"/>
      <c r="F272" s="43">
        <v>400</v>
      </c>
      <c r="G272" s="43"/>
      <c r="H272" s="44"/>
    </row>
    <row r="273" spans="1:8" ht="12.75">
      <c r="A273" s="1" t="s">
        <v>763</v>
      </c>
      <c r="B273" s="46" t="s">
        <v>1615</v>
      </c>
      <c r="C273" s="47" t="s">
        <v>1843</v>
      </c>
      <c r="D273" s="48" t="s">
        <v>1844</v>
      </c>
      <c r="E273" s="49">
        <v>10000</v>
      </c>
      <c r="F273" s="49">
        <v>1500</v>
      </c>
      <c r="G273" s="49">
        <v>27884.68</v>
      </c>
      <c r="H273" s="50">
        <f>IF(E273=0,"***",F273/E273)</f>
        <v>0.15</v>
      </c>
    </row>
    <row r="274" spans="1:8" ht="12.75">
      <c r="A274" s="1" t="s">
        <v>763</v>
      </c>
      <c r="B274" s="40"/>
      <c r="C274" s="41"/>
      <c r="D274" s="42" t="s">
        <v>799</v>
      </c>
      <c r="E274" s="43"/>
      <c r="F274" s="43">
        <v>1500</v>
      </c>
      <c r="G274" s="43"/>
      <c r="H274" s="44"/>
    </row>
    <row r="275" spans="1:8" ht="12.75">
      <c r="A275" s="1" t="s">
        <v>763</v>
      </c>
      <c r="B275" s="46" t="s">
        <v>1615</v>
      </c>
      <c r="C275" s="47" t="s">
        <v>1845</v>
      </c>
      <c r="D275" s="48" t="s">
        <v>1846</v>
      </c>
      <c r="E275" s="49">
        <v>4000</v>
      </c>
      <c r="F275" s="49">
        <v>20000</v>
      </c>
      <c r="G275" s="49">
        <v>3000</v>
      </c>
      <c r="H275" s="50">
        <f>IF(E275=0,"***",F275/E275)</f>
        <v>5</v>
      </c>
    </row>
    <row r="276" spans="1:8" ht="12.75">
      <c r="A276" s="1" t="s">
        <v>763</v>
      </c>
      <c r="B276" s="40"/>
      <c r="C276" s="41"/>
      <c r="D276" s="42" t="s">
        <v>799</v>
      </c>
      <c r="E276" s="43"/>
      <c r="F276" s="43">
        <v>20000</v>
      </c>
      <c r="G276" s="43"/>
      <c r="H276" s="44"/>
    </row>
    <row r="277" spans="1:8" ht="12.75">
      <c r="A277" s="1" t="s">
        <v>763</v>
      </c>
      <c r="B277" s="46" t="s">
        <v>1615</v>
      </c>
      <c r="C277" s="47" t="s">
        <v>1847</v>
      </c>
      <c r="D277" s="48" t="s">
        <v>1848</v>
      </c>
      <c r="E277" s="49">
        <v>11300</v>
      </c>
      <c r="F277" s="49">
        <v>1000</v>
      </c>
      <c r="G277" s="49">
        <v>7700</v>
      </c>
      <c r="H277" s="50">
        <f>IF(E277=0,"***",F277/E277)</f>
        <v>0.08849557522123894</v>
      </c>
    </row>
    <row r="278" spans="1:8" ht="12.75">
      <c r="A278" s="1" t="s">
        <v>763</v>
      </c>
      <c r="B278" s="40"/>
      <c r="C278" s="41"/>
      <c r="D278" s="42" t="s">
        <v>799</v>
      </c>
      <c r="E278" s="43"/>
      <c r="F278" s="43">
        <v>1000</v>
      </c>
      <c r="G278" s="43"/>
      <c r="H278" s="44"/>
    </row>
    <row r="279" spans="1:8" ht="12.75">
      <c r="A279" s="1" t="s">
        <v>763</v>
      </c>
      <c r="B279" s="46" t="s">
        <v>1615</v>
      </c>
      <c r="C279" s="47" t="s">
        <v>1849</v>
      </c>
      <c r="D279" s="48" t="s">
        <v>1850</v>
      </c>
      <c r="E279" s="49">
        <v>0</v>
      </c>
      <c r="F279" s="49">
        <v>2000</v>
      </c>
      <c r="G279" s="49">
        <v>4700</v>
      </c>
      <c r="H279" s="50" t="str">
        <f>IF(E279=0,"***",F279/E279)</f>
        <v>***</v>
      </c>
    </row>
    <row r="280" spans="1:8" ht="12.75">
      <c r="A280" s="1" t="s">
        <v>763</v>
      </c>
      <c r="B280" s="40"/>
      <c r="C280" s="41"/>
      <c r="D280" s="42" t="s">
        <v>799</v>
      </c>
      <c r="E280" s="43"/>
      <c r="F280" s="43">
        <v>2000</v>
      </c>
      <c r="G280" s="43"/>
      <c r="H280" s="44"/>
    </row>
    <row r="281" spans="1:8" ht="12.75">
      <c r="A281" s="1" t="s">
        <v>763</v>
      </c>
      <c r="B281" s="46" t="s">
        <v>1615</v>
      </c>
      <c r="C281" s="47" t="s">
        <v>1851</v>
      </c>
      <c r="D281" s="48" t="s">
        <v>1852</v>
      </c>
      <c r="E281" s="49">
        <v>0</v>
      </c>
      <c r="F281" s="49">
        <v>20000</v>
      </c>
      <c r="G281" s="49">
        <v>0</v>
      </c>
      <c r="H281" s="50" t="str">
        <f>IF(E281=0,"***",F281/E281)</f>
        <v>***</v>
      </c>
    </row>
    <row r="282" spans="1:8" ht="12.75">
      <c r="A282" s="1" t="s">
        <v>763</v>
      </c>
      <c r="B282" s="40"/>
      <c r="C282" s="41"/>
      <c r="D282" s="42" t="s">
        <v>799</v>
      </c>
      <c r="E282" s="43"/>
      <c r="F282" s="43">
        <v>20000</v>
      </c>
      <c r="G282" s="43"/>
      <c r="H282" s="44"/>
    </row>
    <row r="283" spans="1:8" ht="12.75">
      <c r="A283" s="1" t="s">
        <v>763</v>
      </c>
      <c r="B283" s="46" t="s">
        <v>1615</v>
      </c>
      <c r="C283" s="47" t="s">
        <v>1853</v>
      </c>
      <c r="D283" s="48" t="s">
        <v>1854</v>
      </c>
      <c r="E283" s="49">
        <v>400</v>
      </c>
      <c r="F283" s="49">
        <v>800</v>
      </c>
      <c r="G283" s="49">
        <v>20177.2</v>
      </c>
      <c r="H283" s="50">
        <f>IF(E283=0,"***",F283/E283)</f>
        <v>2</v>
      </c>
    </row>
    <row r="284" spans="1:8" ht="12.75">
      <c r="A284" s="1" t="s">
        <v>763</v>
      </c>
      <c r="B284" s="40"/>
      <c r="C284" s="41"/>
      <c r="D284" s="42" t="s">
        <v>799</v>
      </c>
      <c r="E284" s="43"/>
      <c r="F284" s="43">
        <v>800</v>
      </c>
      <c r="G284" s="43"/>
      <c r="H284" s="44"/>
    </row>
    <row r="285" spans="1:8" ht="12.75">
      <c r="A285" s="1" t="s">
        <v>763</v>
      </c>
      <c r="B285" s="46" t="s">
        <v>1615</v>
      </c>
      <c r="C285" s="47" t="s">
        <v>1855</v>
      </c>
      <c r="D285" s="48" t="s">
        <v>1856</v>
      </c>
      <c r="E285" s="49">
        <v>500</v>
      </c>
      <c r="F285" s="49">
        <v>1500</v>
      </c>
      <c r="G285" s="49">
        <v>29659.95</v>
      </c>
      <c r="H285" s="50">
        <f>IF(E285=0,"***",F285/E285)</f>
        <v>3</v>
      </c>
    </row>
    <row r="286" spans="1:8" ht="12.75">
      <c r="A286" s="1" t="s">
        <v>763</v>
      </c>
      <c r="B286" s="40"/>
      <c r="C286" s="41"/>
      <c r="D286" s="42" t="s">
        <v>799</v>
      </c>
      <c r="E286" s="43"/>
      <c r="F286" s="43">
        <v>1500</v>
      </c>
      <c r="G286" s="43"/>
      <c r="H286" s="44"/>
    </row>
    <row r="287" spans="1:8" ht="12.75">
      <c r="A287" s="1" t="s">
        <v>763</v>
      </c>
      <c r="B287" s="46" t="s">
        <v>1615</v>
      </c>
      <c r="C287" s="47" t="s">
        <v>1857</v>
      </c>
      <c r="D287" s="48" t="s">
        <v>1858</v>
      </c>
      <c r="E287" s="49">
        <v>0</v>
      </c>
      <c r="F287" s="49">
        <v>500</v>
      </c>
      <c r="G287" s="49">
        <v>52440.11</v>
      </c>
      <c r="H287" s="50" t="str">
        <f>IF(E287=0,"***",F287/E287)</f>
        <v>***</v>
      </c>
    </row>
    <row r="288" spans="1:8" ht="12.75">
      <c r="A288" s="1" t="s">
        <v>763</v>
      </c>
      <c r="B288" s="40"/>
      <c r="C288" s="41"/>
      <c r="D288" s="42" t="s">
        <v>799</v>
      </c>
      <c r="E288" s="43"/>
      <c r="F288" s="43">
        <v>500</v>
      </c>
      <c r="G288" s="43"/>
      <c r="H288" s="44"/>
    </row>
    <row r="289" spans="1:8" ht="12.75">
      <c r="A289" s="1" t="s">
        <v>763</v>
      </c>
      <c r="B289" s="46" t="s">
        <v>1615</v>
      </c>
      <c r="C289" s="47" t="s">
        <v>1859</v>
      </c>
      <c r="D289" s="48" t="s">
        <v>1860</v>
      </c>
      <c r="E289" s="49">
        <v>2000</v>
      </c>
      <c r="F289" s="49">
        <v>7000</v>
      </c>
      <c r="G289" s="49">
        <v>37889.34</v>
      </c>
      <c r="H289" s="50">
        <f>IF(E289=0,"***",F289/E289)</f>
        <v>3.5</v>
      </c>
    </row>
    <row r="290" spans="1:8" ht="12.75">
      <c r="A290" s="1" t="s">
        <v>763</v>
      </c>
      <c r="B290" s="40"/>
      <c r="C290" s="41"/>
      <c r="D290" s="42" t="s">
        <v>799</v>
      </c>
      <c r="E290" s="43"/>
      <c r="F290" s="43">
        <v>7000</v>
      </c>
      <c r="G290" s="43"/>
      <c r="H290" s="44"/>
    </row>
    <row r="291" spans="1:8" ht="12.75">
      <c r="A291" s="1" t="s">
        <v>763</v>
      </c>
      <c r="B291" s="46" t="s">
        <v>1615</v>
      </c>
      <c r="C291" s="47" t="s">
        <v>1861</v>
      </c>
      <c r="D291" s="48" t="s">
        <v>1862</v>
      </c>
      <c r="E291" s="49">
        <v>200</v>
      </c>
      <c r="F291" s="49">
        <v>200</v>
      </c>
      <c r="G291" s="49">
        <v>43600</v>
      </c>
      <c r="H291" s="50">
        <f>IF(E291=0,"***",F291/E291)</f>
        <v>1</v>
      </c>
    </row>
    <row r="292" spans="1:8" ht="12.75">
      <c r="A292" s="1" t="s">
        <v>763</v>
      </c>
      <c r="B292" s="40"/>
      <c r="C292" s="41"/>
      <c r="D292" s="42" t="s">
        <v>799</v>
      </c>
      <c r="E292" s="43"/>
      <c r="F292" s="43">
        <v>200</v>
      </c>
      <c r="G292" s="43"/>
      <c r="H292" s="44"/>
    </row>
    <row r="293" spans="1:8" ht="12.75">
      <c r="A293" s="1" t="s">
        <v>763</v>
      </c>
      <c r="B293" s="46" t="s">
        <v>1615</v>
      </c>
      <c r="C293" s="47" t="s">
        <v>1863</v>
      </c>
      <c r="D293" s="48" t="s">
        <v>1864</v>
      </c>
      <c r="E293" s="49">
        <v>1000</v>
      </c>
      <c r="F293" s="49">
        <v>15000</v>
      </c>
      <c r="G293" s="49">
        <v>40740</v>
      </c>
      <c r="H293" s="50">
        <f>IF(E293=0,"***",F293/E293)</f>
        <v>15</v>
      </c>
    </row>
    <row r="294" spans="1:8" ht="12.75">
      <c r="A294" s="1" t="s">
        <v>763</v>
      </c>
      <c r="B294" s="40"/>
      <c r="C294" s="41"/>
      <c r="D294" s="42" t="s">
        <v>799</v>
      </c>
      <c r="E294" s="43"/>
      <c r="F294" s="43">
        <v>15000</v>
      </c>
      <c r="G294" s="43"/>
      <c r="H294" s="44"/>
    </row>
    <row r="295" spans="1:8" ht="12.75">
      <c r="A295" s="1" t="s">
        <v>763</v>
      </c>
      <c r="B295" s="46" t="s">
        <v>1615</v>
      </c>
      <c r="C295" s="47" t="s">
        <v>1865</v>
      </c>
      <c r="D295" s="48" t="s">
        <v>1866</v>
      </c>
      <c r="E295" s="49">
        <v>500</v>
      </c>
      <c r="F295" s="49">
        <v>2000</v>
      </c>
      <c r="G295" s="49">
        <v>58000</v>
      </c>
      <c r="H295" s="50">
        <f>IF(E295=0,"***",F295/E295)</f>
        <v>4</v>
      </c>
    </row>
    <row r="296" spans="1:8" ht="12.75">
      <c r="A296" s="1" t="s">
        <v>763</v>
      </c>
      <c r="B296" s="40"/>
      <c r="C296" s="41"/>
      <c r="D296" s="42" t="s">
        <v>799</v>
      </c>
      <c r="E296" s="43"/>
      <c r="F296" s="43">
        <v>2000</v>
      </c>
      <c r="G296" s="43"/>
      <c r="H296" s="44"/>
    </row>
    <row r="297" spans="1:8" ht="12.75">
      <c r="A297" s="1" t="s">
        <v>763</v>
      </c>
      <c r="B297" s="46" t="s">
        <v>1615</v>
      </c>
      <c r="C297" s="47" t="s">
        <v>1867</v>
      </c>
      <c r="D297" s="48" t="s">
        <v>1868</v>
      </c>
      <c r="E297" s="49">
        <v>0</v>
      </c>
      <c r="F297" s="49">
        <v>15000</v>
      </c>
      <c r="G297" s="49">
        <v>227719</v>
      </c>
      <c r="H297" s="50" t="str">
        <f>IF(E297=0,"***",F297/E297)</f>
        <v>***</v>
      </c>
    </row>
    <row r="298" spans="1:8" ht="12.75">
      <c r="A298" s="1" t="s">
        <v>763</v>
      </c>
      <c r="B298" s="40"/>
      <c r="C298" s="41"/>
      <c r="D298" s="42" t="s">
        <v>799</v>
      </c>
      <c r="E298" s="43"/>
      <c r="F298" s="43">
        <v>15000</v>
      </c>
      <c r="G298" s="43"/>
      <c r="H298" s="44"/>
    </row>
    <row r="299" spans="1:8" ht="12.75">
      <c r="A299" s="1" t="s">
        <v>763</v>
      </c>
      <c r="B299" s="46" t="s">
        <v>928</v>
      </c>
      <c r="C299" s="47" t="s">
        <v>797</v>
      </c>
      <c r="D299" s="48" t="s">
        <v>1869</v>
      </c>
      <c r="E299" s="49">
        <v>0</v>
      </c>
      <c r="F299" s="49">
        <v>9500</v>
      </c>
      <c r="G299" s="49">
        <v>6400</v>
      </c>
      <c r="H299" s="50" t="str">
        <f>IF(E299=0,"***",F299/E299)</f>
        <v>***</v>
      </c>
    </row>
    <row r="300" spans="1:8" ht="12.75">
      <c r="A300" s="1" t="s">
        <v>763</v>
      </c>
      <c r="B300" s="40"/>
      <c r="C300" s="41"/>
      <c r="D300" s="42" t="s">
        <v>799</v>
      </c>
      <c r="E300" s="43"/>
      <c r="F300" s="43">
        <v>9500</v>
      </c>
      <c r="G300" s="43"/>
      <c r="H300" s="44"/>
    </row>
    <row r="301" spans="1:8" ht="12.75">
      <c r="A301" s="1" t="s">
        <v>763</v>
      </c>
      <c r="B301" s="46" t="s">
        <v>928</v>
      </c>
      <c r="C301" s="47" t="s">
        <v>797</v>
      </c>
      <c r="D301" s="48" t="s">
        <v>1870</v>
      </c>
      <c r="E301" s="49">
        <v>0</v>
      </c>
      <c r="F301" s="49">
        <v>4000</v>
      </c>
      <c r="G301" s="49">
        <v>20000</v>
      </c>
      <c r="H301" s="50" t="str">
        <f>IF(E301=0,"***",F301/E301)</f>
        <v>***</v>
      </c>
    </row>
    <row r="302" spans="1:8" ht="12.75">
      <c r="A302" s="1" t="s">
        <v>763</v>
      </c>
      <c r="B302" s="40"/>
      <c r="C302" s="41"/>
      <c r="D302" s="42" t="s">
        <v>799</v>
      </c>
      <c r="E302" s="43"/>
      <c r="F302" s="43">
        <v>4000</v>
      </c>
      <c r="G302" s="43"/>
      <c r="H302" s="44"/>
    </row>
    <row r="303" spans="1:8" ht="12.75">
      <c r="A303" s="1" t="s">
        <v>763</v>
      </c>
      <c r="B303" s="46" t="s">
        <v>928</v>
      </c>
      <c r="C303" s="47" t="s">
        <v>797</v>
      </c>
      <c r="D303" s="48" t="s">
        <v>1871</v>
      </c>
      <c r="E303" s="49">
        <v>0</v>
      </c>
      <c r="F303" s="49">
        <v>4600</v>
      </c>
      <c r="G303" s="49">
        <v>0</v>
      </c>
      <c r="H303" s="50" t="str">
        <f>IF(E303=0,"***",F303/E303)</f>
        <v>***</v>
      </c>
    </row>
    <row r="304" spans="1:8" ht="12.75">
      <c r="A304" s="1" t="s">
        <v>763</v>
      </c>
      <c r="B304" s="40"/>
      <c r="C304" s="41"/>
      <c r="D304" s="42" t="s">
        <v>799</v>
      </c>
      <c r="E304" s="43"/>
      <c r="F304" s="43">
        <v>4600</v>
      </c>
      <c r="G304" s="43"/>
      <c r="H304" s="44"/>
    </row>
    <row r="305" spans="1:8" ht="12.75">
      <c r="A305" s="1" t="s">
        <v>763</v>
      </c>
      <c r="B305" s="46" t="s">
        <v>928</v>
      </c>
      <c r="C305" s="47" t="s">
        <v>797</v>
      </c>
      <c r="D305" s="48" t="s">
        <v>1872</v>
      </c>
      <c r="E305" s="49">
        <v>0</v>
      </c>
      <c r="F305" s="49">
        <v>3100</v>
      </c>
      <c r="G305" s="49">
        <v>0</v>
      </c>
      <c r="H305" s="50" t="str">
        <f>IF(E305=0,"***",F305/E305)</f>
        <v>***</v>
      </c>
    </row>
    <row r="306" spans="1:8" ht="12.75">
      <c r="A306" s="1" t="s">
        <v>763</v>
      </c>
      <c r="B306" s="40"/>
      <c r="C306" s="41"/>
      <c r="D306" s="42" t="s">
        <v>799</v>
      </c>
      <c r="E306" s="43"/>
      <c r="F306" s="43">
        <v>3100</v>
      </c>
      <c r="G306" s="43"/>
      <c r="H306" s="44"/>
    </row>
    <row r="307" spans="1:8" ht="12.75">
      <c r="A307" s="1" t="s">
        <v>763</v>
      </c>
      <c r="B307" s="46" t="s">
        <v>928</v>
      </c>
      <c r="C307" s="47" t="s">
        <v>1873</v>
      </c>
      <c r="D307" s="48" t="s">
        <v>1874</v>
      </c>
      <c r="E307" s="49">
        <v>0</v>
      </c>
      <c r="F307" s="49">
        <v>43700</v>
      </c>
      <c r="G307" s="49">
        <v>0</v>
      </c>
      <c r="H307" s="50" t="str">
        <f>IF(E307=0,"***",F307/E307)</f>
        <v>***</v>
      </c>
    </row>
    <row r="308" spans="1:8" ht="12.75">
      <c r="A308" s="1" t="s">
        <v>763</v>
      </c>
      <c r="B308" s="40"/>
      <c r="C308" s="41"/>
      <c r="D308" s="42" t="s">
        <v>799</v>
      </c>
      <c r="E308" s="43"/>
      <c r="F308" s="43">
        <v>43700</v>
      </c>
      <c r="G308" s="43"/>
      <c r="H308" s="44"/>
    </row>
    <row r="309" spans="1:8" ht="12.75">
      <c r="A309" s="1" t="s">
        <v>763</v>
      </c>
      <c r="B309" s="46" t="s">
        <v>928</v>
      </c>
      <c r="C309" s="47" t="s">
        <v>1875</v>
      </c>
      <c r="D309" s="48" t="s">
        <v>1876</v>
      </c>
      <c r="E309" s="49">
        <v>9221</v>
      </c>
      <c r="F309" s="49">
        <v>18547</v>
      </c>
      <c r="G309" s="49">
        <v>0</v>
      </c>
      <c r="H309" s="50">
        <f>IF(E309=0,"***",F309/E309)</f>
        <v>2.011387051295955</v>
      </c>
    </row>
    <row r="310" spans="1:8" ht="12.75">
      <c r="A310" s="1" t="s">
        <v>763</v>
      </c>
      <c r="B310" s="40"/>
      <c r="C310" s="41"/>
      <c r="D310" s="42" t="s">
        <v>799</v>
      </c>
      <c r="E310" s="43"/>
      <c r="F310" s="43">
        <v>18547</v>
      </c>
      <c r="G310" s="43"/>
      <c r="H310" s="44"/>
    </row>
    <row r="311" spans="1:8" ht="12.75">
      <c r="A311" s="1" t="s">
        <v>763</v>
      </c>
      <c r="B311" s="46" t="s">
        <v>928</v>
      </c>
      <c r="C311" s="47" t="s">
        <v>1877</v>
      </c>
      <c r="D311" s="48" t="s">
        <v>1878</v>
      </c>
      <c r="E311" s="49">
        <v>5865</v>
      </c>
      <c r="F311" s="49">
        <v>7104</v>
      </c>
      <c r="G311" s="49">
        <v>0</v>
      </c>
      <c r="H311" s="50">
        <f>IF(E311=0,"***",F311/E311)</f>
        <v>1.2112531969309464</v>
      </c>
    </row>
    <row r="312" spans="1:8" ht="12.75">
      <c r="A312" s="1" t="s">
        <v>763</v>
      </c>
      <c r="B312" s="40"/>
      <c r="C312" s="41"/>
      <c r="D312" s="42" t="s">
        <v>799</v>
      </c>
      <c r="E312" s="43"/>
      <c r="F312" s="43">
        <v>7104</v>
      </c>
      <c r="G312" s="43"/>
      <c r="H312" s="44"/>
    </row>
    <row r="313" spans="1:8" ht="12.75">
      <c r="A313" s="1" t="s">
        <v>763</v>
      </c>
      <c r="B313" s="46" t="s">
        <v>928</v>
      </c>
      <c r="C313" s="47" t="s">
        <v>1879</v>
      </c>
      <c r="D313" s="48" t="s">
        <v>1880</v>
      </c>
      <c r="E313" s="49">
        <v>5000</v>
      </c>
      <c r="F313" s="49">
        <v>5000</v>
      </c>
      <c r="G313" s="49">
        <v>264761</v>
      </c>
      <c r="H313" s="50">
        <f>IF(E313=0,"***",F313/E313)</f>
        <v>1</v>
      </c>
    </row>
    <row r="314" spans="1:8" ht="12.75">
      <c r="A314" s="1" t="s">
        <v>763</v>
      </c>
      <c r="B314" s="40"/>
      <c r="C314" s="41"/>
      <c r="D314" s="42" t="s">
        <v>799</v>
      </c>
      <c r="E314" s="43"/>
      <c r="F314" s="43">
        <v>5000</v>
      </c>
      <c r="G314" s="43"/>
      <c r="H314" s="44"/>
    </row>
    <row r="315" spans="1:8" ht="12.75">
      <c r="A315" s="1" t="s">
        <v>763</v>
      </c>
      <c r="B315" s="46" t="s">
        <v>928</v>
      </c>
      <c r="C315" s="47" t="s">
        <v>1881</v>
      </c>
      <c r="D315" s="48" t="s">
        <v>1882</v>
      </c>
      <c r="E315" s="49">
        <v>12570</v>
      </c>
      <c r="F315" s="49">
        <v>25000</v>
      </c>
      <c r="G315" s="49">
        <v>17373</v>
      </c>
      <c r="H315" s="50">
        <f>IF(E315=0,"***",F315/E315)</f>
        <v>1.988862370723946</v>
      </c>
    </row>
    <row r="316" spans="1:8" ht="12.75">
      <c r="A316" s="1" t="s">
        <v>763</v>
      </c>
      <c r="B316" s="40"/>
      <c r="C316" s="41"/>
      <c r="D316" s="42" t="s">
        <v>799</v>
      </c>
      <c r="E316" s="43"/>
      <c r="F316" s="43">
        <v>25000</v>
      </c>
      <c r="G316" s="43"/>
      <c r="H316" s="44"/>
    </row>
    <row r="317" spans="1:8" ht="12.75">
      <c r="A317" s="1" t="s">
        <v>763</v>
      </c>
      <c r="B317" s="46" t="s">
        <v>928</v>
      </c>
      <c r="C317" s="47" t="s">
        <v>1883</v>
      </c>
      <c r="D317" s="48" t="s">
        <v>1884</v>
      </c>
      <c r="E317" s="49">
        <v>41820</v>
      </c>
      <c r="F317" s="49">
        <v>24126</v>
      </c>
      <c r="G317" s="49">
        <v>64707</v>
      </c>
      <c r="H317" s="50">
        <f>IF(E317=0,"***",F317/E317)</f>
        <v>0.5769010043041607</v>
      </c>
    </row>
    <row r="318" spans="1:8" ht="12.75">
      <c r="A318" s="1" t="s">
        <v>763</v>
      </c>
      <c r="B318" s="40"/>
      <c r="C318" s="41"/>
      <c r="D318" s="42" t="s">
        <v>799</v>
      </c>
      <c r="E318" s="43"/>
      <c r="F318" s="43">
        <v>24126</v>
      </c>
      <c r="G318" s="43"/>
      <c r="H318" s="44"/>
    </row>
    <row r="319" spans="1:8" ht="12.75">
      <c r="A319" s="1" t="s">
        <v>763</v>
      </c>
      <c r="B319" s="46" t="s">
        <v>928</v>
      </c>
      <c r="C319" s="47" t="s">
        <v>1885</v>
      </c>
      <c r="D319" s="48" t="s">
        <v>1886</v>
      </c>
      <c r="E319" s="49">
        <v>13700</v>
      </c>
      <c r="F319" s="49">
        <v>8800</v>
      </c>
      <c r="G319" s="49">
        <v>2500</v>
      </c>
      <c r="H319" s="50">
        <f>IF(E319=0,"***",F319/E319)</f>
        <v>0.6423357664233577</v>
      </c>
    </row>
    <row r="320" spans="1:8" ht="12.75">
      <c r="A320" s="1" t="s">
        <v>763</v>
      </c>
      <c r="B320" s="40"/>
      <c r="C320" s="41"/>
      <c r="D320" s="42" t="s">
        <v>799</v>
      </c>
      <c r="E320" s="43"/>
      <c r="F320" s="43">
        <v>8800</v>
      </c>
      <c r="G320" s="43"/>
      <c r="H320" s="44"/>
    </row>
    <row r="321" spans="1:8" ht="12.75">
      <c r="A321" s="1" t="s">
        <v>763</v>
      </c>
      <c r="B321" s="46" t="s">
        <v>928</v>
      </c>
      <c r="C321" s="47" t="s">
        <v>1887</v>
      </c>
      <c r="D321" s="48" t="s">
        <v>1888</v>
      </c>
      <c r="E321" s="49">
        <v>14700</v>
      </c>
      <c r="F321" s="49">
        <v>25649</v>
      </c>
      <c r="G321" s="49">
        <v>35000</v>
      </c>
      <c r="H321" s="50">
        <f>IF(E321=0,"***",F321/E321)</f>
        <v>1.7448299319727891</v>
      </c>
    </row>
    <row r="322" spans="1:8" ht="12.75">
      <c r="A322" s="1" t="s">
        <v>763</v>
      </c>
      <c r="B322" s="40"/>
      <c r="C322" s="41"/>
      <c r="D322" s="42" t="s">
        <v>799</v>
      </c>
      <c r="E322" s="43"/>
      <c r="F322" s="43">
        <v>25649</v>
      </c>
      <c r="G322" s="43"/>
      <c r="H322" s="44"/>
    </row>
    <row r="323" spans="1:8" ht="12.75">
      <c r="A323" s="1" t="s">
        <v>763</v>
      </c>
      <c r="B323" s="46" t="s">
        <v>1661</v>
      </c>
      <c r="C323" s="47" t="s">
        <v>1889</v>
      </c>
      <c r="D323" s="48" t="s">
        <v>1205</v>
      </c>
      <c r="E323" s="49">
        <v>2000</v>
      </c>
      <c r="F323" s="49">
        <v>2000</v>
      </c>
      <c r="G323" s="49">
        <v>24298.13</v>
      </c>
      <c r="H323" s="50">
        <f>IF(E323=0,"***",F323/E323)</f>
        <v>1</v>
      </c>
    </row>
    <row r="324" spans="1:8" ht="12.75">
      <c r="A324" s="1" t="s">
        <v>763</v>
      </c>
      <c r="B324" s="40"/>
      <c r="C324" s="41"/>
      <c r="D324" s="42" t="s">
        <v>799</v>
      </c>
      <c r="E324" s="43"/>
      <c r="F324" s="43">
        <v>2000</v>
      </c>
      <c r="G324" s="43"/>
      <c r="H324" s="44"/>
    </row>
    <row r="325" spans="1:8" ht="12.75">
      <c r="A325" s="1" t="s">
        <v>763</v>
      </c>
      <c r="B325" s="46" t="s">
        <v>1661</v>
      </c>
      <c r="C325" s="47" t="s">
        <v>1890</v>
      </c>
      <c r="D325" s="48" t="s">
        <v>1891</v>
      </c>
      <c r="E325" s="49">
        <v>4500</v>
      </c>
      <c r="F325" s="49">
        <v>6000</v>
      </c>
      <c r="G325" s="49">
        <v>882.88</v>
      </c>
      <c r="H325" s="50">
        <f>IF(E325=0,"***",F325/E325)</f>
        <v>1.3333333333333333</v>
      </c>
    </row>
    <row r="326" spans="1:8" ht="12.75">
      <c r="A326" s="1" t="s">
        <v>763</v>
      </c>
      <c r="B326" s="40"/>
      <c r="C326" s="41"/>
      <c r="D326" s="42" t="s">
        <v>799</v>
      </c>
      <c r="E326" s="43"/>
      <c r="F326" s="43">
        <v>6000</v>
      </c>
      <c r="G326" s="43"/>
      <c r="H326" s="44"/>
    </row>
    <row r="327" spans="1:8" ht="12.75">
      <c r="A327" s="1" t="s">
        <v>763</v>
      </c>
      <c r="B327" s="46" t="s">
        <v>1661</v>
      </c>
      <c r="C327" s="47" t="s">
        <v>1892</v>
      </c>
      <c r="D327" s="48" t="s">
        <v>1893</v>
      </c>
      <c r="E327" s="49">
        <v>7000</v>
      </c>
      <c r="F327" s="49">
        <v>10000</v>
      </c>
      <c r="G327" s="49">
        <v>0</v>
      </c>
      <c r="H327" s="50">
        <f>IF(E327=0,"***",F327/E327)</f>
        <v>1.4285714285714286</v>
      </c>
    </row>
    <row r="328" spans="1:8" ht="12.75">
      <c r="A328" s="1" t="s">
        <v>763</v>
      </c>
      <c r="B328" s="40"/>
      <c r="C328" s="41"/>
      <c r="D328" s="42" t="s">
        <v>799</v>
      </c>
      <c r="E328" s="43"/>
      <c r="F328" s="43">
        <v>10000</v>
      </c>
      <c r="G328" s="43"/>
      <c r="H328" s="44"/>
    </row>
    <row r="329" spans="1:8" ht="12.75">
      <c r="A329" s="1" t="s">
        <v>763</v>
      </c>
      <c r="B329" s="46" t="s">
        <v>1661</v>
      </c>
      <c r="C329" s="47" t="s">
        <v>1894</v>
      </c>
      <c r="D329" s="48" t="s">
        <v>1895</v>
      </c>
      <c r="E329" s="49">
        <v>4000</v>
      </c>
      <c r="F329" s="49">
        <v>5000</v>
      </c>
      <c r="G329" s="49">
        <v>0</v>
      </c>
      <c r="H329" s="50">
        <f>IF(E329=0,"***",F329/E329)</f>
        <v>1.25</v>
      </c>
    </row>
    <row r="330" spans="1:8" ht="12.75">
      <c r="A330" s="1" t="s">
        <v>763</v>
      </c>
      <c r="B330" s="40"/>
      <c r="C330" s="41"/>
      <c r="D330" s="42" t="s">
        <v>799</v>
      </c>
      <c r="E330" s="43"/>
      <c r="F330" s="43">
        <v>5000</v>
      </c>
      <c r="G330" s="43"/>
      <c r="H330" s="44"/>
    </row>
    <row r="331" spans="1:8" ht="12.75">
      <c r="A331" s="1" t="s">
        <v>763</v>
      </c>
      <c r="B331" s="46" t="s">
        <v>1661</v>
      </c>
      <c r="C331" s="47" t="s">
        <v>1896</v>
      </c>
      <c r="D331" s="48" t="s">
        <v>1897</v>
      </c>
      <c r="E331" s="49">
        <v>2000</v>
      </c>
      <c r="F331" s="49">
        <v>2000</v>
      </c>
      <c r="G331" s="49">
        <v>0</v>
      </c>
      <c r="H331" s="50">
        <f>IF(E331=0,"***",F331/E331)</f>
        <v>1</v>
      </c>
    </row>
    <row r="332" spans="1:8" ht="12.75">
      <c r="A332" s="1" t="s">
        <v>763</v>
      </c>
      <c r="B332" s="40"/>
      <c r="C332" s="41"/>
      <c r="D332" s="42" t="s">
        <v>799</v>
      </c>
      <c r="E332" s="43"/>
      <c r="F332" s="43">
        <v>2000</v>
      </c>
      <c r="G332" s="43"/>
      <c r="H332" s="44"/>
    </row>
    <row r="333" spans="1:8" ht="12.75">
      <c r="A333" s="1" t="s">
        <v>763</v>
      </c>
      <c r="B333" s="46" t="s">
        <v>1661</v>
      </c>
      <c r="C333" s="47" t="s">
        <v>1898</v>
      </c>
      <c r="D333" s="48" t="s">
        <v>1899</v>
      </c>
      <c r="E333" s="49">
        <v>2000</v>
      </c>
      <c r="F333" s="49">
        <v>5000</v>
      </c>
      <c r="G333" s="49">
        <v>5000</v>
      </c>
      <c r="H333" s="50">
        <f>IF(E333=0,"***",F333/E333)</f>
        <v>2.5</v>
      </c>
    </row>
    <row r="334" spans="1:8" ht="13.5" thickBot="1">
      <c r="A334" s="1" t="s">
        <v>763</v>
      </c>
      <c r="B334" s="40"/>
      <c r="C334" s="41"/>
      <c r="D334" s="42" t="s">
        <v>799</v>
      </c>
      <c r="E334" s="43"/>
      <c r="F334" s="43">
        <v>5000</v>
      </c>
      <c r="G334" s="43"/>
      <c r="H334" s="44"/>
    </row>
    <row r="335" spans="1:8" ht="13.5" thickBot="1">
      <c r="A335" s="1" t="s">
        <v>763</v>
      </c>
      <c r="B335" s="13"/>
      <c r="C335" s="14"/>
      <c r="D335" s="15" t="s">
        <v>874</v>
      </c>
      <c r="E335" s="30">
        <v>3007382</v>
      </c>
      <c r="F335" s="30">
        <f>SUM(F85:F334)/2</f>
        <v>2479983.7</v>
      </c>
      <c r="G335" s="30">
        <v>19049295.03</v>
      </c>
      <c r="H335" s="33">
        <f>IF(E335=0,"***",F335/E335)</f>
        <v>0.8246320886405519</v>
      </c>
    </row>
    <row r="336" spans="1:8" ht="13.5" thickBot="1">
      <c r="A336" s="1" t="s">
        <v>763</v>
      </c>
      <c r="C336" s="11"/>
      <c r="E336" s="12"/>
      <c r="F336" s="12"/>
      <c r="G336" s="12"/>
      <c r="H336" s="12"/>
    </row>
    <row r="337" spans="1:8" ht="13.5" thickBot="1">
      <c r="A337" s="1" t="s">
        <v>763</v>
      </c>
      <c r="B337" s="13"/>
      <c r="C337" s="14"/>
      <c r="D337" s="15" t="s">
        <v>875</v>
      </c>
      <c r="E337" s="30">
        <f>E$80+E$335</f>
        <v>4388834</v>
      </c>
      <c r="F337" s="30">
        <f>F$80+F$335</f>
        <v>3964770.6999999997</v>
      </c>
      <c r="G337" s="30"/>
      <c r="H337" s="33">
        <f>IF(E337=0,"***",F337/E337)</f>
        <v>0.903376773876615</v>
      </c>
    </row>
    <row r="338" spans="1:8" ht="13.5" thickBot="1">
      <c r="A338" s="1" t="s">
        <v>763</v>
      </c>
      <c r="C338" s="11"/>
      <c r="E338" s="12"/>
      <c r="F338" s="12"/>
      <c r="G338" s="12"/>
      <c r="H338" s="12"/>
    </row>
    <row r="339" spans="1:8" ht="13.5" thickBot="1">
      <c r="A339" s="1" t="s">
        <v>763</v>
      </c>
      <c r="B339" s="13"/>
      <c r="C339" s="14"/>
      <c r="D339" s="15" t="s">
        <v>876</v>
      </c>
      <c r="E339" s="16"/>
      <c r="F339" s="16"/>
      <c r="G339" s="16"/>
      <c r="H339" s="17"/>
    </row>
    <row r="340" spans="1:8" ht="34.5" customHeight="1">
      <c r="A340" s="1" t="s">
        <v>763</v>
      </c>
      <c r="B340" s="18" t="s">
        <v>766</v>
      </c>
      <c r="C340" s="19" t="s">
        <v>767</v>
      </c>
      <c r="D340" s="20" t="s">
        <v>768</v>
      </c>
      <c r="E340" s="21" t="s">
        <v>769</v>
      </c>
      <c r="F340" s="21" t="s">
        <v>770</v>
      </c>
      <c r="G340" s="21" t="s">
        <v>771</v>
      </c>
      <c r="H340" s="22" t="s">
        <v>772</v>
      </c>
    </row>
    <row r="341" spans="1:8" ht="13.5" customHeight="1" thickBot="1">
      <c r="A341" s="1" t="s">
        <v>763</v>
      </c>
      <c r="B341" s="24"/>
      <c r="C341" s="25"/>
      <c r="D341" s="26" t="s">
        <v>773</v>
      </c>
      <c r="E341" s="27"/>
      <c r="F341" s="27"/>
      <c r="G341" s="27"/>
      <c r="H341" s="28"/>
    </row>
    <row r="342" spans="1:8" ht="12.75">
      <c r="A342" s="1" t="s">
        <v>763</v>
      </c>
      <c r="B342" s="34" t="s">
        <v>888</v>
      </c>
      <c r="C342" s="35" t="s">
        <v>889</v>
      </c>
      <c r="D342" s="36" t="s">
        <v>890</v>
      </c>
      <c r="E342" s="37">
        <v>301759.3</v>
      </c>
      <c r="F342" s="37">
        <v>943611</v>
      </c>
      <c r="G342" s="37">
        <f>F342-E342</f>
        <v>641851.7</v>
      </c>
      <c r="H342" s="38">
        <f>IF(E342=0,"***",F342/E342)</f>
        <v>3.1270320417630875</v>
      </c>
    </row>
    <row r="343" spans="1:8" ht="13.5" thickBot="1">
      <c r="A343" s="1" t="s">
        <v>763</v>
      </c>
      <c r="B343" s="40"/>
      <c r="C343" s="41"/>
      <c r="D343" s="42" t="s">
        <v>891</v>
      </c>
      <c r="E343" s="43"/>
      <c r="F343" s="43">
        <v>943611</v>
      </c>
      <c r="G343" s="43"/>
      <c r="H343" s="44"/>
    </row>
    <row r="344" spans="1:8" ht="13.5" thickBot="1">
      <c r="A344" s="1" t="s">
        <v>763</v>
      </c>
      <c r="B344" s="13"/>
      <c r="C344" s="14"/>
      <c r="D344" s="15" t="s">
        <v>892</v>
      </c>
      <c r="E344" s="30">
        <v>4690593.3</v>
      </c>
      <c r="F344" s="30">
        <f>SUM(F342:F343)/2</f>
        <v>943611</v>
      </c>
      <c r="G344" s="30">
        <f>F344-E344</f>
        <v>-3746982.3</v>
      </c>
      <c r="H344" s="33">
        <f>IF(E344=0,"***",F344/E344)</f>
        <v>0.20117092650091833</v>
      </c>
    </row>
    <row r="345" spans="1:8" ht="12.75">
      <c r="A345" s="1" t="s">
        <v>763</v>
      </c>
      <c r="C345" s="11"/>
      <c r="E345" s="12"/>
      <c r="F345" s="12"/>
      <c r="G345" s="12"/>
      <c r="H345" s="12"/>
    </row>
    <row r="346" ht="12.75">
      <c r="B346" s="52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212"/>
  <sheetViews>
    <sheetView workbookViewId="0" topLeftCell="A1">
      <selection activeCell="B6" sqref="B6"/>
    </sheetView>
  </sheetViews>
  <sheetFormatPr defaultColWidth="9.00390625" defaultRowHeight="12.75"/>
  <cols>
    <col min="1" max="1" width="5.75390625" style="1" customWidth="1"/>
    <col min="2" max="2" width="26.125" style="1" customWidth="1"/>
    <col min="3" max="3" width="8.75390625" style="1" customWidth="1"/>
    <col min="4" max="4" width="37.125" style="1" customWidth="1"/>
    <col min="5" max="5" width="15.00390625" style="4" customWidth="1"/>
  </cols>
  <sheetData>
    <row r="3" spans="2:5" ht="12.75">
      <c r="B3" s="2" t="s">
        <v>1282</v>
      </c>
      <c r="C3" s="2"/>
      <c r="D3" s="2"/>
      <c r="E3" s="3"/>
    </row>
    <row r="4" spans="2:5" ht="12.75">
      <c r="B4" s="2" t="s">
        <v>1281</v>
      </c>
      <c r="C4" s="2"/>
      <c r="D4" s="2"/>
      <c r="E4" s="3"/>
    </row>
    <row r="6" spans="1:5" ht="18">
      <c r="A6" s="5" t="s">
        <v>763</v>
      </c>
      <c r="B6" s="6" t="s">
        <v>1325</v>
      </c>
      <c r="C6" s="7"/>
      <c r="D6" s="8"/>
      <c r="E6" s="9"/>
    </row>
    <row r="7" spans="1:5" ht="13.5" thickBot="1">
      <c r="A7" s="1" t="s">
        <v>763</v>
      </c>
      <c r="C7" s="11"/>
      <c r="E7" s="12"/>
    </row>
    <row r="8" spans="1:5" ht="13.5" thickBot="1">
      <c r="A8" s="1" t="s">
        <v>763</v>
      </c>
      <c r="B8" s="13"/>
      <c r="C8" s="14"/>
      <c r="D8" s="15" t="s">
        <v>765</v>
      </c>
      <c r="E8" s="17"/>
    </row>
    <row r="9" spans="1:5" ht="34.5" customHeight="1">
      <c r="A9" s="1" t="s">
        <v>763</v>
      </c>
      <c r="B9" s="18" t="s">
        <v>766</v>
      </c>
      <c r="C9" s="19" t="s">
        <v>767</v>
      </c>
      <c r="D9" s="20" t="s">
        <v>768</v>
      </c>
      <c r="E9" s="22" t="s">
        <v>770</v>
      </c>
    </row>
    <row r="10" spans="1:5" ht="13.5" customHeight="1" thickBot="1">
      <c r="A10" s="1" t="s">
        <v>763</v>
      </c>
      <c r="B10" s="24"/>
      <c r="C10" s="25"/>
      <c r="D10" s="26" t="s">
        <v>773</v>
      </c>
      <c r="E10" s="28"/>
    </row>
    <row r="11" spans="1:5" ht="12.75">
      <c r="A11" s="1" t="s">
        <v>763</v>
      </c>
      <c r="B11" s="34" t="s">
        <v>1326</v>
      </c>
      <c r="C11" s="35" t="s">
        <v>1169</v>
      </c>
      <c r="D11" s="36" t="s">
        <v>1170</v>
      </c>
      <c r="E11" s="38">
        <v>5000</v>
      </c>
    </row>
    <row r="12" spans="1:5" ht="13.5" thickBot="1">
      <c r="A12" s="1" t="s">
        <v>763</v>
      </c>
      <c r="B12" s="40"/>
      <c r="C12" s="41"/>
      <c r="D12" s="42" t="s">
        <v>780</v>
      </c>
      <c r="E12" s="44">
        <v>5000</v>
      </c>
    </row>
    <row r="13" spans="1:5" ht="13.5" thickBot="1">
      <c r="A13" s="1" t="s">
        <v>763</v>
      </c>
      <c r="B13" s="13"/>
      <c r="C13" s="14"/>
      <c r="D13" s="15" t="s">
        <v>774</v>
      </c>
      <c r="E13" s="31">
        <f>SUM(E11:E12)/2</f>
        <v>5000</v>
      </c>
    </row>
    <row r="14" spans="1:5" ht="13.5" thickBot="1">
      <c r="A14" s="1" t="s">
        <v>763</v>
      </c>
      <c r="C14" s="11"/>
      <c r="E14" s="12"/>
    </row>
    <row r="15" spans="1:5" ht="13.5" thickBot="1">
      <c r="A15" s="1" t="s">
        <v>763</v>
      </c>
      <c r="B15" s="13"/>
      <c r="C15" s="14"/>
      <c r="D15" s="15" t="s">
        <v>775</v>
      </c>
      <c r="E15" s="17"/>
    </row>
    <row r="16" spans="1:5" ht="34.5" customHeight="1">
      <c r="A16" s="1" t="s">
        <v>763</v>
      </c>
      <c r="B16" s="18" t="s">
        <v>766</v>
      </c>
      <c r="C16" s="19" t="s">
        <v>776</v>
      </c>
      <c r="D16" s="20" t="s">
        <v>768</v>
      </c>
      <c r="E16" s="22" t="s">
        <v>770</v>
      </c>
    </row>
    <row r="17" spans="1:5" ht="13.5" customHeight="1" thickBot="1">
      <c r="A17" s="1" t="s">
        <v>763</v>
      </c>
      <c r="B17" s="24"/>
      <c r="C17" s="25"/>
      <c r="D17" s="26" t="s">
        <v>773</v>
      </c>
      <c r="E17" s="28"/>
    </row>
    <row r="18" spans="1:5" ht="12.75">
      <c r="A18" s="1" t="s">
        <v>763</v>
      </c>
      <c r="B18" s="34" t="s">
        <v>1326</v>
      </c>
      <c r="C18" s="35" t="s">
        <v>1327</v>
      </c>
      <c r="D18" s="36" t="s">
        <v>1328</v>
      </c>
      <c r="E18" s="38">
        <v>1124500.6</v>
      </c>
    </row>
    <row r="19" spans="1:5" ht="12.75">
      <c r="A19" s="1" t="s">
        <v>763</v>
      </c>
      <c r="B19" s="40"/>
      <c r="C19" s="41"/>
      <c r="D19" s="42" t="s">
        <v>780</v>
      </c>
      <c r="E19" s="44">
        <v>1124500.6</v>
      </c>
    </row>
    <row r="20" spans="1:5" ht="12.75">
      <c r="A20" s="1" t="s">
        <v>763</v>
      </c>
      <c r="B20" s="46" t="s">
        <v>1326</v>
      </c>
      <c r="C20" s="47" t="s">
        <v>1329</v>
      </c>
      <c r="D20" s="48" t="s">
        <v>1330</v>
      </c>
      <c r="E20" s="50">
        <v>173936</v>
      </c>
    </row>
    <row r="21" spans="1:5" ht="12.75">
      <c r="A21" s="1" t="s">
        <v>763</v>
      </c>
      <c r="B21" s="40"/>
      <c r="C21" s="41"/>
      <c r="D21" s="42" t="s">
        <v>780</v>
      </c>
      <c r="E21" s="44">
        <v>173936</v>
      </c>
    </row>
    <row r="22" spans="1:5" ht="12.75">
      <c r="A22" s="1" t="s">
        <v>763</v>
      </c>
      <c r="B22" s="46" t="s">
        <v>1326</v>
      </c>
      <c r="C22" s="47" t="s">
        <v>1331</v>
      </c>
      <c r="D22" s="48" t="s">
        <v>1332</v>
      </c>
      <c r="E22" s="50">
        <v>574000</v>
      </c>
    </row>
    <row r="23" spans="1:5" ht="12.75">
      <c r="A23" s="1" t="s">
        <v>763</v>
      </c>
      <c r="B23" s="40"/>
      <c r="C23" s="41"/>
      <c r="D23" s="42" t="s">
        <v>780</v>
      </c>
      <c r="E23" s="44">
        <v>574000</v>
      </c>
    </row>
    <row r="24" spans="1:5" ht="12.75">
      <c r="A24" s="1" t="s">
        <v>763</v>
      </c>
      <c r="B24" s="46" t="s">
        <v>1333</v>
      </c>
      <c r="C24" s="47" t="s">
        <v>1334</v>
      </c>
      <c r="D24" s="48" t="s">
        <v>1335</v>
      </c>
      <c r="E24" s="50">
        <v>7601420.4</v>
      </c>
    </row>
    <row r="25" spans="1:5" ht="12.75">
      <c r="A25" s="1" t="s">
        <v>763</v>
      </c>
      <c r="B25" s="40"/>
      <c r="C25" s="41"/>
      <c r="D25" s="42" t="s">
        <v>780</v>
      </c>
      <c r="E25" s="44">
        <v>7601420.4</v>
      </c>
    </row>
    <row r="26" spans="1:5" ht="12.75">
      <c r="A26" s="1" t="s">
        <v>763</v>
      </c>
      <c r="B26" s="46" t="s">
        <v>781</v>
      </c>
      <c r="C26" s="47" t="s">
        <v>1327</v>
      </c>
      <c r="D26" s="48" t="s">
        <v>1328</v>
      </c>
      <c r="E26" s="50">
        <v>69400</v>
      </c>
    </row>
    <row r="27" spans="1:5" ht="12.75">
      <c r="A27" s="1" t="s">
        <v>763</v>
      </c>
      <c r="B27" s="40"/>
      <c r="C27" s="41"/>
      <c r="D27" s="42" t="s">
        <v>780</v>
      </c>
      <c r="E27" s="44">
        <v>69400</v>
      </c>
    </row>
    <row r="28" spans="1:5" ht="12.75">
      <c r="A28" s="1" t="s">
        <v>763</v>
      </c>
      <c r="B28" s="46" t="s">
        <v>1336</v>
      </c>
      <c r="C28" s="47" t="s">
        <v>1337</v>
      </c>
      <c r="D28" s="48" t="s">
        <v>1338</v>
      </c>
      <c r="E28" s="50">
        <v>318</v>
      </c>
    </row>
    <row r="29" spans="1:5" ht="12.75">
      <c r="A29" s="1" t="s">
        <v>763</v>
      </c>
      <c r="B29" s="40"/>
      <c r="C29" s="41"/>
      <c r="D29" s="42" t="s">
        <v>780</v>
      </c>
      <c r="E29" s="44">
        <v>318</v>
      </c>
    </row>
    <row r="30" spans="1:5" ht="12.75">
      <c r="A30" s="1" t="s">
        <v>763</v>
      </c>
      <c r="B30" s="46" t="s">
        <v>1336</v>
      </c>
      <c r="C30" s="47" t="s">
        <v>1339</v>
      </c>
      <c r="D30" s="48" t="s">
        <v>1340</v>
      </c>
      <c r="E30" s="50">
        <v>29742.4</v>
      </c>
    </row>
    <row r="31" spans="1:5" ht="12.75">
      <c r="A31" s="1" t="s">
        <v>763</v>
      </c>
      <c r="B31" s="40"/>
      <c r="C31" s="41"/>
      <c r="D31" s="42" t="s">
        <v>780</v>
      </c>
      <c r="E31" s="44">
        <v>29742.4</v>
      </c>
    </row>
    <row r="32" spans="1:5" ht="12.75">
      <c r="A32" s="1" t="s">
        <v>763</v>
      </c>
      <c r="B32" s="46" t="s">
        <v>1341</v>
      </c>
      <c r="C32" s="47" t="s">
        <v>1339</v>
      </c>
      <c r="D32" s="48" t="s">
        <v>1340</v>
      </c>
      <c r="E32" s="50">
        <v>18356</v>
      </c>
    </row>
    <row r="33" spans="1:5" ht="12.75">
      <c r="A33" s="1" t="s">
        <v>763</v>
      </c>
      <c r="B33" s="40"/>
      <c r="C33" s="41"/>
      <c r="D33" s="42" t="s">
        <v>780</v>
      </c>
      <c r="E33" s="44">
        <v>18356</v>
      </c>
    </row>
    <row r="34" spans="1:5" ht="12.75">
      <c r="A34" s="1" t="s">
        <v>763</v>
      </c>
      <c r="B34" s="46" t="s">
        <v>1342</v>
      </c>
      <c r="C34" s="47" t="s">
        <v>1334</v>
      </c>
      <c r="D34" s="48" t="s">
        <v>1335</v>
      </c>
      <c r="E34" s="50">
        <v>202000</v>
      </c>
    </row>
    <row r="35" spans="1:5" ht="12.75">
      <c r="A35" s="1" t="s">
        <v>763</v>
      </c>
      <c r="B35" s="40"/>
      <c r="C35" s="41"/>
      <c r="D35" s="42" t="s">
        <v>780</v>
      </c>
      <c r="E35" s="44">
        <v>202000</v>
      </c>
    </row>
    <row r="36" spans="1:5" ht="12.75">
      <c r="A36" s="1" t="s">
        <v>763</v>
      </c>
      <c r="B36" s="46" t="s">
        <v>1342</v>
      </c>
      <c r="C36" s="47" t="s">
        <v>1343</v>
      </c>
      <c r="D36" s="48" t="s">
        <v>1344</v>
      </c>
      <c r="E36" s="50">
        <v>3750</v>
      </c>
    </row>
    <row r="37" spans="1:5" ht="12.75">
      <c r="A37" s="1" t="s">
        <v>763</v>
      </c>
      <c r="B37" s="40"/>
      <c r="C37" s="41"/>
      <c r="D37" s="42" t="s">
        <v>780</v>
      </c>
      <c r="E37" s="44">
        <v>3750</v>
      </c>
    </row>
    <row r="38" spans="1:5" ht="12.75">
      <c r="A38" s="1" t="s">
        <v>763</v>
      </c>
      <c r="B38" s="46" t="s">
        <v>1342</v>
      </c>
      <c r="C38" s="47" t="s">
        <v>1345</v>
      </c>
      <c r="D38" s="48" t="s">
        <v>1346</v>
      </c>
      <c r="E38" s="50">
        <v>187326</v>
      </c>
    </row>
    <row r="39" spans="1:5" ht="12.75">
      <c r="A39" s="1" t="s">
        <v>763</v>
      </c>
      <c r="B39" s="40"/>
      <c r="C39" s="41"/>
      <c r="D39" s="42" t="s">
        <v>780</v>
      </c>
      <c r="E39" s="44">
        <v>187326</v>
      </c>
    </row>
    <row r="40" spans="1:5" ht="12.75">
      <c r="A40" s="1" t="s">
        <v>763</v>
      </c>
      <c r="B40" s="46" t="s">
        <v>1342</v>
      </c>
      <c r="C40" s="47" t="s">
        <v>1339</v>
      </c>
      <c r="D40" s="48" t="s">
        <v>1340</v>
      </c>
      <c r="E40" s="50">
        <v>41221</v>
      </c>
    </row>
    <row r="41" spans="1:5" ht="12.75">
      <c r="A41" s="1" t="s">
        <v>763</v>
      </c>
      <c r="B41" s="40"/>
      <c r="C41" s="41"/>
      <c r="D41" s="42" t="s">
        <v>780</v>
      </c>
      <c r="E41" s="44">
        <v>41221</v>
      </c>
    </row>
    <row r="42" spans="1:5" ht="12.75">
      <c r="A42" s="1" t="s">
        <v>763</v>
      </c>
      <c r="B42" s="46" t="s">
        <v>1347</v>
      </c>
      <c r="C42" s="47" t="s">
        <v>1339</v>
      </c>
      <c r="D42" s="48" t="s">
        <v>1340</v>
      </c>
      <c r="E42" s="50">
        <v>71000</v>
      </c>
    </row>
    <row r="43" spans="1:5" ht="12.75">
      <c r="A43" s="1" t="s">
        <v>763</v>
      </c>
      <c r="B43" s="40"/>
      <c r="C43" s="41"/>
      <c r="D43" s="42" t="s">
        <v>780</v>
      </c>
      <c r="E43" s="44">
        <v>71000</v>
      </c>
    </row>
    <row r="44" spans="1:5" ht="12.75">
      <c r="A44" s="1" t="s">
        <v>763</v>
      </c>
      <c r="B44" s="46" t="s">
        <v>1348</v>
      </c>
      <c r="C44" s="47" t="s">
        <v>1339</v>
      </c>
      <c r="D44" s="48" t="s">
        <v>1340</v>
      </c>
      <c r="E44" s="50">
        <v>32702</v>
      </c>
    </row>
    <row r="45" spans="1:5" ht="13.5" thickBot="1">
      <c r="A45" s="1" t="s">
        <v>763</v>
      </c>
      <c r="B45" s="40"/>
      <c r="C45" s="41"/>
      <c r="D45" s="42" t="s">
        <v>780</v>
      </c>
      <c r="E45" s="44">
        <v>32702</v>
      </c>
    </row>
    <row r="46" spans="1:5" ht="13.5" thickBot="1">
      <c r="A46" s="1" t="s">
        <v>763</v>
      </c>
      <c r="B46" s="13"/>
      <c r="C46" s="14"/>
      <c r="D46" s="15" t="s">
        <v>793</v>
      </c>
      <c r="E46" s="31">
        <f>SUM(E18:E45)/2</f>
        <v>10129672.399999999</v>
      </c>
    </row>
    <row r="47" spans="1:5" ht="13.5" thickBot="1">
      <c r="A47" s="1" t="s">
        <v>763</v>
      </c>
      <c r="B47" s="78"/>
      <c r="C47" s="79"/>
      <c r="D47" s="80"/>
      <c r="E47" s="81"/>
    </row>
    <row r="48" spans="1:5" ht="13.5" thickBot="1">
      <c r="A48" s="1" t="s">
        <v>763</v>
      </c>
      <c r="B48" s="13"/>
      <c r="C48" s="14"/>
      <c r="D48" s="15" t="s">
        <v>794</v>
      </c>
      <c r="E48" s="17"/>
    </row>
    <row r="49" spans="1:5" ht="34.5" customHeight="1">
      <c r="A49" s="1" t="s">
        <v>763</v>
      </c>
      <c r="B49" s="18" t="s">
        <v>766</v>
      </c>
      <c r="C49" s="19" t="s">
        <v>795</v>
      </c>
      <c r="D49" s="20" t="s">
        <v>768</v>
      </c>
      <c r="E49" s="22" t="s">
        <v>770</v>
      </c>
    </row>
    <row r="50" spans="1:5" ht="13.5" customHeight="1" thickBot="1">
      <c r="A50" s="1" t="s">
        <v>763</v>
      </c>
      <c r="B50" s="24"/>
      <c r="C50" s="25"/>
      <c r="D50" s="26" t="s">
        <v>773</v>
      </c>
      <c r="E50" s="28"/>
    </row>
    <row r="51" spans="1:5" ht="12.75">
      <c r="A51" s="1" t="s">
        <v>763</v>
      </c>
      <c r="B51" s="34" t="s">
        <v>1326</v>
      </c>
      <c r="C51" s="35" t="s">
        <v>797</v>
      </c>
      <c r="D51" s="36" t="s">
        <v>1487</v>
      </c>
      <c r="E51" s="38">
        <v>8000</v>
      </c>
    </row>
    <row r="52" spans="1:5" ht="12.75">
      <c r="A52" s="1" t="s">
        <v>763</v>
      </c>
      <c r="B52" s="40"/>
      <c r="C52" s="41"/>
      <c r="D52" s="42" t="s">
        <v>799</v>
      </c>
      <c r="E52" s="44">
        <v>8000</v>
      </c>
    </row>
    <row r="53" spans="1:5" ht="12.75">
      <c r="A53" s="1" t="s">
        <v>763</v>
      </c>
      <c r="B53" s="46" t="s">
        <v>1326</v>
      </c>
      <c r="C53" s="47" t="s">
        <v>797</v>
      </c>
      <c r="D53" s="48" t="s">
        <v>1349</v>
      </c>
      <c r="E53" s="50">
        <v>5000</v>
      </c>
    </row>
    <row r="54" spans="1:5" ht="12.75">
      <c r="A54" s="1" t="s">
        <v>763</v>
      </c>
      <c r="B54" s="40"/>
      <c r="C54" s="41"/>
      <c r="D54" s="42" t="s">
        <v>799</v>
      </c>
      <c r="E54" s="44">
        <v>5000</v>
      </c>
    </row>
    <row r="55" spans="1:5" ht="12.75">
      <c r="A55" s="1" t="s">
        <v>763</v>
      </c>
      <c r="B55" s="46" t="s">
        <v>1326</v>
      </c>
      <c r="C55" s="47" t="s">
        <v>797</v>
      </c>
      <c r="D55" s="48" t="s">
        <v>1350</v>
      </c>
      <c r="E55" s="50">
        <v>50000</v>
      </c>
    </row>
    <row r="56" spans="1:5" ht="12.75">
      <c r="A56" s="1" t="s">
        <v>763</v>
      </c>
      <c r="B56" s="40"/>
      <c r="C56" s="41"/>
      <c r="D56" s="42" t="s">
        <v>799</v>
      </c>
      <c r="E56" s="44">
        <v>50000</v>
      </c>
    </row>
    <row r="57" spans="1:5" ht="12.75">
      <c r="A57" s="1" t="s">
        <v>763</v>
      </c>
      <c r="B57" s="46" t="s">
        <v>1326</v>
      </c>
      <c r="C57" s="47" t="s">
        <v>797</v>
      </c>
      <c r="D57" s="48" t="s">
        <v>1351</v>
      </c>
      <c r="E57" s="50">
        <v>35000</v>
      </c>
    </row>
    <row r="58" spans="1:5" ht="12.75">
      <c r="A58" s="1" t="s">
        <v>763</v>
      </c>
      <c r="B58" s="40"/>
      <c r="C58" s="41"/>
      <c r="D58" s="42" t="s">
        <v>799</v>
      </c>
      <c r="E58" s="44">
        <v>35000</v>
      </c>
    </row>
    <row r="59" spans="1:5" ht="12.75">
      <c r="A59" s="1" t="s">
        <v>763</v>
      </c>
      <c r="B59" s="46" t="s">
        <v>1326</v>
      </c>
      <c r="C59" s="47" t="s">
        <v>797</v>
      </c>
      <c r="D59" s="48" t="s">
        <v>1352</v>
      </c>
      <c r="E59" s="50">
        <v>16000</v>
      </c>
    </row>
    <row r="60" spans="1:5" ht="12.75">
      <c r="A60" s="1" t="s">
        <v>763</v>
      </c>
      <c r="B60" s="40"/>
      <c r="C60" s="41"/>
      <c r="D60" s="42" t="s">
        <v>799</v>
      </c>
      <c r="E60" s="44">
        <v>16000</v>
      </c>
    </row>
    <row r="61" spans="1:5" ht="12.75">
      <c r="A61" s="1" t="s">
        <v>763</v>
      </c>
      <c r="B61" s="46" t="s">
        <v>1326</v>
      </c>
      <c r="C61" s="47" t="s">
        <v>797</v>
      </c>
      <c r="D61" s="48" t="s">
        <v>1353</v>
      </c>
      <c r="E61" s="50">
        <v>18000</v>
      </c>
    </row>
    <row r="62" spans="1:5" ht="12.75">
      <c r="A62" s="1" t="s">
        <v>763</v>
      </c>
      <c r="B62" s="40"/>
      <c r="C62" s="41"/>
      <c r="D62" s="42" t="s">
        <v>799</v>
      </c>
      <c r="E62" s="44">
        <v>18000</v>
      </c>
    </row>
    <row r="63" spans="1:5" ht="12.75">
      <c r="A63" s="1" t="s">
        <v>763</v>
      </c>
      <c r="B63" s="46" t="s">
        <v>1326</v>
      </c>
      <c r="C63" s="47" t="s">
        <v>1354</v>
      </c>
      <c r="D63" s="48" t="s">
        <v>1355</v>
      </c>
      <c r="E63" s="50">
        <v>10819.02</v>
      </c>
    </row>
    <row r="64" spans="1:5" ht="12.75">
      <c r="A64" s="1" t="s">
        <v>763</v>
      </c>
      <c r="B64" s="40"/>
      <c r="C64" s="41"/>
      <c r="D64" s="42" t="s">
        <v>918</v>
      </c>
      <c r="E64" s="44">
        <v>10819.02</v>
      </c>
    </row>
    <row r="65" spans="1:5" ht="12.75">
      <c r="A65" s="1" t="s">
        <v>763</v>
      </c>
      <c r="B65" s="46" t="s">
        <v>1326</v>
      </c>
      <c r="C65" s="47" t="s">
        <v>1356</v>
      </c>
      <c r="D65" s="48" t="s">
        <v>1357</v>
      </c>
      <c r="E65" s="50">
        <v>22427</v>
      </c>
    </row>
    <row r="66" spans="1:5" ht="12.75">
      <c r="A66" s="1" t="s">
        <v>763</v>
      </c>
      <c r="B66" s="40"/>
      <c r="C66" s="41"/>
      <c r="D66" s="42" t="s">
        <v>918</v>
      </c>
      <c r="E66" s="44">
        <v>22427</v>
      </c>
    </row>
    <row r="67" spans="1:5" ht="12.75">
      <c r="A67" s="1" t="s">
        <v>763</v>
      </c>
      <c r="B67" s="46" t="s">
        <v>1326</v>
      </c>
      <c r="C67" s="47" t="s">
        <v>1358</v>
      </c>
      <c r="D67" s="48" t="s">
        <v>1359</v>
      </c>
      <c r="E67" s="50">
        <v>27549</v>
      </c>
    </row>
    <row r="68" spans="1:5" ht="12.75">
      <c r="A68" s="1" t="s">
        <v>763</v>
      </c>
      <c r="B68" s="40"/>
      <c r="C68" s="41"/>
      <c r="D68" s="42" t="s">
        <v>918</v>
      </c>
      <c r="E68" s="44">
        <v>27549</v>
      </c>
    </row>
    <row r="69" spans="1:5" ht="12.75">
      <c r="A69" s="1" t="s">
        <v>763</v>
      </c>
      <c r="B69" s="46" t="s">
        <v>1326</v>
      </c>
      <c r="C69" s="47" t="s">
        <v>1360</v>
      </c>
      <c r="D69" s="48" t="s">
        <v>1361</v>
      </c>
      <c r="E69" s="50">
        <v>10842</v>
      </c>
    </row>
    <row r="70" spans="1:5" ht="12.75">
      <c r="A70" s="1" t="s">
        <v>763</v>
      </c>
      <c r="B70" s="40"/>
      <c r="C70" s="41"/>
      <c r="D70" s="42" t="s">
        <v>799</v>
      </c>
      <c r="E70" s="44">
        <v>10842</v>
      </c>
    </row>
    <row r="71" spans="1:5" ht="12.75">
      <c r="A71" s="1" t="s">
        <v>763</v>
      </c>
      <c r="B71" s="46" t="s">
        <v>1326</v>
      </c>
      <c r="C71" s="47" t="s">
        <v>1362</v>
      </c>
      <c r="D71" s="48" t="s">
        <v>1363</v>
      </c>
      <c r="E71" s="50">
        <v>60000</v>
      </c>
    </row>
    <row r="72" spans="1:5" ht="12.75">
      <c r="A72" s="1" t="s">
        <v>763</v>
      </c>
      <c r="B72" s="40"/>
      <c r="C72" s="41"/>
      <c r="D72" s="42" t="s">
        <v>799</v>
      </c>
      <c r="E72" s="44">
        <v>60000</v>
      </c>
    </row>
    <row r="73" spans="1:5" ht="12.75">
      <c r="A73" s="1" t="s">
        <v>763</v>
      </c>
      <c r="B73" s="46" t="s">
        <v>1326</v>
      </c>
      <c r="C73" s="47" t="s">
        <v>1364</v>
      </c>
      <c r="D73" s="48" t="s">
        <v>1365</v>
      </c>
      <c r="E73" s="50">
        <v>3000</v>
      </c>
    </row>
    <row r="74" spans="1:5" ht="12.75">
      <c r="A74" s="1" t="s">
        <v>763</v>
      </c>
      <c r="B74" s="40"/>
      <c r="C74" s="41"/>
      <c r="D74" s="42" t="s">
        <v>799</v>
      </c>
      <c r="E74" s="44">
        <v>3000</v>
      </c>
    </row>
    <row r="75" spans="1:5" ht="12.75">
      <c r="A75" s="1" t="s">
        <v>763</v>
      </c>
      <c r="B75" s="46" t="s">
        <v>1326</v>
      </c>
      <c r="C75" s="47" t="s">
        <v>937</v>
      </c>
      <c r="D75" s="48" t="s">
        <v>1366</v>
      </c>
      <c r="E75" s="50">
        <v>10000</v>
      </c>
    </row>
    <row r="76" spans="1:5" ht="12.75">
      <c r="A76" s="1" t="s">
        <v>763</v>
      </c>
      <c r="B76" s="40"/>
      <c r="C76" s="41"/>
      <c r="D76" s="42" t="s">
        <v>799</v>
      </c>
      <c r="E76" s="44">
        <v>10000</v>
      </c>
    </row>
    <row r="77" spans="1:5" ht="12.75">
      <c r="A77" s="1" t="s">
        <v>763</v>
      </c>
      <c r="B77" s="46" t="s">
        <v>1326</v>
      </c>
      <c r="C77" s="47" t="s">
        <v>1367</v>
      </c>
      <c r="D77" s="48" t="s">
        <v>1368</v>
      </c>
      <c r="E77" s="50">
        <v>39000</v>
      </c>
    </row>
    <row r="78" spans="1:5" ht="12.75">
      <c r="A78" s="1" t="s">
        <v>763</v>
      </c>
      <c r="B78" s="40"/>
      <c r="C78" s="41"/>
      <c r="D78" s="42" t="s">
        <v>799</v>
      </c>
      <c r="E78" s="44">
        <v>39000</v>
      </c>
    </row>
    <row r="79" spans="1:5" ht="12.75">
      <c r="A79" s="1" t="s">
        <v>763</v>
      </c>
      <c r="B79" s="46" t="s">
        <v>1326</v>
      </c>
      <c r="C79" s="47" t="s">
        <v>1369</v>
      </c>
      <c r="D79" s="48" t="s">
        <v>1370</v>
      </c>
      <c r="E79" s="50">
        <f>30000+19000</f>
        <v>49000</v>
      </c>
    </row>
    <row r="80" spans="1:5" ht="12.75">
      <c r="A80" s="1" t="s">
        <v>763</v>
      </c>
      <c r="B80" s="40"/>
      <c r="C80" s="41"/>
      <c r="D80" s="42" t="s">
        <v>799</v>
      </c>
      <c r="E80" s="44">
        <f>30000+19000</f>
        <v>49000</v>
      </c>
    </row>
    <row r="81" spans="1:5" ht="12.75">
      <c r="A81" s="1" t="s">
        <v>763</v>
      </c>
      <c r="B81" s="46" t="s">
        <v>1326</v>
      </c>
      <c r="C81" s="47" t="s">
        <v>1371</v>
      </c>
      <c r="D81" s="48" t="s">
        <v>1372</v>
      </c>
      <c r="E81" s="50">
        <v>5000</v>
      </c>
    </row>
    <row r="82" spans="1:5" ht="12.75">
      <c r="A82" s="1" t="s">
        <v>763</v>
      </c>
      <c r="B82" s="40"/>
      <c r="C82" s="41"/>
      <c r="D82" s="42" t="s">
        <v>799</v>
      </c>
      <c r="E82" s="44">
        <v>5000</v>
      </c>
    </row>
    <row r="83" spans="1:5" ht="12.75">
      <c r="A83" s="1" t="s">
        <v>763</v>
      </c>
      <c r="B83" s="46" t="s">
        <v>1326</v>
      </c>
      <c r="C83" s="47" t="s">
        <v>1373</v>
      </c>
      <c r="D83" s="48" t="s">
        <v>1374</v>
      </c>
      <c r="E83" s="50">
        <v>1400</v>
      </c>
    </row>
    <row r="84" spans="1:5" ht="12.75">
      <c r="A84" s="1" t="s">
        <v>763</v>
      </c>
      <c r="B84" s="40"/>
      <c r="C84" s="41"/>
      <c r="D84" s="42" t="s">
        <v>799</v>
      </c>
      <c r="E84" s="44">
        <v>1400</v>
      </c>
    </row>
    <row r="85" spans="1:5" ht="12.75">
      <c r="A85" s="1" t="s">
        <v>763</v>
      </c>
      <c r="B85" s="46" t="s">
        <v>1326</v>
      </c>
      <c r="C85" s="47" t="s">
        <v>1375</v>
      </c>
      <c r="D85" s="48" t="s">
        <v>1376</v>
      </c>
      <c r="E85" s="50">
        <v>5180</v>
      </c>
    </row>
    <row r="86" spans="1:5" ht="12.75">
      <c r="A86" s="1" t="s">
        <v>763</v>
      </c>
      <c r="B86" s="40"/>
      <c r="C86" s="41"/>
      <c r="D86" s="42" t="s">
        <v>799</v>
      </c>
      <c r="E86" s="44">
        <v>5180</v>
      </c>
    </row>
    <row r="87" spans="1:5" ht="12.75">
      <c r="A87" s="1" t="s">
        <v>763</v>
      </c>
      <c r="B87" s="46" t="s">
        <v>1326</v>
      </c>
      <c r="C87" s="47" t="s">
        <v>1377</v>
      </c>
      <c r="D87" s="48" t="s">
        <v>1378</v>
      </c>
      <c r="E87" s="50">
        <v>2000</v>
      </c>
    </row>
    <row r="88" spans="1:5" ht="12.75">
      <c r="A88" s="1" t="s">
        <v>763</v>
      </c>
      <c r="B88" s="40"/>
      <c r="C88" s="41"/>
      <c r="D88" s="42" t="s">
        <v>799</v>
      </c>
      <c r="E88" s="44">
        <v>2000</v>
      </c>
    </row>
    <row r="89" spans="1:5" ht="12.75">
      <c r="A89" s="1" t="s">
        <v>763</v>
      </c>
      <c r="B89" s="46" t="s">
        <v>1326</v>
      </c>
      <c r="C89" s="47" t="s">
        <v>1379</v>
      </c>
      <c r="D89" s="48" t="s">
        <v>1380</v>
      </c>
      <c r="E89" s="50">
        <v>15000</v>
      </c>
    </row>
    <row r="90" spans="1:5" ht="12.75">
      <c r="A90" s="1" t="s">
        <v>763</v>
      </c>
      <c r="B90" s="40"/>
      <c r="C90" s="41"/>
      <c r="D90" s="42" t="s">
        <v>799</v>
      </c>
      <c r="E90" s="44">
        <v>15000</v>
      </c>
    </row>
    <row r="91" spans="1:5" ht="12.75">
      <c r="A91" s="1" t="s">
        <v>763</v>
      </c>
      <c r="B91" s="46" t="s">
        <v>1326</v>
      </c>
      <c r="C91" s="47" t="s">
        <v>1381</v>
      </c>
      <c r="D91" s="48" t="s">
        <v>1382</v>
      </c>
      <c r="E91" s="50">
        <v>5000</v>
      </c>
    </row>
    <row r="92" spans="1:5" ht="12.75">
      <c r="A92" s="1" t="s">
        <v>763</v>
      </c>
      <c r="B92" s="40"/>
      <c r="C92" s="41"/>
      <c r="D92" s="42" t="s">
        <v>799</v>
      </c>
      <c r="E92" s="44">
        <v>5000</v>
      </c>
    </row>
    <row r="93" spans="1:5" ht="12.75">
      <c r="A93" s="1" t="s">
        <v>763</v>
      </c>
      <c r="B93" s="46" t="s">
        <v>1326</v>
      </c>
      <c r="C93" s="47" t="s">
        <v>1383</v>
      </c>
      <c r="D93" s="48" t="s">
        <v>1384</v>
      </c>
      <c r="E93" s="50">
        <v>10000</v>
      </c>
    </row>
    <row r="94" spans="1:5" ht="12.75">
      <c r="A94" s="1" t="s">
        <v>763</v>
      </c>
      <c r="B94" s="40"/>
      <c r="C94" s="41"/>
      <c r="D94" s="42" t="s">
        <v>799</v>
      </c>
      <c r="E94" s="44">
        <v>10000</v>
      </c>
    </row>
    <row r="95" spans="1:5" ht="12.75">
      <c r="A95" s="1" t="s">
        <v>763</v>
      </c>
      <c r="B95" s="46" t="s">
        <v>1326</v>
      </c>
      <c r="C95" s="47" t="s">
        <v>1385</v>
      </c>
      <c r="D95" s="48" t="s">
        <v>1386</v>
      </c>
      <c r="E95" s="50">
        <v>933</v>
      </c>
    </row>
    <row r="96" spans="1:5" ht="12.75">
      <c r="A96" s="1" t="s">
        <v>763</v>
      </c>
      <c r="B96" s="40"/>
      <c r="C96" s="41"/>
      <c r="D96" s="42" t="s">
        <v>799</v>
      </c>
      <c r="E96" s="44">
        <v>933</v>
      </c>
    </row>
    <row r="97" spans="1:5" ht="12.75">
      <c r="A97" s="1" t="s">
        <v>763</v>
      </c>
      <c r="B97" s="46" t="s">
        <v>1326</v>
      </c>
      <c r="C97" s="47" t="s">
        <v>1387</v>
      </c>
      <c r="D97" s="48" t="s">
        <v>1388</v>
      </c>
      <c r="E97" s="50">
        <v>20000</v>
      </c>
    </row>
    <row r="98" spans="1:5" ht="12.75">
      <c r="A98" s="1" t="s">
        <v>763</v>
      </c>
      <c r="B98" s="40"/>
      <c r="C98" s="41"/>
      <c r="D98" s="42" t="s">
        <v>799</v>
      </c>
      <c r="E98" s="44">
        <v>20000</v>
      </c>
    </row>
    <row r="99" spans="1:5" ht="12.75">
      <c r="A99" s="1" t="s">
        <v>763</v>
      </c>
      <c r="B99" s="46" t="s">
        <v>1326</v>
      </c>
      <c r="C99" s="47" t="s">
        <v>1389</v>
      </c>
      <c r="D99" s="48" t="s">
        <v>1390</v>
      </c>
      <c r="E99" s="50">
        <v>18600</v>
      </c>
    </row>
    <row r="100" spans="1:5" ht="12.75">
      <c r="A100" s="1" t="s">
        <v>763</v>
      </c>
      <c r="B100" s="40"/>
      <c r="C100" s="41"/>
      <c r="D100" s="42" t="s">
        <v>799</v>
      </c>
      <c r="E100" s="44">
        <v>18600</v>
      </c>
    </row>
    <row r="101" spans="1:5" ht="12.75">
      <c r="A101" s="1" t="s">
        <v>763</v>
      </c>
      <c r="B101" s="46" t="s">
        <v>1326</v>
      </c>
      <c r="C101" s="47" t="s">
        <v>1391</v>
      </c>
      <c r="D101" s="48" t="s">
        <v>1392</v>
      </c>
      <c r="E101" s="50">
        <v>262600</v>
      </c>
    </row>
    <row r="102" spans="1:5" ht="12.75">
      <c r="A102" s="1" t="s">
        <v>763</v>
      </c>
      <c r="B102" s="40"/>
      <c r="C102" s="41"/>
      <c r="D102" s="42" t="s">
        <v>799</v>
      </c>
      <c r="E102" s="44">
        <v>262600</v>
      </c>
    </row>
    <row r="103" spans="1:5" ht="12.75">
      <c r="A103" s="1" t="s">
        <v>763</v>
      </c>
      <c r="B103" s="46" t="s">
        <v>1326</v>
      </c>
      <c r="C103" s="47" t="s">
        <v>1393</v>
      </c>
      <c r="D103" s="48" t="s">
        <v>1394</v>
      </c>
      <c r="E103" s="50">
        <v>45000</v>
      </c>
    </row>
    <row r="104" spans="1:5" ht="12.75">
      <c r="A104" s="1" t="s">
        <v>763</v>
      </c>
      <c r="B104" s="40"/>
      <c r="C104" s="41"/>
      <c r="D104" s="42" t="s">
        <v>799</v>
      </c>
      <c r="E104" s="44">
        <v>45000</v>
      </c>
    </row>
    <row r="105" spans="1:5" ht="12.75">
      <c r="A105" s="1" t="s">
        <v>763</v>
      </c>
      <c r="B105" s="46" t="s">
        <v>1326</v>
      </c>
      <c r="C105" s="47" t="s">
        <v>1395</v>
      </c>
      <c r="D105" s="48" t="s">
        <v>1396</v>
      </c>
      <c r="E105" s="50">
        <v>10000</v>
      </c>
    </row>
    <row r="106" spans="1:5" ht="12.75">
      <c r="A106" s="1" t="s">
        <v>763</v>
      </c>
      <c r="B106" s="40"/>
      <c r="C106" s="41"/>
      <c r="D106" s="42" t="s">
        <v>799</v>
      </c>
      <c r="E106" s="44">
        <v>10000</v>
      </c>
    </row>
    <row r="107" spans="1:5" ht="12.75">
      <c r="A107" s="1" t="s">
        <v>763</v>
      </c>
      <c r="B107" s="46" t="s">
        <v>1326</v>
      </c>
      <c r="C107" s="47" t="s">
        <v>1397</v>
      </c>
      <c r="D107" s="48" t="s">
        <v>1398</v>
      </c>
      <c r="E107" s="50">
        <v>1000</v>
      </c>
    </row>
    <row r="108" spans="1:5" ht="12.75">
      <c r="A108" s="1" t="s">
        <v>763</v>
      </c>
      <c r="B108" s="40"/>
      <c r="C108" s="41"/>
      <c r="D108" s="42" t="s">
        <v>799</v>
      </c>
      <c r="E108" s="44">
        <v>1000</v>
      </c>
    </row>
    <row r="109" spans="1:5" ht="12.75">
      <c r="A109" s="1" t="s">
        <v>763</v>
      </c>
      <c r="B109" s="46" t="s">
        <v>1326</v>
      </c>
      <c r="C109" s="47" t="s">
        <v>1399</v>
      </c>
      <c r="D109" s="48" t="s">
        <v>1400</v>
      </c>
      <c r="E109" s="50">
        <v>18400</v>
      </c>
    </row>
    <row r="110" spans="1:5" ht="12.75">
      <c r="A110" s="1" t="s">
        <v>763</v>
      </c>
      <c r="B110" s="40"/>
      <c r="C110" s="41"/>
      <c r="D110" s="42" t="s">
        <v>799</v>
      </c>
      <c r="E110" s="44">
        <v>18400</v>
      </c>
    </row>
    <row r="111" spans="1:5" ht="12.75">
      <c r="A111" s="1" t="s">
        <v>763</v>
      </c>
      <c r="B111" s="46" t="s">
        <v>1326</v>
      </c>
      <c r="C111" s="47" t="s">
        <v>1401</v>
      </c>
      <c r="D111" s="48" t="s">
        <v>1402</v>
      </c>
      <c r="E111" s="50">
        <v>20000</v>
      </c>
    </row>
    <row r="112" spans="1:5" ht="12.75">
      <c r="A112" s="1" t="s">
        <v>763</v>
      </c>
      <c r="B112" s="40"/>
      <c r="C112" s="41"/>
      <c r="D112" s="42" t="s">
        <v>799</v>
      </c>
      <c r="E112" s="44">
        <v>20000</v>
      </c>
    </row>
    <row r="113" spans="1:5" ht="12.75">
      <c r="A113" s="1" t="s">
        <v>763</v>
      </c>
      <c r="B113" s="46" t="s">
        <v>1326</v>
      </c>
      <c r="C113" s="47" t="s">
        <v>1403</v>
      </c>
      <c r="D113" s="48" t="s">
        <v>1404</v>
      </c>
      <c r="E113" s="50">
        <v>1200</v>
      </c>
    </row>
    <row r="114" spans="1:5" ht="12.75">
      <c r="A114" s="1" t="s">
        <v>763</v>
      </c>
      <c r="B114" s="40"/>
      <c r="C114" s="41"/>
      <c r="D114" s="42" t="s">
        <v>799</v>
      </c>
      <c r="E114" s="44">
        <v>1200</v>
      </c>
    </row>
    <row r="115" spans="1:5" ht="12.75">
      <c r="A115" s="1" t="s">
        <v>763</v>
      </c>
      <c r="B115" s="46" t="s">
        <v>1326</v>
      </c>
      <c r="C115" s="47" t="s">
        <v>1405</v>
      </c>
      <c r="D115" s="48" t="s">
        <v>1406</v>
      </c>
      <c r="E115" s="50">
        <v>2000</v>
      </c>
    </row>
    <row r="116" spans="1:5" ht="12.75">
      <c r="A116" s="1" t="s">
        <v>763</v>
      </c>
      <c r="B116" s="40"/>
      <c r="C116" s="41"/>
      <c r="D116" s="42" t="s">
        <v>799</v>
      </c>
      <c r="E116" s="44">
        <v>2000</v>
      </c>
    </row>
    <row r="117" spans="1:5" ht="12.75">
      <c r="A117" s="1" t="s">
        <v>763</v>
      </c>
      <c r="B117" s="46" t="s">
        <v>1326</v>
      </c>
      <c r="C117" s="47" t="s">
        <v>1407</v>
      </c>
      <c r="D117" s="48" t="s">
        <v>1408</v>
      </c>
      <c r="E117" s="50">
        <v>2000</v>
      </c>
    </row>
    <row r="118" spans="1:5" ht="12.75">
      <c r="A118" s="1" t="s">
        <v>763</v>
      </c>
      <c r="B118" s="40"/>
      <c r="C118" s="41"/>
      <c r="D118" s="42" t="s">
        <v>799</v>
      </c>
      <c r="E118" s="44">
        <v>2000</v>
      </c>
    </row>
    <row r="119" spans="1:5" ht="12.75">
      <c r="A119" s="1" t="s">
        <v>763</v>
      </c>
      <c r="B119" s="46" t="s">
        <v>1326</v>
      </c>
      <c r="C119" s="47" t="s">
        <v>1409</v>
      </c>
      <c r="D119" s="48" t="s">
        <v>1410</v>
      </c>
      <c r="E119" s="50">
        <v>15000</v>
      </c>
    </row>
    <row r="120" spans="1:5" ht="12.75">
      <c r="A120" s="1" t="s">
        <v>763</v>
      </c>
      <c r="B120" s="40"/>
      <c r="C120" s="41"/>
      <c r="D120" s="42" t="s">
        <v>799</v>
      </c>
      <c r="E120" s="44">
        <v>15000</v>
      </c>
    </row>
    <row r="121" spans="1:5" ht="12.75">
      <c r="A121" s="1" t="s">
        <v>763</v>
      </c>
      <c r="B121" s="46" t="s">
        <v>1326</v>
      </c>
      <c r="C121" s="47" t="s">
        <v>1411</v>
      </c>
      <c r="D121" s="48" t="s">
        <v>1412</v>
      </c>
      <c r="E121" s="50">
        <v>1119</v>
      </c>
    </row>
    <row r="122" spans="1:5" ht="12.75">
      <c r="A122" s="1" t="s">
        <v>763</v>
      </c>
      <c r="B122" s="40"/>
      <c r="C122" s="41"/>
      <c r="D122" s="42" t="s">
        <v>799</v>
      </c>
      <c r="E122" s="44">
        <v>1119</v>
      </c>
    </row>
    <row r="123" spans="1:5" ht="12.75">
      <c r="A123" s="1" t="s">
        <v>763</v>
      </c>
      <c r="B123" s="46" t="s">
        <v>1326</v>
      </c>
      <c r="C123" s="47" t="s">
        <v>1413</v>
      </c>
      <c r="D123" s="48" t="s">
        <v>1414</v>
      </c>
      <c r="E123" s="50">
        <v>700</v>
      </c>
    </row>
    <row r="124" spans="1:5" ht="12.75">
      <c r="A124" s="1" t="s">
        <v>763</v>
      </c>
      <c r="B124" s="40"/>
      <c r="C124" s="41"/>
      <c r="D124" s="42" t="s">
        <v>799</v>
      </c>
      <c r="E124" s="44">
        <v>700</v>
      </c>
    </row>
    <row r="125" spans="1:5" ht="12.75">
      <c r="A125" s="1" t="s">
        <v>763</v>
      </c>
      <c r="B125" s="46" t="s">
        <v>1333</v>
      </c>
      <c r="C125" s="47" t="s">
        <v>797</v>
      </c>
      <c r="D125" s="48" t="s">
        <v>1415</v>
      </c>
      <c r="E125" s="50">
        <v>40000</v>
      </c>
    </row>
    <row r="126" spans="1:5" ht="12.75">
      <c r="A126" s="1" t="s">
        <v>763</v>
      </c>
      <c r="B126" s="40"/>
      <c r="C126" s="41"/>
      <c r="D126" s="42" t="s">
        <v>799</v>
      </c>
      <c r="E126" s="44">
        <v>40000</v>
      </c>
    </row>
    <row r="127" spans="1:5" ht="12.75">
      <c r="A127" s="1" t="s">
        <v>763</v>
      </c>
      <c r="B127" s="46" t="s">
        <v>1333</v>
      </c>
      <c r="C127" s="47" t="s">
        <v>797</v>
      </c>
      <c r="D127" s="48" t="s">
        <v>1416</v>
      </c>
      <c r="E127" s="50">
        <v>84246</v>
      </c>
    </row>
    <row r="128" spans="1:5" ht="12.75">
      <c r="A128" s="1" t="s">
        <v>763</v>
      </c>
      <c r="B128" s="40"/>
      <c r="C128" s="41"/>
      <c r="D128" s="42" t="s">
        <v>799</v>
      </c>
      <c r="E128" s="44">
        <v>84246</v>
      </c>
    </row>
    <row r="129" spans="1:5" ht="12.75">
      <c r="A129" s="1" t="s">
        <v>763</v>
      </c>
      <c r="B129" s="46" t="s">
        <v>1333</v>
      </c>
      <c r="C129" s="47" t="s">
        <v>797</v>
      </c>
      <c r="D129" s="48" t="s">
        <v>1417</v>
      </c>
      <c r="E129" s="50">
        <v>120000</v>
      </c>
    </row>
    <row r="130" spans="1:5" ht="12.75">
      <c r="A130" s="1" t="s">
        <v>763</v>
      </c>
      <c r="B130" s="40"/>
      <c r="C130" s="41"/>
      <c r="D130" s="42" t="s">
        <v>799</v>
      </c>
      <c r="E130" s="44">
        <v>120000</v>
      </c>
    </row>
    <row r="131" spans="1:5" ht="12.75">
      <c r="A131" s="1" t="s">
        <v>763</v>
      </c>
      <c r="B131" s="46" t="s">
        <v>1333</v>
      </c>
      <c r="C131" s="47" t="s">
        <v>797</v>
      </c>
      <c r="D131" s="48" t="s">
        <v>1418</v>
      </c>
      <c r="E131" s="50">
        <v>50000</v>
      </c>
    </row>
    <row r="132" spans="1:5" ht="12.75">
      <c r="A132" s="1" t="s">
        <v>763</v>
      </c>
      <c r="B132" s="40"/>
      <c r="C132" s="41"/>
      <c r="D132" s="42" t="s">
        <v>799</v>
      </c>
      <c r="E132" s="44">
        <v>50000</v>
      </c>
    </row>
    <row r="133" spans="1:5" ht="12.75">
      <c r="A133" s="1" t="s">
        <v>763</v>
      </c>
      <c r="B133" s="46" t="s">
        <v>1333</v>
      </c>
      <c r="C133" s="47" t="s">
        <v>1179</v>
      </c>
      <c r="D133" s="48" t="s">
        <v>1419</v>
      </c>
      <c r="E133" s="50">
        <v>1100000</v>
      </c>
    </row>
    <row r="134" spans="1:5" ht="12.75">
      <c r="A134" s="1" t="s">
        <v>763</v>
      </c>
      <c r="B134" s="40"/>
      <c r="C134" s="41"/>
      <c r="D134" s="42" t="s">
        <v>799</v>
      </c>
      <c r="E134" s="44">
        <v>1100000</v>
      </c>
    </row>
    <row r="135" spans="1:5" ht="12.75">
      <c r="A135" s="1" t="s">
        <v>763</v>
      </c>
      <c r="B135" s="46" t="s">
        <v>1333</v>
      </c>
      <c r="C135" s="47" t="s">
        <v>1420</v>
      </c>
      <c r="D135" s="48" t="s">
        <v>1421</v>
      </c>
      <c r="E135" s="50">
        <v>1500000</v>
      </c>
    </row>
    <row r="136" spans="1:5" ht="12.75">
      <c r="A136" s="1" t="s">
        <v>763</v>
      </c>
      <c r="B136" s="40"/>
      <c r="C136" s="41"/>
      <c r="D136" s="42" t="s">
        <v>799</v>
      </c>
      <c r="E136" s="44">
        <v>1500000</v>
      </c>
    </row>
    <row r="137" spans="1:5" ht="12.75">
      <c r="A137" s="1" t="s">
        <v>763</v>
      </c>
      <c r="B137" s="46" t="s">
        <v>1333</v>
      </c>
      <c r="C137" s="47" t="s">
        <v>1422</v>
      </c>
      <c r="D137" s="48" t="s">
        <v>1423</v>
      </c>
      <c r="E137" s="50">
        <v>454000</v>
      </c>
    </row>
    <row r="138" spans="1:5" ht="12.75">
      <c r="A138" s="1" t="s">
        <v>763</v>
      </c>
      <c r="B138" s="40"/>
      <c r="C138" s="41"/>
      <c r="D138" s="42" t="s">
        <v>799</v>
      </c>
      <c r="E138" s="44">
        <v>454000</v>
      </c>
    </row>
    <row r="139" spans="1:5" ht="12.75">
      <c r="A139" s="1" t="s">
        <v>763</v>
      </c>
      <c r="B139" s="46" t="s">
        <v>1333</v>
      </c>
      <c r="C139" s="47" t="s">
        <v>1424</v>
      </c>
      <c r="D139" s="48" t="s">
        <v>1425</v>
      </c>
      <c r="E139" s="50">
        <v>50000</v>
      </c>
    </row>
    <row r="140" spans="1:5" ht="12.75">
      <c r="A140" s="1" t="s">
        <v>763</v>
      </c>
      <c r="B140" s="40"/>
      <c r="C140" s="41"/>
      <c r="D140" s="42" t="s">
        <v>799</v>
      </c>
      <c r="E140" s="44">
        <v>50000</v>
      </c>
    </row>
    <row r="141" spans="1:5" ht="12.75">
      <c r="A141" s="1" t="s">
        <v>763</v>
      </c>
      <c r="B141" s="46" t="s">
        <v>1333</v>
      </c>
      <c r="C141" s="47" t="s">
        <v>1426</v>
      </c>
      <c r="D141" s="48" t="s">
        <v>1427</v>
      </c>
      <c r="E141" s="50">
        <v>820000</v>
      </c>
    </row>
    <row r="142" spans="1:5" ht="12.75">
      <c r="A142" s="1" t="s">
        <v>763</v>
      </c>
      <c r="B142" s="40"/>
      <c r="C142" s="41"/>
      <c r="D142" s="42" t="s">
        <v>799</v>
      </c>
      <c r="E142" s="44">
        <v>820000</v>
      </c>
    </row>
    <row r="143" spans="1:5" ht="12.75">
      <c r="A143" s="1" t="s">
        <v>763</v>
      </c>
      <c r="B143" s="46" t="s">
        <v>781</v>
      </c>
      <c r="C143" s="47" t="s">
        <v>797</v>
      </c>
      <c r="D143" s="48" t="s">
        <v>1428</v>
      </c>
      <c r="E143" s="50">
        <v>500</v>
      </c>
    </row>
    <row r="144" spans="1:5" ht="12.75">
      <c r="A144" s="1" t="s">
        <v>763</v>
      </c>
      <c r="B144" s="40"/>
      <c r="C144" s="41"/>
      <c r="D144" s="42" t="s">
        <v>799</v>
      </c>
      <c r="E144" s="44">
        <v>500</v>
      </c>
    </row>
    <row r="145" spans="1:5" ht="12.75">
      <c r="A145" s="1" t="s">
        <v>763</v>
      </c>
      <c r="B145" s="46" t="s">
        <v>781</v>
      </c>
      <c r="C145" s="47" t="s">
        <v>1429</v>
      </c>
      <c r="D145" s="48" t="s">
        <v>1430</v>
      </c>
      <c r="E145" s="50">
        <v>2439</v>
      </c>
    </row>
    <row r="146" spans="1:5" ht="12.75">
      <c r="A146" s="1" t="s">
        <v>763</v>
      </c>
      <c r="B146" s="40"/>
      <c r="C146" s="41"/>
      <c r="D146" s="42" t="s">
        <v>799</v>
      </c>
      <c r="E146" s="44">
        <v>2439</v>
      </c>
    </row>
    <row r="147" spans="1:5" ht="12.75">
      <c r="A147" s="1" t="s">
        <v>763</v>
      </c>
      <c r="B147" s="46" t="s">
        <v>781</v>
      </c>
      <c r="C147" s="47" t="s">
        <v>1431</v>
      </c>
      <c r="D147" s="48" t="s">
        <v>1432</v>
      </c>
      <c r="E147" s="50">
        <v>17105</v>
      </c>
    </row>
    <row r="148" spans="1:5" ht="12.75">
      <c r="A148" s="1" t="s">
        <v>763</v>
      </c>
      <c r="B148" s="40"/>
      <c r="C148" s="41"/>
      <c r="D148" s="42" t="s">
        <v>799</v>
      </c>
      <c r="E148" s="44">
        <v>17105</v>
      </c>
    </row>
    <row r="149" spans="1:5" ht="12.75">
      <c r="A149" s="1" t="s">
        <v>763</v>
      </c>
      <c r="B149" s="46" t="s">
        <v>781</v>
      </c>
      <c r="C149" s="47" t="s">
        <v>1433</v>
      </c>
      <c r="D149" s="48" t="s">
        <v>1434</v>
      </c>
      <c r="E149" s="50">
        <v>66208</v>
      </c>
    </row>
    <row r="150" spans="1:5" ht="12.75">
      <c r="A150" s="1" t="s">
        <v>763</v>
      </c>
      <c r="B150" s="40"/>
      <c r="C150" s="41"/>
      <c r="D150" s="42" t="s">
        <v>799</v>
      </c>
      <c r="E150" s="44">
        <v>66208</v>
      </c>
    </row>
    <row r="151" spans="1:5" ht="12.75">
      <c r="A151" s="1" t="s">
        <v>763</v>
      </c>
      <c r="B151" s="46" t="s">
        <v>781</v>
      </c>
      <c r="C151" s="47" t="s">
        <v>1435</v>
      </c>
      <c r="D151" s="48" t="s">
        <v>1436</v>
      </c>
      <c r="E151" s="50">
        <v>567500</v>
      </c>
    </row>
    <row r="152" spans="1:5" ht="12.75">
      <c r="A152" s="1" t="s">
        <v>763</v>
      </c>
      <c r="B152" s="40"/>
      <c r="C152" s="41"/>
      <c r="D152" s="42" t="s">
        <v>1437</v>
      </c>
      <c r="E152" s="44">
        <v>246295</v>
      </c>
    </row>
    <row r="153" spans="1:5" ht="12.75">
      <c r="A153" s="1" t="s">
        <v>763</v>
      </c>
      <c r="B153" s="40"/>
      <c r="C153" s="41"/>
      <c r="D153" s="42" t="s">
        <v>799</v>
      </c>
      <c r="E153" s="44">
        <v>321205</v>
      </c>
    </row>
    <row r="154" spans="1:5" ht="12.75">
      <c r="A154" s="1" t="s">
        <v>763</v>
      </c>
      <c r="B154" s="46" t="s">
        <v>781</v>
      </c>
      <c r="C154" s="47" t="s">
        <v>1438</v>
      </c>
      <c r="D154" s="48" t="s">
        <v>1439</v>
      </c>
      <c r="E154" s="50">
        <v>1600000</v>
      </c>
    </row>
    <row r="155" spans="1:5" ht="12.75">
      <c r="A155" s="1" t="s">
        <v>763</v>
      </c>
      <c r="B155" s="40"/>
      <c r="C155" s="41"/>
      <c r="D155" s="42" t="s">
        <v>799</v>
      </c>
      <c r="E155" s="44">
        <v>1600000</v>
      </c>
    </row>
    <row r="156" spans="1:5" ht="12.75">
      <c r="A156" s="1" t="s">
        <v>763</v>
      </c>
      <c r="B156" s="46" t="s">
        <v>781</v>
      </c>
      <c r="C156" s="47" t="s">
        <v>1440</v>
      </c>
      <c r="D156" s="48" t="s">
        <v>1441</v>
      </c>
      <c r="E156" s="50">
        <v>57000</v>
      </c>
    </row>
    <row r="157" spans="1:5" ht="12.75">
      <c r="A157" s="1" t="s">
        <v>763</v>
      </c>
      <c r="B157" s="40"/>
      <c r="C157" s="41"/>
      <c r="D157" s="42" t="s">
        <v>799</v>
      </c>
      <c r="E157" s="44">
        <v>57000</v>
      </c>
    </row>
    <row r="158" spans="1:5" ht="12.75">
      <c r="A158" s="1" t="s">
        <v>763</v>
      </c>
      <c r="B158" s="46" t="s">
        <v>781</v>
      </c>
      <c r="C158" s="47" t="s">
        <v>1442</v>
      </c>
      <c r="D158" s="48" t="s">
        <v>1443</v>
      </c>
      <c r="E158" s="50">
        <v>16580</v>
      </c>
    </row>
    <row r="159" spans="1:5" ht="12.75">
      <c r="A159" s="1" t="s">
        <v>763</v>
      </c>
      <c r="B159" s="40"/>
      <c r="C159" s="41"/>
      <c r="D159" s="42" t="s">
        <v>799</v>
      </c>
      <c r="E159" s="44">
        <v>16580</v>
      </c>
    </row>
    <row r="160" spans="1:5" ht="12.75">
      <c r="A160" s="1" t="s">
        <v>763</v>
      </c>
      <c r="B160" s="46" t="s">
        <v>781</v>
      </c>
      <c r="C160" s="47" t="s">
        <v>1444</v>
      </c>
      <c r="D160" s="48" t="s">
        <v>1445</v>
      </c>
      <c r="E160" s="50">
        <v>10000</v>
      </c>
    </row>
    <row r="161" spans="1:5" ht="12.75">
      <c r="A161" s="1" t="s">
        <v>763</v>
      </c>
      <c r="B161" s="40"/>
      <c r="C161" s="41"/>
      <c r="D161" s="42" t="s">
        <v>799</v>
      </c>
      <c r="E161" s="44">
        <v>10000</v>
      </c>
    </row>
    <row r="162" spans="1:5" ht="12.75">
      <c r="A162" s="1" t="s">
        <v>763</v>
      </c>
      <c r="B162" s="46" t="s">
        <v>781</v>
      </c>
      <c r="C162" s="47" t="s">
        <v>1446</v>
      </c>
      <c r="D162" s="48" t="s">
        <v>1447</v>
      </c>
      <c r="E162" s="50">
        <v>1030</v>
      </c>
    </row>
    <row r="163" spans="1:5" ht="12.75">
      <c r="A163" s="1" t="s">
        <v>763</v>
      </c>
      <c r="B163" s="40"/>
      <c r="C163" s="41"/>
      <c r="D163" s="42" t="s">
        <v>799</v>
      </c>
      <c r="E163" s="44">
        <v>1030</v>
      </c>
    </row>
    <row r="164" spans="1:5" ht="12.75">
      <c r="A164" s="1" t="s">
        <v>763</v>
      </c>
      <c r="B164" s="46" t="s">
        <v>781</v>
      </c>
      <c r="C164" s="47" t="s">
        <v>1448</v>
      </c>
      <c r="D164" s="48" t="s">
        <v>1449</v>
      </c>
      <c r="E164" s="50">
        <v>578</v>
      </c>
    </row>
    <row r="165" spans="1:5" ht="12.75">
      <c r="A165" s="1" t="s">
        <v>763</v>
      </c>
      <c r="B165" s="40"/>
      <c r="C165" s="41"/>
      <c r="D165" s="42" t="s">
        <v>799</v>
      </c>
      <c r="E165" s="44">
        <v>578</v>
      </c>
    </row>
    <row r="166" spans="1:5" ht="12.75">
      <c r="A166" s="1" t="s">
        <v>763</v>
      </c>
      <c r="B166" s="46" t="s">
        <v>781</v>
      </c>
      <c r="C166" s="47" t="s">
        <v>1450</v>
      </c>
      <c r="D166" s="48" t="s">
        <v>1451</v>
      </c>
      <c r="E166" s="50">
        <v>86970</v>
      </c>
    </row>
    <row r="167" spans="1:5" ht="12.75">
      <c r="A167" s="1" t="s">
        <v>763</v>
      </c>
      <c r="B167" s="40"/>
      <c r="C167" s="41"/>
      <c r="D167" s="42" t="s">
        <v>799</v>
      </c>
      <c r="E167" s="44">
        <v>86970</v>
      </c>
    </row>
    <row r="168" spans="1:5" ht="12.75">
      <c r="A168" s="1" t="s">
        <v>763</v>
      </c>
      <c r="B168" s="46" t="s">
        <v>781</v>
      </c>
      <c r="C168" s="47" t="s">
        <v>1452</v>
      </c>
      <c r="D168" s="48" t="s">
        <v>1453</v>
      </c>
      <c r="E168" s="50">
        <v>778</v>
      </c>
    </row>
    <row r="169" spans="1:5" ht="12.75">
      <c r="A169" s="1" t="s">
        <v>763</v>
      </c>
      <c r="B169" s="40"/>
      <c r="C169" s="41"/>
      <c r="D169" s="42" t="s">
        <v>799</v>
      </c>
      <c r="E169" s="44">
        <v>778</v>
      </c>
    </row>
    <row r="170" spans="1:5" ht="12.75">
      <c r="A170" s="1" t="s">
        <v>763</v>
      </c>
      <c r="B170" s="46" t="s">
        <v>781</v>
      </c>
      <c r="C170" s="47" t="s">
        <v>1454</v>
      </c>
      <c r="D170" s="48" t="s">
        <v>1455</v>
      </c>
      <c r="E170" s="50">
        <v>14264</v>
      </c>
    </row>
    <row r="171" spans="1:5" ht="12.75">
      <c r="A171" s="1" t="s">
        <v>763</v>
      </c>
      <c r="B171" s="40"/>
      <c r="C171" s="41"/>
      <c r="D171" s="42" t="s">
        <v>799</v>
      </c>
      <c r="E171" s="44">
        <v>14264</v>
      </c>
    </row>
    <row r="172" spans="1:5" ht="12.75">
      <c r="A172" s="1" t="s">
        <v>763</v>
      </c>
      <c r="B172" s="46" t="s">
        <v>781</v>
      </c>
      <c r="C172" s="47" t="s">
        <v>1456</v>
      </c>
      <c r="D172" s="48" t="s">
        <v>1457</v>
      </c>
      <c r="E172" s="50">
        <v>5000</v>
      </c>
    </row>
    <row r="173" spans="1:5" ht="12.75">
      <c r="A173" s="1" t="s">
        <v>763</v>
      </c>
      <c r="B173" s="40"/>
      <c r="C173" s="41"/>
      <c r="D173" s="42" t="s">
        <v>799</v>
      </c>
      <c r="E173" s="44">
        <v>5000</v>
      </c>
    </row>
    <row r="174" spans="1:5" ht="12.75">
      <c r="A174" s="1" t="s">
        <v>763</v>
      </c>
      <c r="B174" s="46" t="s">
        <v>781</v>
      </c>
      <c r="C174" s="47" t="s">
        <v>1458</v>
      </c>
      <c r="D174" s="48" t="s">
        <v>1459</v>
      </c>
      <c r="E174" s="50">
        <v>15000</v>
      </c>
    </row>
    <row r="175" spans="1:5" ht="12.75">
      <c r="A175" s="1" t="s">
        <v>763</v>
      </c>
      <c r="B175" s="40"/>
      <c r="C175" s="41"/>
      <c r="D175" s="42" t="s">
        <v>799</v>
      </c>
      <c r="E175" s="44">
        <v>15000</v>
      </c>
    </row>
    <row r="176" spans="1:5" ht="12.75">
      <c r="A176" s="1" t="s">
        <v>763</v>
      </c>
      <c r="B176" s="46" t="s">
        <v>781</v>
      </c>
      <c r="C176" s="47" t="s">
        <v>1460</v>
      </c>
      <c r="D176" s="48" t="s">
        <v>1461</v>
      </c>
      <c r="E176" s="50">
        <v>10000</v>
      </c>
    </row>
    <row r="177" spans="1:5" ht="12.75">
      <c r="A177" s="1" t="s">
        <v>763</v>
      </c>
      <c r="B177" s="40"/>
      <c r="C177" s="41"/>
      <c r="D177" s="42" t="s">
        <v>799</v>
      </c>
      <c r="E177" s="44">
        <v>10000</v>
      </c>
    </row>
    <row r="178" spans="1:5" ht="12.75">
      <c r="A178" s="1" t="s">
        <v>763</v>
      </c>
      <c r="B178" s="46" t="s">
        <v>781</v>
      </c>
      <c r="C178" s="47" t="s">
        <v>1462</v>
      </c>
      <c r="D178" s="48" t="s">
        <v>1463</v>
      </c>
      <c r="E178" s="50">
        <v>14859</v>
      </c>
    </row>
    <row r="179" spans="1:5" ht="12.75">
      <c r="A179" s="1" t="s">
        <v>763</v>
      </c>
      <c r="B179" s="40"/>
      <c r="C179" s="41"/>
      <c r="D179" s="42" t="s">
        <v>799</v>
      </c>
      <c r="E179" s="44">
        <v>14859</v>
      </c>
    </row>
    <row r="180" spans="1:5" ht="12.75">
      <c r="A180" s="1" t="s">
        <v>763</v>
      </c>
      <c r="B180" s="46" t="s">
        <v>781</v>
      </c>
      <c r="C180" s="47" t="s">
        <v>1464</v>
      </c>
      <c r="D180" s="48" t="s">
        <v>1465</v>
      </c>
      <c r="E180" s="50">
        <v>11634</v>
      </c>
    </row>
    <row r="181" spans="1:5" ht="12.75">
      <c r="A181" s="1" t="s">
        <v>763</v>
      </c>
      <c r="B181" s="40"/>
      <c r="C181" s="41"/>
      <c r="D181" s="42" t="s">
        <v>799</v>
      </c>
      <c r="E181" s="44">
        <v>11634</v>
      </c>
    </row>
    <row r="182" spans="1:5" ht="12.75">
      <c r="A182" s="1" t="s">
        <v>763</v>
      </c>
      <c r="B182" s="46" t="s">
        <v>781</v>
      </c>
      <c r="C182" s="47" t="s">
        <v>1466</v>
      </c>
      <c r="D182" s="48" t="s">
        <v>1467</v>
      </c>
      <c r="E182" s="50">
        <v>6690</v>
      </c>
    </row>
    <row r="183" spans="1:5" ht="12.75">
      <c r="A183" s="1" t="s">
        <v>763</v>
      </c>
      <c r="B183" s="40"/>
      <c r="C183" s="41"/>
      <c r="D183" s="42" t="s">
        <v>799</v>
      </c>
      <c r="E183" s="44">
        <v>6690</v>
      </c>
    </row>
    <row r="184" spans="1:5" ht="12.75">
      <c r="A184" s="1" t="s">
        <v>763</v>
      </c>
      <c r="B184" s="46" t="s">
        <v>781</v>
      </c>
      <c r="C184" s="47" t="s">
        <v>1468</v>
      </c>
      <c r="D184" s="48" t="s">
        <v>1469</v>
      </c>
      <c r="E184" s="50">
        <v>5000</v>
      </c>
    </row>
    <row r="185" spans="1:5" ht="12.75">
      <c r="A185" s="1" t="s">
        <v>763</v>
      </c>
      <c r="B185" s="40"/>
      <c r="C185" s="41"/>
      <c r="D185" s="42" t="s">
        <v>799</v>
      </c>
      <c r="E185" s="44">
        <v>5000</v>
      </c>
    </row>
    <row r="186" spans="1:5" ht="12.75">
      <c r="A186" s="1" t="s">
        <v>763</v>
      </c>
      <c r="B186" s="46" t="s">
        <v>781</v>
      </c>
      <c r="C186" s="47" t="s">
        <v>1470</v>
      </c>
      <c r="D186" s="48" t="s">
        <v>1471</v>
      </c>
      <c r="E186" s="50">
        <v>7000</v>
      </c>
    </row>
    <row r="187" spans="1:5" ht="12.75">
      <c r="A187" s="1" t="s">
        <v>763</v>
      </c>
      <c r="B187" s="40"/>
      <c r="C187" s="41"/>
      <c r="D187" s="42" t="s">
        <v>799</v>
      </c>
      <c r="E187" s="44">
        <v>7000</v>
      </c>
    </row>
    <row r="188" spans="1:5" ht="12.75">
      <c r="A188" s="1" t="s">
        <v>763</v>
      </c>
      <c r="B188" s="46" t="s">
        <v>781</v>
      </c>
      <c r="C188" s="47" t="s">
        <v>1472</v>
      </c>
      <c r="D188" s="48" t="s">
        <v>1473</v>
      </c>
      <c r="E188" s="50">
        <v>1952</v>
      </c>
    </row>
    <row r="189" spans="1:5" ht="12.75">
      <c r="A189" s="1" t="s">
        <v>763</v>
      </c>
      <c r="B189" s="40"/>
      <c r="C189" s="41"/>
      <c r="D189" s="42" t="s">
        <v>799</v>
      </c>
      <c r="E189" s="44">
        <v>1952</v>
      </c>
    </row>
    <row r="190" spans="1:5" ht="12.75">
      <c r="A190" s="1" t="s">
        <v>763</v>
      </c>
      <c r="B190" s="46" t="s">
        <v>781</v>
      </c>
      <c r="C190" s="47" t="s">
        <v>1474</v>
      </c>
      <c r="D190" s="48" t="s">
        <v>1475</v>
      </c>
      <c r="E190" s="50">
        <v>54220</v>
      </c>
    </row>
    <row r="191" spans="1:5" ht="12.75">
      <c r="A191" s="1" t="s">
        <v>763</v>
      </c>
      <c r="B191" s="40"/>
      <c r="C191" s="41"/>
      <c r="D191" s="42" t="s">
        <v>799</v>
      </c>
      <c r="E191" s="44">
        <v>54220</v>
      </c>
    </row>
    <row r="192" spans="1:5" ht="12.75">
      <c r="A192" s="1" t="s">
        <v>763</v>
      </c>
      <c r="B192" s="46" t="s">
        <v>781</v>
      </c>
      <c r="C192" s="47" t="s">
        <v>1476</v>
      </c>
      <c r="D192" s="48" t="s">
        <v>1480</v>
      </c>
      <c r="E192" s="50">
        <v>27000</v>
      </c>
    </row>
    <row r="193" spans="1:5" ht="12.75">
      <c r="A193" s="1" t="s">
        <v>763</v>
      </c>
      <c r="B193" s="40"/>
      <c r="C193" s="41"/>
      <c r="D193" s="42" t="s">
        <v>799</v>
      </c>
      <c r="E193" s="44">
        <v>27000</v>
      </c>
    </row>
    <row r="194" spans="1:5" ht="12.75">
      <c r="A194" s="1" t="s">
        <v>763</v>
      </c>
      <c r="B194" s="46" t="s">
        <v>781</v>
      </c>
      <c r="C194" s="47" t="s">
        <v>1481</v>
      </c>
      <c r="D194" s="48" t="s">
        <v>1482</v>
      </c>
      <c r="E194" s="50">
        <v>105700</v>
      </c>
    </row>
    <row r="195" spans="1:5" ht="12.75">
      <c r="A195" s="1" t="s">
        <v>763</v>
      </c>
      <c r="B195" s="40"/>
      <c r="C195" s="41"/>
      <c r="D195" s="42" t="s">
        <v>799</v>
      </c>
      <c r="E195" s="44">
        <v>105700</v>
      </c>
    </row>
    <row r="196" spans="1:5" ht="12.75">
      <c r="A196" s="1" t="s">
        <v>763</v>
      </c>
      <c r="B196" s="46" t="s">
        <v>781</v>
      </c>
      <c r="C196" s="47" t="s">
        <v>1483</v>
      </c>
      <c r="D196" s="48" t="s">
        <v>1484</v>
      </c>
      <c r="E196" s="50">
        <v>54870</v>
      </c>
    </row>
    <row r="197" spans="1:5" ht="12.75">
      <c r="A197" s="1" t="s">
        <v>763</v>
      </c>
      <c r="B197" s="40"/>
      <c r="C197" s="41"/>
      <c r="D197" s="42" t="s">
        <v>799</v>
      </c>
      <c r="E197" s="44">
        <v>54870</v>
      </c>
    </row>
    <row r="198" spans="1:5" ht="12.75">
      <c r="A198" s="1" t="s">
        <v>763</v>
      </c>
      <c r="B198" s="46" t="s">
        <v>781</v>
      </c>
      <c r="C198" s="47" t="s">
        <v>1485</v>
      </c>
      <c r="D198" s="48" t="s">
        <v>1486</v>
      </c>
      <c r="E198" s="50">
        <v>22525</v>
      </c>
    </row>
    <row r="199" spans="1:5" ht="13.5" thickBot="1">
      <c r="A199" s="1" t="s">
        <v>763</v>
      </c>
      <c r="B199" s="40"/>
      <c r="C199" s="41"/>
      <c r="D199" s="42" t="s">
        <v>799</v>
      </c>
      <c r="E199" s="44">
        <v>22525</v>
      </c>
    </row>
    <row r="200" spans="1:5" ht="13.5" thickBot="1">
      <c r="A200" s="1" t="s">
        <v>763</v>
      </c>
      <c r="B200" s="13"/>
      <c r="C200" s="14"/>
      <c r="D200" s="15" t="s">
        <v>874</v>
      </c>
      <c r="E200" s="31">
        <f>SUM(E51:E199)/2</f>
        <v>7827417.02</v>
      </c>
    </row>
    <row r="201" spans="1:5" ht="13.5" thickBot="1">
      <c r="A201" s="1" t="s">
        <v>763</v>
      </c>
      <c r="C201" s="11"/>
      <c r="E201" s="12"/>
    </row>
    <row r="202" spans="1:5" ht="13.5" thickBot="1">
      <c r="A202" s="1" t="s">
        <v>763</v>
      </c>
      <c r="B202" s="13"/>
      <c r="C202" s="14"/>
      <c r="D202" s="15" t="s">
        <v>875</v>
      </c>
      <c r="E202" s="31">
        <f>E$46+E$200</f>
        <v>17957089.419999998</v>
      </c>
    </row>
    <row r="203" spans="1:5" ht="13.5" thickBot="1">
      <c r="A203" s="1" t="s">
        <v>763</v>
      </c>
      <c r="C203" s="11"/>
      <c r="E203" s="12"/>
    </row>
    <row r="204" spans="1:5" ht="13.5" thickBot="1">
      <c r="A204" s="1" t="s">
        <v>763</v>
      </c>
      <c r="B204" s="13"/>
      <c r="C204" s="14"/>
      <c r="D204" s="15" t="s">
        <v>876</v>
      </c>
      <c r="E204" s="17"/>
    </row>
    <row r="205" spans="1:5" ht="34.5" customHeight="1">
      <c r="A205" s="1" t="s">
        <v>763</v>
      </c>
      <c r="B205" s="18" t="s">
        <v>766</v>
      </c>
      <c r="C205" s="19" t="s">
        <v>767</v>
      </c>
      <c r="D205" s="20" t="s">
        <v>768</v>
      </c>
      <c r="E205" s="22" t="s">
        <v>770</v>
      </c>
    </row>
    <row r="206" spans="1:5" ht="13.5" customHeight="1" thickBot="1">
      <c r="A206" s="1" t="s">
        <v>763</v>
      </c>
      <c r="B206" s="24"/>
      <c r="C206" s="25"/>
      <c r="D206" s="26" t="s">
        <v>773</v>
      </c>
      <c r="E206" s="28"/>
    </row>
    <row r="207" spans="1:5" ht="12.75">
      <c r="A207" s="1" t="s">
        <v>763</v>
      </c>
      <c r="B207" s="34" t="s">
        <v>888</v>
      </c>
      <c r="C207" s="35" t="s">
        <v>889</v>
      </c>
      <c r="D207" s="36" t="s">
        <v>890</v>
      </c>
      <c r="E207" s="38">
        <v>979212.4</v>
      </c>
    </row>
    <row r="208" spans="1:5" ht="12.75">
      <c r="A208" s="1" t="s">
        <v>763</v>
      </c>
      <c r="B208" s="40"/>
      <c r="C208" s="41"/>
      <c r="D208" s="42" t="s">
        <v>1437</v>
      </c>
      <c r="E208" s="44">
        <v>246295</v>
      </c>
    </row>
    <row r="209" spans="1:5" ht="13.5" thickBot="1">
      <c r="A209" s="1" t="s">
        <v>763</v>
      </c>
      <c r="B209" s="40"/>
      <c r="C209" s="41"/>
      <c r="D209" s="42" t="s">
        <v>891</v>
      </c>
      <c r="E209" s="44">
        <v>732917.4</v>
      </c>
    </row>
    <row r="210" spans="1:5" ht="13.5" thickBot="1">
      <c r="A210" s="1" t="s">
        <v>763</v>
      </c>
      <c r="B210" s="13"/>
      <c r="C210" s="14"/>
      <c r="D210" s="15" t="s">
        <v>892</v>
      </c>
      <c r="E210" s="31">
        <f>SUM(E207:E209)/2</f>
        <v>979212.3999999999</v>
      </c>
    </row>
    <row r="211" spans="1:5" ht="12.75">
      <c r="A211" s="1" t="s">
        <v>763</v>
      </c>
      <c r="C211" s="11"/>
      <c r="E211" s="12"/>
    </row>
    <row r="212" ht="12.75">
      <c r="B212" s="52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790"/>
  <sheetViews>
    <sheetView workbookViewId="0" topLeftCell="A1">
      <selection activeCell="B6" sqref="B6"/>
    </sheetView>
  </sheetViews>
  <sheetFormatPr defaultColWidth="9.00390625" defaultRowHeight="12.75"/>
  <cols>
    <col min="1" max="1" width="5.75390625" style="1" customWidth="1"/>
    <col min="2" max="2" width="26.125" style="1" customWidth="1"/>
    <col min="3" max="3" width="8.75390625" style="1" customWidth="1"/>
    <col min="4" max="4" width="37.125" style="1" customWidth="1"/>
    <col min="5" max="5" width="15.00390625" style="4" customWidth="1"/>
  </cols>
  <sheetData>
    <row r="2" spans="2:5" ht="12.75">
      <c r="B2" s="2" t="s">
        <v>393</v>
      </c>
      <c r="C2" s="2"/>
      <c r="D2" s="2"/>
      <c r="E2" s="3"/>
    </row>
    <row r="3" spans="2:5" ht="12.75">
      <c r="B3" s="2" t="s">
        <v>394</v>
      </c>
      <c r="C3" s="2"/>
      <c r="D3" s="2"/>
      <c r="E3" s="3"/>
    </row>
    <row r="4" spans="2:5" ht="12.75">
      <c r="B4" s="2" t="s">
        <v>395</v>
      </c>
      <c r="C4" s="2"/>
      <c r="D4" s="2"/>
      <c r="E4" s="3"/>
    </row>
    <row r="6" spans="1:5" ht="18">
      <c r="A6" s="5" t="s">
        <v>763</v>
      </c>
      <c r="B6" s="6" t="s">
        <v>1900</v>
      </c>
      <c r="C6" s="7"/>
      <c r="D6" s="8"/>
      <c r="E6" s="9"/>
    </row>
    <row r="7" spans="1:5" ht="13.5" thickBot="1">
      <c r="A7" s="1" t="s">
        <v>763</v>
      </c>
      <c r="C7" s="11"/>
      <c r="E7" s="12"/>
    </row>
    <row r="8" spans="1:5" ht="13.5" thickBot="1">
      <c r="A8" s="1" t="s">
        <v>763</v>
      </c>
      <c r="B8" s="13"/>
      <c r="C8" s="14"/>
      <c r="D8" s="15" t="s">
        <v>765</v>
      </c>
      <c r="E8" s="17"/>
    </row>
    <row r="9" spans="1:5" ht="34.5" customHeight="1">
      <c r="A9" s="1" t="s">
        <v>763</v>
      </c>
      <c r="B9" s="18" t="s">
        <v>766</v>
      </c>
      <c r="C9" s="19" t="s">
        <v>767</v>
      </c>
      <c r="D9" s="20" t="s">
        <v>768</v>
      </c>
      <c r="E9" s="22" t="s">
        <v>770</v>
      </c>
    </row>
    <row r="10" spans="1:5" ht="13.5" customHeight="1" thickBot="1">
      <c r="A10" s="1" t="s">
        <v>763</v>
      </c>
      <c r="B10" s="24"/>
      <c r="C10" s="25"/>
      <c r="D10" s="26" t="s">
        <v>773</v>
      </c>
      <c r="E10" s="28"/>
    </row>
    <row r="11" spans="1:5" ht="13.5" thickBot="1">
      <c r="A11" s="1" t="s">
        <v>763</v>
      </c>
      <c r="B11" s="13"/>
      <c r="C11" s="14"/>
      <c r="D11" s="15" t="s">
        <v>396</v>
      </c>
      <c r="E11" s="31">
        <v>0</v>
      </c>
    </row>
    <row r="12" spans="1:5" ht="13.5" thickBot="1">
      <c r="A12" s="1" t="s">
        <v>763</v>
      </c>
      <c r="C12" s="11"/>
      <c r="E12" s="12"/>
    </row>
    <row r="13" spans="1:5" ht="13.5" thickBot="1">
      <c r="A13" s="1" t="s">
        <v>763</v>
      </c>
      <c r="B13" s="13"/>
      <c r="C13" s="14"/>
      <c r="D13" s="15" t="s">
        <v>775</v>
      </c>
      <c r="E13" s="17"/>
    </row>
    <row r="14" spans="1:5" ht="34.5" customHeight="1">
      <c r="A14" s="1" t="s">
        <v>763</v>
      </c>
      <c r="B14" s="18" t="s">
        <v>766</v>
      </c>
      <c r="C14" s="19" t="s">
        <v>776</v>
      </c>
      <c r="D14" s="20" t="s">
        <v>768</v>
      </c>
      <c r="E14" s="22" t="s">
        <v>770</v>
      </c>
    </row>
    <row r="15" spans="1:5" ht="13.5" customHeight="1" thickBot="1">
      <c r="A15" s="1" t="s">
        <v>763</v>
      </c>
      <c r="B15" s="24"/>
      <c r="C15" s="25"/>
      <c r="D15" s="26" t="s">
        <v>773</v>
      </c>
      <c r="E15" s="28"/>
    </row>
    <row r="16" spans="1:5" ht="12.75">
      <c r="A16" s="1" t="s">
        <v>763</v>
      </c>
      <c r="B16" s="34" t="s">
        <v>1901</v>
      </c>
      <c r="C16" s="35" t="s">
        <v>1781</v>
      </c>
      <c r="D16" s="36" t="s">
        <v>1902</v>
      </c>
      <c r="E16" s="38">
        <v>1682</v>
      </c>
    </row>
    <row r="17" spans="1:5" ht="12.75">
      <c r="A17" s="1" t="s">
        <v>763</v>
      </c>
      <c r="B17" s="40"/>
      <c r="C17" s="41"/>
      <c r="D17" s="42" t="s">
        <v>1903</v>
      </c>
      <c r="E17" s="44">
        <v>1682</v>
      </c>
    </row>
    <row r="18" spans="1:5" ht="12.75">
      <c r="A18" s="1" t="s">
        <v>763</v>
      </c>
      <c r="B18" s="46" t="s">
        <v>1904</v>
      </c>
      <c r="C18" s="47" t="s">
        <v>1905</v>
      </c>
      <c r="D18" s="48" t="s">
        <v>1906</v>
      </c>
      <c r="E18" s="50">
        <v>25465</v>
      </c>
    </row>
    <row r="19" spans="1:5" ht="12.75">
      <c r="A19" s="1" t="s">
        <v>763</v>
      </c>
      <c r="B19" s="40"/>
      <c r="C19" s="41"/>
      <c r="D19" s="42" t="s">
        <v>1907</v>
      </c>
      <c r="E19" s="44">
        <v>25465</v>
      </c>
    </row>
    <row r="20" spans="1:5" ht="12.75">
      <c r="A20" s="1" t="s">
        <v>763</v>
      </c>
      <c r="B20" s="46" t="s">
        <v>1908</v>
      </c>
      <c r="C20" s="47" t="s">
        <v>1909</v>
      </c>
      <c r="D20" s="48" t="s">
        <v>1910</v>
      </c>
      <c r="E20" s="50">
        <v>6239</v>
      </c>
    </row>
    <row r="21" spans="1:5" ht="12.75">
      <c r="A21" s="1" t="s">
        <v>763</v>
      </c>
      <c r="B21" s="40"/>
      <c r="C21" s="41"/>
      <c r="D21" s="42" t="s">
        <v>1903</v>
      </c>
      <c r="E21" s="44">
        <v>5673</v>
      </c>
    </row>
    <row r="22" spans="1:5" ht="12.75">
      <c r="A22" s="1" t="s">
        <v>763</v>
      </c>
      <c r="B22" s="40"/>
      <c r="C22" s="41"/>
      <c r="D22" s="42" t="s">
        <v>1907</v>
      </c>
      <c r="E22" s="44">
        <v>566</v>
      </c>
    </row>
    <row r="23" spans="1:5" ht="12.75">
      <c r="A23" s="1" t="s">
        <v>763</v>
      </c>
      <c r="B23" s="46" t="s">
        <v>1911</v>
      </c>
      <c r="C23" s="47" t="s">
        <v>1909</v>
      </c>
      <c r="D23" s="48" t="s">
        <v>1910</v>
      </c>
      <c r="E23" s="50">
        <v>6463</v>
      </c>
    </row>
    <row r="24" spans="1:5" ht="12.75">
      <c r="A24" s="1" t="s">
        <v>763</v>
      </c>
      <c r="B24" s="40"/>
      <c r="C24" s="41"/>
      <c r="D24" s="42" t="s">
        <v>1903</v>
      </c>
      <c r="E24" s="44">
        <v>5773</v>
      </c>
    </row>
    <row r="25" spans="1:5" ht="12.75">
      <c r="A25" s="1" t="s">
        <v>763</v>
      </c>
      <c r="B25" s="40"/>
      <c r="C25" s="41"/>
      <c r="D25" s="42" t="s">
        <v>1907</v>
      </c>
      <c r="E25" s="44">
        <v>690</v>
      </c>
    </row>
    <row r="26" spans="1:5" ht="12.75">
      <c r="A26" s="1" t="s">
        <v>763</v>
      </c>
      <c r="B26" s="46" t="s">
        <v>1912</v>
      </c>
      <c r="C26" s="47" t="s">
        <v>1909</v>
      </c>
      <c r="D26" s="48" t="s">
        <v>1910</v>
      </c>
      <c r="E26" s="50">
        <v>7783</v>
      </c>
    </row>
    <row r="27" spans="1:5" ht="12.75">
      <c r="A27" s="1" t="s">
        <v>763</v>
      </c>
      <c r="B27" s="40"/>
      <c r="C27" s="41"/>
      <c r="D27" s="42" t="s">
        <v>1903</v>
      </c>
      <c r="E27" s="44">
        <v>7321</v>
      </c>
    </row>
    <row r="28" spans="1:5" ht="12.75">
      <c r="A28" s="1" t="s">
        <v>763</v>
      </c>
      <c r="B28" s="40"/>
      <c r="C28" s="41"/>
      <c r="D28" s="42" t="s">
        <v>1907</v>
      </c>
      <c r="E28" s="44">
        <v>462</v>
      </c>
    </row>
    <row r="29" spans="1:5" ht="12.75">
      <c r="A29" s="1" t="s">
        <v>763</v>
      </c>
      <c r="B29" s="46" t="s">
        <v>1913</v>
      </c>
      <c r="C29" s="47" t="s">
        <v>1909</v>
      </c>
      <c r="D29" s="48" t="s">
        <v>1910</v>
      </c>
      <c r="E29" s="50">
        <v>7200</v>
      </c>
    </row>
    <row r="30" spans="1:5" ht="12.75">
      <c r="A30" s="1" t="s">
        <v>763</v>
      </c>
      <c r="B30" s="40"/>
      <c r="C30" s="41"/>
      <c r="D30" s="42" t="s">
        <v>1903</v>
      </c>
      <c r="E30" s="44">
        <v>6625</v>
      </c>
    </row>
    <row r="31" spans="1:5" ht="12.75">
      <c r="A31" s="1" t="s">
        <v>763</v>
      </c>
      <c r="B31" s="40"/>
      <c r="C31" s="41"/>
      <c r="D31" s="42" t="s">
        <v>1907</v>
      </c>
      <c r="E31" s="44">
        <v>575</v>
      </c>
    </row>
    <row r="32" spans="1:5" ht="12.75">
      <c r="A32" s="1" t="s">
        <v>763</v>
      </c>
      <c r="B32" s="46" t="s">
        <v>1914</v>
      </c>
      <c r="C32" s="47" t="s">
        <v>1915</v>
      </c>
      <c r="D32" s="48" t="s">
        <v>1916</v>
      </c>
      <c r="E32" s="50">
        <v>3500</v>
      </c>
    </row>
    <row r="33" spans="1:5" ht="12.75">
      <c r="A33" s="1" t="s">
        <v>763</v>
      </c>
      <c r="B33" s="40"/>
      <c r="C33" s="41"/>
      <c r="D33" s="42" t="s">
        <v>1907</v>
      </c>
      <c r="E33" s="44">
        <v>3500</v>
      </c>
    </row>
    <row r="34" spans="1:5" ht="12.75">
      <c r="A34" s="1" t="s">
        <v>763</v>
      </c>
      <c r="B34" s="46" t="s">
        <v>1914</v>
      </c>
      <c r="C34" s="47" t="s">
        <v>1909</v>
      </c>
      <c r="D34" s="48" t="s">
        <v>1910</v>
      </c>
      <c r="E34" s="50">
        <v>29011.8</v>
      </c>
    </row>
    <row r="35" spans="1:5" ht="12.75">
      <c r="A35" s="1" t="s">
        <v>763</v>
      </c>
      <c r="B35" s="40"/>
      <c r="C35" s="41"/>
      <c r="D35" s="42" t="s">
        <v>918</v>
      </c>
      <c r="E35" s="44">
        <v>83.8</v>
      </c>
    </row>
    <row r="36" spans="1:5" ht="12.75">
      <c r="A36" s="1" t="s">
        <v>763</v>
      </c>
      <c r="B36" s="40"/>
      <c r="C36" s="41"/>
      <c r="D36" s="42" t="s">
        <v>1907</v>
      </c>
      <c r="E36" s="44">
        <v>28928</v>
      </c>
    </row>
    <row r="37" spans="1:5" ht="12.75">
      <c r="A37" s="1" t="s">
        <v>763</v>
      </c>
      <c r="B37" s="46" t="s">
        <v>1917</v>
      </c>
      <c r="C37" s="47" t="s">
        <v>1909</v>
      </c>
      <c r="D37" s="48" t="s">
        <v>1910</v>
      </c>
      <c r="E37" s="50">
        <v>9145</v>
      </c>
    </row>
    <row r="38" spans="1:5" ht="12.75">
      <c r="A38" s="1" t="s">
        <v>763</v>
      </c>
      <c r="B38" s="40"/>
      <c r="C38" s="41"/>
      <c r="D38" s="42" t="s">
        <v>1903</v>
      </c>
      <c r="E38" s="44">
        <v>7185</v>
      </c>
    </row>
    <row r="39" spans="1:5" ht="12.75">
      <c r="A39" s="1" t="s">
        <v>763</v>
      </c>
      <c r="B39" s="40"/>
      <c r="C39" s="41"/>
      <c r="D39" s="42" t="s">
        <v>1907</v>
      </c>
      <c r="E39" s="44">
        <v>1960</v>
      </c>
    </row>
    <row r="40" spans="1:5" ht="12.75">
      <c r="A40" s="1" t="s">
        <v>763</v>
      </c>
      <c r="B40" s="46" t="s">
        <v>1918</v>
      </c>
      <c r="C40" s="47" t="s">
        <v>1909</v>
      </c>
      <c r="D40" s="48" t="s">
        <v>1910</v>
      </c>
      <c r="E40" s="50">
        <v>6933</v>
      </c>
    </row>
    <row r="41" spans="1:5" ht="12.75">
      <c r="A41" s="1" t="s">
        <v>763</v>
      </c>
      <c r="B41" s="40"/>
      <c r="C41" s="41"/>
      <c r="D41" s="42" t="s">
        <v>1903</v>
      </c>
      <c r="E41" s="44">
        <v>5732</v>
      </c>
    </row>
    <row r="42" spans="1:5" ht="12.75">
      <c r="A42" s="1" t="s">
        <v>763</v>
      </c>
      <c r="B42" s="40"/>
      <c r="C42" s="41"/>
      <c r="D42" s="42" t="s">
        <v>1907</v>
      </c>
      <c r="E42" s="44">
        <v>1201</v>
      </c>
    </row>
    <row r="43" spans="1:5" ht="12.75">
      <c r="A43" s="1" t="s">
        <v>763</v>
      </c>
      <c r="B43" s="46" t="s">
        <v>1919</v>
      </c>
      <c r="C43" s="47" t="s">
        <v>1909</v>
      </c>
      <c r="D43" s="48" t="s">
        <v>1910</v>
      </c>
      <c r="E43" s="50">
        <v>7947</v>
      </c>
    </row>
    <row r="44" spans="1:5" ht="12.75">
      <c r="A44" s="1" t="s">
        <v>763</v>
      </c>
      <c r="B44" s="40"/>
      <c r="C44" s="41"/>
      <c r="D44" s="42" t="s">
        <v>1903</v>
      </c>
      <c r="E44" s="44">
        <v>6734</v>
      </c>
    </row>
    <row r="45" spans="1:5" ht="12.75">
      <c r="A45" s="1" t="s">
        <v>763</v>
      </c>
      <c r="B45" s="40"/>
      <c r="C45" s="41"/>
      <c r="D45" s="42" t="s">
        <v>1907</v>
      </c>
      <c r="E45" s="44">
        <v>1213</v>
      </c>
    </row>
    <row r="46" spans="1:5" ht="12.75">
      <c r="A46" s="1" t="s">
        <v>763</v>
      </c>
      <c r="B46" s="46" t="s">
        <v>1920</v>
      </c>
      <c r="C46" s="47" t="s">
        <v>1909</v>
      </c>
      <c r="D46" s="48" t="s">
        <v>1910</v>
      </c>
      <c r="E46" s="50">
        <v>6812</v>
      </c>
    </row>
    <row r="47" spans="1:5" ht="12.75">
      <c r="A47" s="1" t="s">
        <v>763</v>
      </c>
      <c r="B47" s="40"/>
      <c r="C47" s="41"/>
      <c r="D47" s="42" t="s">
        <v>1903</v>
      </c>
      <c r="E47" s="44">
        <v>6148</v>
      </c>
    </row>
    <row r="48" spans="1:5" ht="12.75">
      <c r="A48" s="1" t="s">
        <v>763</v>
      </c>
      <c r="B48" s="40"/>
      <c r="C48" s="41"/>
      <c r="D48" s="42" t="s">
        <v>1907</v>
      </c>
      <c r="E48" s="44">
        <v>664</v>
      </c>
    </row>
    <row r="49" spans="1:5" ht="12.75">
      <c r="A49" s="1" t="s">
        <v>763</v>
      </c>
      <c r="B49" s="46" t="s">
        <v>1921</v>
      </c>
      <c r="C49" s="47" t="s">
        <v>1909</v>
      </c>
      <c r="D49" s="48" t="s">
        <v>1910</v>
      </c>
      <c r="E49" s="50">
        <v>2623</v>
      </c>
    </row>
    <row r="50" spans="1:5" ht="12.75">
      <c r="A50" s="1" t="s">
        <v>763</v>
      </c>
      <c r="B50" s="40"/>
      <c r="C50" s="41"/>
      <c r="D50" s="42" t="s">
        <v>1903</v>
      </c>
      <c r="E50" s="44">
        <v>2623</v>
      </c>
    </row>
    <row r="51" spans="1:5" ht="12.75">
      <c r="A51" s="1" t="s">
        <v>763</v>
      </c>
      <c r="B51" s="46" t="s">
        <v>1922</v>
      </c>
      <c r="C51" s="47" t="s">
        <v>1909</v>
      </c>
      <c r="D51" s="48" t="s">
        <v>1910</v>
      </c>
      <c r="E51" s="50">
        <v>3533</v>
      </c>
    </row>
    <row r="52" spans="1:5" ht="12.75">
      <c r="A52" s="1" t="s">
        <v>763</v>
      </c>
      <c r="B52" s="40"/>
      <c r="C52" s="41"/>
      <c r="D52" s="42" t="s">
        <v>1903</v>
      </c>
      <c r="E52" s="44">
        <v>3042</v>
      </c>
    </row>
    <row r="53" spans="1:5" ht="12.75">
      <c r="A53" s="1" t="s">
        <v>763</v>
      </c>
      <c r="B53" s="40"/>
      <c r="C53" s="41"/>
      <c r="D53" s="42" t="s">
        <v>1907</v>
      </c>
      <c r="E53" s="44">
        <v>491</v>
      </c>
    </row>
    <row r="54" spans="1:5" ht="12.75">
      <c r="A54" s="1" t="s">
        <v>763</v>
      </c>
      <c r="B54" s="46" t="s">
        <v>1923</v>
      </c>
      <c r="C54" s="47" t="s">
        <v>1909</v>
      </c>
      <c r="D54" s="48" t="s">
        <v>1910</v>
      </c>
      <c r="E54" s="50">
        <v>2986</v>
      </c>
    </row>
    <row r="55" spans="1:5" ht="12.75">
      <c r="A55" s="1" t="s">
        <v>763</v>
      </c>
      <c r="B55" s="40"/>
      <c r="C55" s="41"/>
      <c r="D55" s="42" t="s">
        <v>1903</v>
      </c>
      <c r="E55" s="44">
        <v>2986</v>
      </c>
    </row>
    <row r="56" spans="1:5" ht="12.75">
      <c r="A56" s="1" t="s">
        <v>763</v>
      </c>
      <c r="B56" s="46" t="s">
        <v>1924</v>
      </c>
      <c r="C56" s="47" t="s">
        <v>1909</v>
      </c>
      <c r="D56" s="48" t="s">
        <v>1910</v>
      </c>
      <c r="E56" s="50">
        <v>5438</v>
      </c>
    </row>
    <row r="57" spans="1:5" ht="12.75">
      <c r="A57" s="1" t="s">
        <v>763</v>
      </c>
      <c r="B57" s="40"/>
      <c r="C57" s="41"/>
      <c r="D57" s="42" t="s">
        <v>1903</v>
      </c>
      <c r="E57" s="44">
        <v>4603</v>
      </c>
    </row>
    <row r="58" spans="1:5" ht="12.75">
      <c r="A58" s="1" t="s">
        <v>763</v>
      </c>
      <c r="B58" s="40"/>
      <c r="C58" s="41"/>
      <c r="D58" s="42" t="s">
        <v>1907</v>
      </c>
      <c r="E58" s="44">
        <v>835</v>
      </c>
    </row>
    <row r="59" spans="1:5" ht="12.75">
      <c r="A59" s="1" t="s">
        <v>763</v>
      </c>
      <c r="B59" s="46" t="s">
        <v>1925</v>
      </c>
      <c r="C59" s="47" t="s">
        <v>1909</v>
      </c>
      <c r="D59" s="48" t="s">
        <v>1910</v>
      </c>
      <c r="E59" s="50">
        <v>6519</v>
      </c>
    </row>
    <row r="60" spans="1:5" ht="12.75">
      <c r="A60" s="1" t="s">
        <v>763</v>
      </c>
      <c r="B60" s="40"/>
      <c r="C60" s="41"/>
      <c r="D60" s="42" t="s">
        <v>1903</v>
      </c>
      <c r="E60" s="44">
        <v>6017</v>
      </c>
    </row>
    <row r="61" spans="1:5" ht="12.75">
      <c r="A61" s="1" t="s">
        <v>763</v>
      </c>
      <c r="B61" s="40"/>
      <c r="C61" s="41"/>
      <c r="D61" s="42" t="s">
        <v>1907</v>
      </c>
      <c r="E61" s="44">
        <v>502</v>
      </c>
    </row>
    <row r="62" spans="1:5" ht="12.75">
      <c r="A62" s="1" t="s">
        <v>763</v>
      </c>
      <c r="B62" s="46" t="s">
        <v>1926</v>
      </c>
      <c r="C62" s="47">
        <v>3147</v>
      </c>
      <c r="D62" s="48" t="s">
        <v>1927</v>
      </c>
      <c r="E62" s="50">
        <v>7094</v>
      </c>
    </row>
    <row r="63" spans="1:5" ht="12.75">
      <c r="A63" s="1" t="s">
        <v>763</v>
      </c>
      <c r="B63" s="40"/>
      <c r="C63" s="41"/>
      <c r="D63" s="42" t="s">
        <v>1903</v>
      </c>
      <c r="E63" s="44">
        <v>5237</v>
      </c>
    </row>
    <row r="64" spans="1:5" ht="12.75">
      <c r="A64" s="1" t="s">
        <v>763</v>
      </c>
      <c r="B64" s="40"/>
      <c r="C64" s="41"/>
      <c r="D64" s="42" t="s">
        <v>1907</v>
      </c>
      <c r="E64" s="44">
        <v>1857</v>
      </c>
    </row>
    <row r="65" spans="1:5" ht="12.75">
      <c r="A65" s="1" t="s">
        <v>763</v>
      </c>
      <c r="B65" s="46" t="s">
        <v>1928</v>
      </c>
      <c r="C65" s="47">
        <v>3147</v>
      </c>
      <c r="D65" s="48" t="s">
        <v>1927</v>
      </c>
      <c r="E65" s="50">
        <v>6259</v>
      </c>
    </row>
    <row r="66" spans="1:5" ht="12.75">
      <c r="A66" s="1" t="s">
        <v>763</v>
      </c>
      <c r="B66" s="40"/>
      <c r="C66" s="41"/>
      <c r="D66" s="42" t="s">
        <v>1903</v>
      </c>
      <c r="E66" s="44">
        <v>4242</v>
      </c>
    </row>
    <row r="67" spans="1:5" ht="12.75">
      <c r="A67" s="1" t="s">
        <v>763</v>
      </c>
      <c r="B67" s="40"/>
      <c r="C67" s="41"/>
      <c r="D67" s="42" t="s">
        <v>1907</v>
      </c>
      <c r="E67" s="44">
        <v>2017</v>
      </c>
    </row>
    <row r="68" spans="1:5" ht="12.75">
      <c r="A68" s="1" t="s">
        <v>763</v>
      </c>
      <c r="B68" s="46" t="s">
        <v>1929</v>
      </c>
      <c r="C68" s="47">
        <v>3147</v>
      </c>
      <c r="D68" s="48" t="s">
        <v>1927</v>
      </c>
      <c r="E68" s="50">
        <v>10856</v>
      </c>
    </row>
    <row r="69" spans="1:5" ht="12.75">
      <c r="A69" s="1" t="s">
        <v>763</v>
      </c>
      <c r="B69" s="40"/>
      <c r="C69" s="41"/>
      <c r="D69" s="42" t="s">
        <v>1903</v>
      </c>
      <c r="E69" s="44">
        <v>9180</v>
      </c>
    </row>
    <row r="70" spans="1:5" ht="12.75">
      <c r="A70" s="1" t="s">
        <v>763</v>
      </c>
      <c r="B70" s="40"/>
      <c r="C70" s="41"/>
      <c r="D70" s="42" t="s">
        <v>1907</v>
      </c>
      <c r="E70" s="44">
        <v>1676</v>
      </c>
    </row>
    <row r="71" spans="1:5" ht="12.75">
      <c r="A71" s="1" t="s">
        <v>763</v>
      </c>
      <c r="B71" s="46" t="s">
        <v>1930</v>
      </c>
      <c r="C71" s="47">
        <v>3147</v>
      </c>
      <c r="D71" s="48" t="s">
        <v>1927</v>
      </c>
      <c r="E71" s="50">
        <v>4695</v>
      </c>
    </row>
    <row r="72" spans="1:5" ht="12.75">
      <c r="A72" s="1" t="s">
        <v>763</v>
      </c>
      <c r="B72" s="40"/>
      <c r="C72" s="41"/>
      <c r="D72" s="42" t="s">
        <v>1903</v>
      </c>
      <c r="E72" s="44">
        <v>3719</v>
      </c>
    </row>
    <row r="73" spans="1:5" ht="12.75">
      <c r="A73" s="1" t="s">
        <v>763</v>
      </c>
      <c r="B73" s="40"/>
      <c r="C73" s="41"/>
      <c r="D73" s="42" t="s">
        <v>1907</v>
      </c>
      <c r="E73" s="44">
        <v>976</v>
      </c>
    </row>
    <row r="74" spans="1:5" ht="12.75">
      <c r="A74" s="1" t="s">
        <v>763</v>
      </c>
      <c r="B74" s="46" t="s">
        <v>1931</v>
      </c>
      <c r="C74" s="47">
        <v>3147</v>
      </c>
      <c r="D74" s="48" t="s">
        <v>1927</v>
      </c>
      <c r="E74" s="50">
        <v>8783</v>
      </c>
    </row>
    <row r="75" spans="1:5" ht="12.75">
      <c r="A75" s="1" t="s">
        <v>763</v>
      </c>
      <c r="B75" s="40"/>
      <c r="C75" s="41"/>
      <c r="D75" s="42" t="s">
        <v>1903</v>
      </c>
      <c r="E75" s="44">
        <v>7039</v>
      </c>
    </row>
    <row r="76" spans="1:5" ht="12.75">
      <c r="A76" s="1" t="s">
        <v>763</v>
      </c>
      <c r="B76" s="40"/>
      <c r="C76" s="41"/>
      <c r="D76" s="42" t="s">
        <v>1907</v>
      </c>
      <c r="E76" s="44">
        <v>1744</v>
      </c>
    </row>
    <row r="77" spans="1:5" ht="12.75">
      <c r="A77" s="1" t="s">
        <v>763</v>
      </c>
      <c r="B77" s="46" t="s">
        <v>1932</v>
      </c>
      <c r="C77" s="47" t="s">
        <v>1933</v>
      </c>
      <c r="D77" s="48" t="s">
        <v>1934</v>
      </c>
      <c r="E77" s="50">
        <v>14794</v>
      </c>
    </row>
    <row r="78" spans="1:5" ht="12.75">
      <c r="A78" s="1" t="s">
        <v>763</v>
      </c>
      <c r="B78" s="40"/>
      <c r="C78" s="41"/>
      <c r="D78" s="42" t="s">
        <v>1903</v>
      </c>
      <c r="E78" s="44">
        <v>10043</v>
      </c>
    </row>
    <row r="79" spans="1:5" ht="12.75">
      <c r="A79" s="1" t="s">
        <v>763</v>
      </c>
      <c r="B79" s="40"/>
      <c r="C79" s="41"/>
      <c r="D79" s="42" t="s">
        <v>1907</v>
      </c>
      <c r="E79" s="44">
        <v>4751</v>
      </c>
    </row>
    <row r="80" spans="1:5" ht="12.75">
      <c r="A80" s="1" t="s">
        <v>763</v>
      </c>
      <c r="B80" s="46" t="s">
        <v>1935</v>
      </c>
      <c r="C80" s="47" t="s">
        <v>1933</v>
      </c>
      <c r="D80" s="48" t="s">
        <v>1934</v>
      </c>
      <c r="E80" s="50">
        <v>10934.3</v>
      </c>
    </row>
    <row r="81" spans="1:5" ht="12.75">
      <c r="A81" s="1" t="s">
        <v>763</v>
      </c>
      <c r="B81" s="40"/>
      <c r="C81" s="41"/>
      <c r="D81" s="42" t="s">
        <v>1903</v>
      </c>
      <c r="E81" s="44">
        <v>7183</v>
      </c>
    </row>
    <row r="82" spans="1:5" ht="12.75">
      <c r="A82" s="1" t="s">
        <v>763</v>
      </c>
      <c r="B82" s="40"/>
      <c r="C82" s="41"/>
      <c r="D82" s="42" t="s">
        <v>918</v>
      </c>
      <c r="E82" s="44">
        <v>25.3</v>
      </c>
    </row>
    <row r="83" spans="1:5" ht="12.75">
      <c r="A83" s="1" t="s">
        <v>763</v>
      </c>
      <c r="B83" s="40"/>
      <c r="C83" s="41"/>
      <c r="D83" s="42" t="s">
        <v>1907</v>
      </c>
      <c r="E83" s="44">
        <v>3726</v>
      </c>
    </row>
    <row r="84" spans="1:5" ht="12.75">
      <c r="A84" s="1" t="s">
        <v>763</v>
      </c>
      <c r="B84" s="46" t="s">
        <v>1936</v>
      </c>
      <c r="C84" s="47" t="s">
        <v>1781</v>
      </c>
      <c r="D84" s="48" t="s">
        <v>1902</v>
      </c>
      <c r="E84" s="50">
        <v>3424</v>
      </c>
    </row>
    <row r="85" spans="1:5" ht="12.75">
      <c r="A85" s="1" t="s">
        <v>763</v>
      </c>
      <c r="B85" s="40"/>
      <c r="C85" s="41"/>
      <c r="D85" s="42" t="s">
        <v>1903</v>
      </c>
      <c r="E85" s="44">
        <v>3424</v>
      </c>
    </row>
    <row r="86" spans="1:5" ht="12.75">
      <c r="A86" s="1" t="s">
        <v>763</v>
      </c>
      <c r="B86" s="46" t="s">
        <v>1937</v>
      </c>
      <c r="C86" s="47" t="s">
        <v>1783</v>
      </c>
      <c r="D86" s="48" t="s">
        <v>1938</v>
      </c>
      <c r="E86" s="50">
        <v>16206</v>
      </c>
    </row>
    <row r="87" spans="1:5" ht="12.75">
      <c r="A87" s="1" t="s">
        <v>763</v>
      </c>
      <c r="B87" s="40"/>
      <c r="C87" s="41"/>
      <c r="D87" s="42" t="s">
        <v>1903</v>
      </c>
      <c r="E87" s="44">
        <v>16206</v>
      </c>
    </row>
    <row r="88" spans="1:5" ht="12.75">
      <c r="A88" s="1" t="s">
        <v>763</v>
      </c>
      <c r="B88" s="46" t="s">
        <v>1939</v>
      </c>
      <c r="C88" s="47" t="s">
        <v>1783</v>
      </c>
      <c r="D88" s="48" t="s">
        <v>1938</v>
      </c>
      <c r="E88" s="50">
        <v>16741</v>
      </c>
    </row>
    <row r="89" spans="1:5" ht="12.75">
      <c r="A89" s="1" t="s">
        <v>763</v>
      </c>
      <c r="B89" s="40"/>
      <c r="C89" s="41"/>
      <c r="D89" s="42" t="s">
        <v>1903</v>
      </c>
      <c r="E89" s="44">
        <v>16741</v>
      </c>
    </row>
    <row r="90" spans="1:5" ht="12.75">
      <c r="A90" s="1" t="s">
        <v>763</v>
      </c>
      <c r="B90" s="46" t="s">
        <v>1940</v>
      </c>
      <c r="C90" s="47">
        <v>3117</v>
      </c>
      <c r="D90" s="48" t="s">
        <v>1938</v>
      </c>
      <c r="E90" s="50">
        <v>10207</v>
      </c>
    </row>
    <row r="91" spans="1:5" ht="12.75">
      <c r="A91" s="1" t="s">
        <v>763</v>
      </c>
      <c r="B91" s="40"/>
      <c r="C91" s="41"/>
      <c r="D91" s="42" t="s">
        <v>1903</v>
      </c>
      <c r="E91" s="44">
        <v>10207</v>
      </c>
    </row>
    <row r="92" spans="1:5" ht="12.75">
      <c r="A92" s="1" t="s">
        <v>763</v>
      </c>
      <c r="B92" s="46" t="s">
        <v>1941</v>
      </c>
      <c r="C92" s="47" t="s">
        <v>1783</v>
      </c>
      <c r="D92" s="48" t="s">
        <v>1938</v>
      </c>
      <c r="E92" s="50">
        <v>11652</v>
      </c>
    </row>
    <row r="93" spans="1:5" ht="12.75">
      <c r="A93" s="1" t="s">
        <v>763</v>
      </c>
      <c r="B93" s="40"/>
      <c r="C93" s="41"/>
      <c r="D93" s="42" t="s">
        <v>1903</v>
      </c>
      <c r="E93" s="44">
        <v>11652</v>
      </c>
    </row>
    <row r="94" spans="1:5" ht="12.75">
      <c r="A94" s="1" t="s">
        <v>763</v>
      </c>
      <c r="B94" s="46" t="s">
        <v>1942</v>
      </c>
      <c r="C94" s="47" t="s">
        <v>1783</v>
      </c>
      <c r="D94" s="48" t="s">
        <v>1938</v>
      </c>
      <c r="E94" s="50">
        <v>25045</v>
      </c>
    </row>
    <row r="95" spans="1:5" ht="12.75">
      <c r="A95" s="1" t="s">
        <v>763</v>
      </c>
      <c r="B95" s="40"/>
      <c r="C95" s="41"/>
      <c r="D95" s="42" t="s">
        <v>1903</v>
      </c>
      <c r="E95" s="44">
        <v>25045</v>
      </c>
    </row>
    <row r="96" spans="1:5" ht="12.75">
      <c r="A96" s="1" t="s">
        <v>763</v>
      </c>
      <c r="B96" s="46" t="s">
        <v>1943</v>
      </c>
      <c r="C96" s="47" t="s">
        <v>1944</v>
      </c>
      <c r="D96" s="48" t="s">
        <v>1945</v>
      </c>
      <c r="E96" s="50">
        <v>193.9</v>
      </c>
    </row>
    <row r="97" spans="1:5" ht="12.75">
      <c r="A97" s="1" t="s">
        <v>763</v>
      </c>
      <c r="B97" s="40"/>
      <c r="C97" s="41"/>
      <c r="D97" s="42" t="s">
        <v>918</v>
      </c>
      <c r="E97" s="44">
        <v>193.9</v>
      </c>
    </row>
    <row r="98" spans="1:5" ht="12.75">
      <c r="A98" s="1" t="s">
        <v>763</v>
      </c>
      <c r="B98" s="46" t="s">
        <v>1946</v>
      </c>
      <c r="C98" s="47" t="s">
        <v>1905</v>
      </c>
      <c r="D98" s="48" t="s">
        <v>1906</v>
      </c>
      <c r="E98" s="50">
        <v>19878</v>
      </c>
    </row>
    <row r="99" spans="1:5" ht="12.75">
      <c r="A99" s="1" t="s">
        <v>763</v>
      </c>
      <c r="B99" s="40"/>
      <c r="C99" s="41"/>
      <c r="D99" s="42" t="s">
        <v>1903</v>
      </c>
      <c r="E99" s="44">
        <v>16277</v>
      </c>
    </row>
    <row r="100" spans="1:5" ht="12.75">
      <c r="A100" s="1" t="s">
        <v>763</v>
      </c>
      <c r="B100" s="40"/>
      <c r="C100" s="41"/>
      <c r="D100" s="42" t="s">
        <v>1907</v>
      </c>
      <c r="E100" s="44">
        <v>3601</v>
      </c>
    </row>
    <row r="101" spans="1:5" ht="12.75">
      <c r="A101" s="1" t="s">
        <v>763</v>
      </c>
      <c r="B101" s="46" t="s">
        <v>1947</v>
      </c>
      <c r="C101" s="47" t="s">
        <v>1905</v>
      </c>
      <c r="D101" s="48" t="s">
        <v>1906</v>
      </c>
      <c r="E101" s="50">
        <v>28515</v>
      </c>
    </row>
    <row r="102" spans="1:5" ht="12.75">
      <c r="A102" s="1" t="s">
        <v>763</v>
      </c>
      <c r="B102" s="40"/>
      <c r="C102" s="41"/>
      <c r="D102" s="42" t="s">
        <v>1903</v>
      </c>
      <c r="E102" s="44">
        <v>23669</v>
      </c>
    </row>
    <row r="103" spans="1:5" ht="12.75">
      <c r="A103" s="1" t="s">
        <v>763</v>
      </c>
      <c r="B103" s="40"/>
      <c r="C103" s="41"/>
      <c r="D103" s="42" t="s">
        <v>1907</v>
      </c>
      <c r="E103" s="44">
        <v>4846</v>
      </c>
    </row>
    <row r="104" spans="1:5" ht="12.75">
      <c r="A104" s="1" t="s">
        <v>763</v>
      </c>
      <c r="B104" s="46" t="s">
        <v>1948</v>
      </c>
      <c r="C104" s="47" t="s">
        <v>1905</v>
      </c>
      <c r="D104" s="48" t="s">
        <v>1906</v>
      </c>
      <c r="E104" s="50">
        <v>16109</v>
      </c>
    </row>
    <row r="105" spans="1:5" ht="12.75">
      <c r="A105" s="1" t="s">
        <v>763</v>
      </c>
      <c r="B105" s="40"/>
      <c r="C105" s="41"/>
      <c r="D105" s="42" t="s">
        <v>1903</v>
      </c>
      <c r="E105" s="44">
        <v>13609</v>
      </c>
    </row>
    <row r="106" spans="1:5" ht="12.75">
      <c r="A106" s="1" t="s">
        <v>763</v>
      </c>
      <c r="B106" s="40"/>
      <c r="C106" s="41"/>
      <c r="D106" s="42" t="s">
        <v>1907</v>
      </c>
      <c r="E106" s="44">
        <v>2500</v>
      </c>
    </row>
    <row r="107" spans="1:5" ht="12.75">
      <c r="A107" s="1" t="s">
        <v>763</v>
      </c>
      <c r="B107" s="46" t="s">
        <v>1949</v>
      </c>
      <c r="C107" s="47" t="s">
        <v>1905</v>
      </c>
      <c r="D107" s="48" t="s">
        <v>1906</v>
      </c>
      <c r="E107" s="50">
        <v>35810.6</v>
      </c>
    </row>
    <row r="108" spans="1:5" ht="12.75">
      <c r="A108" s="1" t="s">
        <v>763</v>
      </c>
      <c r="B108" s="40"/>
      <c r="C108" s="41"/>
      <c r="D108" s="42" t="s">
        <v>1903</v>
      </c>
      <c r="E108" s="44">
        <v>28865</v>
      </c>
    </row>
    <row r="109" spans="1:5" ht="12.75">
      <c r="A109" s="1" t="s">
        <v>763</v>
      </c>
      <c r="B109" s="40"/>
      <c r="C109" s="41"/>
      <c r="D109" s="42" t="s">
        <v>918</v>
      </c>
      <c r="E109" s="44">
        <v>116.6</v>
      </c>
    </row>
    <row r="110" spans="1:5" ht="12.75">
      <c r="A110" s="1" t="s">
        <v>763</v>
      </c>
      <c r="B110" s="40"/>
      <c r="C110" s="41"/>
      <c r="D110" s="42" t="s">
        <v>1907</v>
      </c>
      <c r="E110" s="44">
        <v>6829</v>
      </c>
    </row>
    <row r="111" spans="1:5" ht="12.75">
      <c r="A111" s="1" t="s">
        <v>763</v>
      </c>
      <c r="B111" s="46" t="s">
        <v>1950</v>
      </c>
      <c r="C111" s="47" t="s">
        <v>1905</v>
      </c>
      <c r="D111" s="48" t="s">
        <v>1906</v>
      </c>
      <c r="E111" s="50">
        <v>18152</v>
      </c>
    </row>
    <row r="112" spans="1:5" ht="12.75">
      <c r="A112" s="1" t="s">
        <v>763</v>
      </c>
      <c r="B112" s="40"/>
      <c r="C112" s="41"/>
      <c r="D112" s="42" t="s">
        <v>1903</v>
      </c>
      <c r="E112" s="44">
        <v>15053</v>
      </c>
    </row>
    <row r="113" spans="1:5" ht="12.75">
      <c r="A113" s="1" t="s">
        <v>763</v>
      </c>
      <c r="B113" s="40"/>
      <c r="C113" s="41"/>
      <c r="D113" s="42" t="s">
        <v>1907</v>
      </c>
      <c r="E113" s="44">
        <v>3099</v>
      </c>
    </row>
    <row r="114" spans="1:5" ht="12.75">
      <c r="A114" s="1" t="s">
        <v>763</v>
      </c>
      <c r="B114" s="46" t="s">
        <v>1951</v>
      </c>
      <c r="C114" s="47" t="s">
        <v>1905</v>
      </c>
      <c r="D114" s="48" t="s">
        <v>1906</v>
      </c>
      <c r="E114" s="50">
        <v>32803</v>
      </c>
    </row>
    <row r="115" spans="1:5" ht="12.75">
      <c r="A115" s="1" t="s">
        <v>763</v>
      </c>
      <c r="B115" s="40"/>
      <c r="C115" s="41"/>
      <c r="D115" s="42" t="s">
        <v>1903</v>
      </c>
      <c r="E115" s="44">
        <v>25078</v>
      </c>
    </row>
    <row r="116" spans="1:5" ht="12.75">
      <c r="A116" s="1" t="s">
        <v>763</v>
      </c>
      <c r="B116" s="40"/>
      <c r="C116" s="41"/>
      <c r="D116" s="42" t="s">
        <v>1907</v>
      </c>
      <c r="E116" s="44">
        <v>7725</v>
      </c>
    </row>
    <row r="117" spans="1:5" ht="12.75">
      <c r="A117" s="1" t="s">
        <v>763</v>
      </c>
      <c r="B117" s="46" t="s">
        <v>1952</v>
      </c>
      <c r="C117" s="47" t="s">
        <v>1905</v>
      </c>
      <c r="D117" s="48" t="s">
        <v>1906</v>
      </c>
      <c r="E117" s="50">
        <v>26465.2</v>
      </c>
    </row>
    <row r="118" spans="1:5" ht="12.75">
      <c r="A118" s="1" t="s">
        <v>763</v>
      </c>
      <c r="B118" s="40"/>
      <c r="C118" s="41"/>
      <c r="D118" s="42" t="s">
        <v>1903</v>
      </c>
      <c r="E118" s="44">
        <v>20527</v>
      </c>
    </row>
    <row r="119" spans="1:5" ht="12.75">
      <c r="A119" s="1" t="s">
        <v>763</v>
      </c>
      <c r="B119" s="40"/>
      <c r="C119" s="41"/>
      <c r="D119" s="42" t="s">
        <v>918</v>
      </c>
      <c r="E119" s="44">
        <v>220.2</v>
      </c>
    </row>
    <row r="120" spans="1:5" ht="12.75">
      <c r="A120" s="1" t="s">
        <v>763</v>
      </c>
      <c r="B120" s="40"/>
      <c r="C120" s="41"/>
      <c r="D120" s="42" t="s">
        <v>1907</v>
      </c>
      <c r="E120" s="44">
        <v>5718</v>
      </c>
    </row>
    <row r="121" spans="1:5" ht="12.75">
      <c r="A121" s="1" t="s">
        <v>763</v>
      </c>
      <c r="B121" s="46" t="s">
        <v>1953</v>
      </c>
      <c r="C121" s="47" t="s">
        <v>1905</v>
      </c>
      <c r="D121" s="48" t="s">
        <v>1906</v>
      </c>
      <c r="E121" s="50">
        <v>16955</v>
      </c>
    </row>
    <row r="122" spans="1:5" ht="12.75">
      <c r="A122" s="1" t="s">
        <v>763</v>
      </c>
      <c r="B122" s="40"/>
      <c r="C122" s="41"/>
      <c r="D122" s="42" t="s">
        <v>1903</v>
      </c>
      <c r="E122" s="44">
        <v>13591</v>
      </c>
    </row>
    <row r="123" spans="1:5" ht="12.75">
      <c r="A123" s="1" t="s">
        <v>763</v>
      </c>
      <c r="B123" s="40"/>
      <c r="C123" s="41"/>
      <c r="D123" s="42" t="s">
        <v>1907</v>
      </c>
      <c r="E123" s="44">
        <v>3364</v>
      </c>
    </row>
    <row r="124" spans="1:5" ht="12.75">
      <c r="A124" s="1" t="s">
        <v>763</v>
      </c>
      <c r="B124" s="46" t="s">
        <v>1954</v>
      </c>
      <c r="C124" s="47" t="s">
        <v>1905</v>
      </c>
      <c r="D124" s="48" t="s">
        <v>1906</v>
      </c>
      <c r="E124" s="50">
        <v>26930</v>
      </c>
    </row>
    <row r="125" spans="1:5" ht="12.75">
      <c r="A125" s="1" t="s">
        <v>763</v>
      </c>
      <c r="B125" s="40"/>
      <c r="C125" s="41"/>
      <c r="D125" s="42" t="s">
        <v>1903</v>
      </c>
      <c r="E125" s="44">
        <v>22770</v>
      </c>
    </row>
    <row r="126" spans="1:5" ht="12.75">
      <c r="A126" s="1" t="s">
        <v>763</v>
      </c>
      <c r="B126" s="40"/>
      <c r="C126" s="41"/>
      <c r="D126" s="42" t="s">
        <v>1907</v>
      </c>
      <c r="E126" s="44">
        <v>4160</v>
      </c>
    </row>
    <row r="127" spans="1:5" ht="12.75">
      <c r="A127" s="1" t="s">
        <v>763</v>
      </c>
      <c r="B127" s="46" t="s">
        <v>1955</v>
      </c>
      <c r="C127" s="47" t="s">
        <v>1905</v>
      </c>
      <c r="D127" s="48" t="s">
        <v>1906</v>
      </c>
      <c r="E127" s="50">
        <v>21880</v>
      </c>
    </row>
    <row r="128" spans="1:5" ht="12.75">
      <c r="A128" s="1" t="s">
        <v>763</v>
      </c>
      <c r="B128" s="40"/>
      <c r="C128" s="41"/>
      <c r="D128" s="42" t="s">
        <v>1903</v>
      </c>
      <c r="E128" s="44">
        <v>17453</v>
      </c>
    </row>
    <row r="129" spans="1:5" ht="12.75">
      <c r="A129" s="1" t="s">
        <v>763</v>
      </c>
      <c r="B129" s="40"/>
      <c r="C129" s="41"/>
      <c r="D129" s="42" t="s">
        <v>1907</v>
      </c>
      <c r="E129" s="44">
        <v>4427</v>
      </c>
    </row>
    <row r="130" spans="1:5" ht="12.75">
      <c r="A130" s="1" t="s">
        <v>763</v>
      </c>
      <c r="B130" s="46" t="s">
        <v>1956</v>
      </c>
      <c r="C130" s="47" t="s">
        <v>1905</v>
      </c>
      <c r="D130" s="48" t="s">
        <v>1906</v>
      </c>
      <c r="E130" s="50">
        <v>26194</v>
      </c>
    </row>
    <row r="131" spans="1:5" ht="12.75">
      <c r="A131" s="1" t="s">
        <v>763</v>
      </c>
      <c r="B131" s="40"/>
      <c r="C131" s="41"/>
      <c r="D131" s="42" t="s">
        <v>1903</v>
      </c>
      <c r="E131" s="44">
        <v>23207</v>
      </c>
    </row>
    <row r="132" spans="1:5" ht="12.75">
      <c r="A132" s="1" t="s">
        <v>763</v>
      </c>
      <c r="B132" s="40"/>
      <c r="C132" s="41"/>
      <c r="D132" s="42" t="s">
        <v>1907</v>
      </c>
      <c r="E132" s="44">
        <v>2987</v>
      </c>
    </row>
    <row r="133" spans="1:5" ht="12.75">
      <c r="A133" s="1" t="s">
        <v>763</v>
      </c>
      <c r="B133" s="46" t="s">
        <v>1957</v>
      </c>
      <c r="C133" s="47" t="s">
        <v>1905</v>
      </c>
      <c r="D133" s="48" t="s">
        <v>1906</v>
      </c>
      <c r="E133" s="50">
        <v>18707</v>
      </c>
    </row>
    <row r="134" spans="1:5" ht="12.75">
      <c r="A134" s="1" t="s">
        <v>763</v>
      </c>
      <c r="B134" s="40"/>
      <c r="C134" s="41"/>
      <c r="D134" s="42" t="s">
        <v>1903</v>
      </c>
      <c r="E134" s="44">
        <v>15696</v>
      </c>
    </row>
    <row r="135" spans="1:5" ht="12.75">
      <c r="A135" s="1" t="s">
        <v>763</v>
      </c>
      <c r="B135" s="40"/>
      <c r="C135" s="41"/>
      <c r="D135" s="42" t="s">
        <v>1907</v>
      </c>
      <c r="E135" s="44">
        <v>3011</v>
      </c>
    </row>
    <row r="136" spans="1:5" ht="12.75">
      <c r="A136" s="1" t="s">
        <v>763</v>
      </c>
      <c r="B136" s="46" t="s">
        <v>1958</v>
      </c>
      <c r="C136" s="47" t="s">
        <v>1905</v>
      </c>
      <c r="D136" s="48" t="s">
        <v>1906</v>
      </c>
      <c r="E136" s="50">
        <v>27678</v>
      </c>
    </row>
    <row r="137" spans="1:5" ht="12.75">
      <c r="A137" s="1" t="s">
        <v>763</v>
      </c>
      <c r="B137" s="40"/>
      <c r="C137" s="41"/>
      <c r="D137" s="42" t="s">
        <v>1903</v>
      </c>
      <c r="E137" s="44">
        <v>22378</v>
      </c>
    </row>
    <row r="138" spans="1:5" ht="12.75">
      <c r="A138" s="1" t="s">
        <v>763</v>
      </c>
      <c r="B138" s="40"/>
      <c r="C138" s="41"/>
      <c r="D138" s="42" t="s">
        <v>1907</v>
      </c>
      <c r="E138" s="44">
        <v>5300</v>
      </c>
    </row>
    <row r="139" spans="1:5" ht="12.75">
      <c r="A139" s="1" t="s">
        <v>763</v>
      </c>
      <c r="B139" s="46" t="s">
        <v>1959</v>
      </c>
      <c r="C139" s="47" t="s">
        <v>1905</v>
      </c>
      <c r="D139" s="48" t="s">
        <v>1906</v>
      </c>
      <c r="E139" s="50">
        <v>24123</v>
      </c>
    </row>
    <row r="140" spans="1:5" ht="12.75">
      <c r="A140" s="1" t="s">
        <v>763</v>
      </c>
      <c r="B140" s="40"/>
      <c r="C140" s="41"/>
      <c r="D140" s="42" t="s">
        <v>1903</v>
      </c>
      <c r="E140" s="44">
        <v>19896</v>
      </c>
    </row>
    <row r="141" spans="1:5" ht="12.75">
      <c r="A141" s="1" t="s">
        <v>763</v>
      </c>
      <c r="B141" s="40"/>
      <c r="C141" s="41"/>
      <c r="D141" s="42" t="s">
        <v>1907</v>
      </c>
      <c r="E141" s="44">
        <v>4227</v>
      </c>
    </row>
    <row r="142" spans="1:5" ht="12.75">
      <c r="A142" s="1" t="s">
        <v>763</v>
      </c>
      <c r="B142" s="46" t="s">
        <v>1960</v>
      </c>
      <c r="C142" s="47" t="s">
        <v>1905</v>
      </c>
      <c r="D142" s="48" t="s">
        <v>1906</v>
      </c>
      <c r="E142" s="50">
        <v>33626</v>
      </c>
    </row>
    <row r="143" spans="1:5" ht="12.75">
      <c r="A143" s="1" t="s">
        <v>763</v>
      </c>
      <c r="B143" s="40"/>
      <c r="C143" s="41"/>
      <c r="D143" s="42" t="s">
        <v>1903</v>
      </c>
      <c r="E143" s="44">
        <v>27795</v>
      </c>
    </row>
    <row r="144" spans="1:5" ht="12.75">
      <c r="A144" s="1" t="s">
        <v>763</v>
      </c>
      <c r="B144" s="40"/>
      <c r="C144" s="41"/>
      <c r="D144" s="42" t="s">
        <v>1907</v>
      </c>
      <c r="E144" s="44">
        <v>5831</v>
      </c>
    </row>
    <row r="145" spans="1:5" ht="12.75">
      <c r="A145" s="1" t="s">
        <v>763</v>
      </c>
      <c r="B145" s="46" t="s">
        <v>1961</v>
      </c>
      <c r="C145" s="47" t="s">
        <v>1905</v>
      </c>
      <c r="D145" s="48" t="s">
        <v>1906</v>
      </c>
      <c r="E145" s="50">
        <v>11173</v>
      </c>
    </row>
    <row r="146" spans="1:5" ht="12.75">
      <c r="A146" s="1" t="s">
        <v>763</v>
      </c>
      <c r="B146" s="40"/>
      <c r="C146" s="41"/>
      <c r="D146" s="42" t="s">
        <v>1903</v>
      </c>
      <c r="E146" s="44">
        <v>9612</v>
      </c>
    </row>
    <row r="147" spans="1:5" ht="12.75">
      <c r="A147" s="1" t="s">
        <v>763</v>
      </c>
      <c r="B147" s="40"/>
      <c r="C147" s="41"/>
      <c r="D147" s="42" t="s">
        <v>1907</v>
      </c>
      <c r="E147" s="44">
        <v>1561</v>
      </c>
    </row>
    <row r="148" spans="1:5" ht="12.75">
      <c r="A148" s="1" t="s">
        <v>763</v>
      </c>
      <c r="B148" s="46" t="s">
        <v>1962</v>
      </c>
      <c r="C148" s="47" t="s">
        <v>1905</v>
      </c>
      <c r="D148" s="48" t="s">
        <v>1906</v>
      </c>
      <c r="E148" s="50">
        <v>11839</v>
      </c>
    </row>
    <row r="149" spans="1:5" ht="12.75">
      <c r="A149" s="1" t="s">
        <v>763</v>
      </c>
      <c r="B149" s="40"/>
      <c r="C149" s="41"/>
      <c r="D149" s="42" t="s">
        <v>1903</v>
      </c>
      <c r="E149" s="44">
        <v>9974</v>
      </c>
    </row>
    <row r="150" spans="1:5" ht="12.75">
      <c r="A150" s="1" t="s">
        <v>763</v>
      </c>
      <c r="B150" s="40"/>
      <c r="C150" s="41"/>
      <c r="D150" s="42" t="s">
        <v>1907</v>
      </c>
      <c r="E150" s="44">
        <v>1865</v>
      </c>
    </row>
    <row r="151" spans="1:5" ht="12.75">
      <c r="A151" s="1" t="s">
        <v>763</v>
      </c>
      <c r="B151" s="46" t="s">
        <v>1963</v>
      </c>
      <c r="C151" s="47" t="s">
        <v>1905</v>
      </c>
      <c r="D151" s="48" t="s">
        <v>1906</v>
      </c>
      <c r="E151" s="50">
        <v>15628</v>
      </c>
    </row>
    <row r="152" spans="1:5" ht="12.75">
      <c r="A152" s="1" t="s">
        <v>763</v>
      </c>
      <c r="B152" s="40"/>
      <c r="C152" s="41"/>
      <c r="D152" s="42" t="s">
        <v>1903</v>
      </c>
      <c r="E152" s="44">
        <v>13206</v>
      </c>
    </row>
    <row r="153" spans="1:5" ht="12.75">
      <c r="A153" s="1" t="s">
        <v>763</v>
      </c>
      <c r="B153" s="40"/>
      <c r="C153" s="41"/>
      <c r="D153" s="42" t="s">
        <v>1907</v>
      </c>
      <c r="E153" s="44">
        <v>2422</v>
      </c>
    </row>
    <row r="154" spans="1:5" ht="12.75">
      <c r="A154" s="1" t="s">
        <v>763</v>
      </c>
      <c r="B154" s="46" t="s">
        <v>1964</v>
      </c>
      <c r="C154" s="47" t="s">
        <v>1905</v>
      </c>
      <c r="D154" s="48" t="s">
        <v>1906</v>
      </c>
      <c r="E154" s="50">
        <v>23306</v>
      </c>
    </row>
    <row r="155" spans="1:5" ht="12.75">
      <c r="A155" s="1" t="s">
        <v>763</v>
      </c>
      <c r="B155" s="40"/>
      <c r="C155" s="41"/>
      <c r="D155" s="42" t="s">
        <v>1903</v>
      </c>
      <c r="E155" s="44">
        <v>16756</v>
      </c>
    </row>
    <row r="156" spans="1:5" ht="12.75">
      <c r="A156" s="1" t="s">
        <v>763</v>
      </c>
      <c r="B156" s="40"/>
      <c r="C156" s="41"/>
      <c r="D156" s="42" t="s">
        <v>1907</v>
      </c>
      <c r="E156" s="44">
        <v>6550</v>
      </c>
    </row>
    <row r="157" spans="1:5" ht="12.75">
      <c r="A157" s="1" t="s">
        <v>763</v>
      </c>
      <c r="B157" s="46" t="s">
        <v>1965</v>
      </c>
      <c r="C157" s="47" t="s">
        <v>1905</v>
      </c>
      <c r="D157" s="48" t="s">
        <v>1906</v>
      </c>
      <c r="E157" s="50">
        <v>14753</v>
      </c>
    </row>
    <row r="158" spans="1:5" ht="12.75">
      <c r="A158" s="1" t="s">
        <v>763</v>
      </c>
      <c r="B158" s="40"/>
      <c r="C158" s="41"/>
      <c r="D158" s="42" t="s">
        <v>1903</v>
      </c>
      <c r="E158" s="44">
        <v>12474</v>
      </c>
    </row>
    <row r="159" spans="1:5" ht="12.75">
      <c r="A159" s="1" t="s">
        <v>763</v>
      </c>
      <c r="B159" s="40"/>
      <c r="C159" s="41"/>
      <c r="D159" s="42" t="s">
        <v>1907</v>
      </c>
      <c r="E159" s="44">
        <v>2279</v>
      </c>
    </row>
    <row r="160" spans="1:5" ht="12.75">
      <c r="A160" s="1" t="s">
        <v>763</v>
      </c>
      <c r="B160" s="46" t="s">
        <v>1966</v>
      </c>
      <c r="C160" s="47" t="s">
        <v>1905</v>
      </c>
      <c r="D160" s="48" t="s">
        <v>1906</v>
      </c>
      <c r="E160" s="50">
        <v>26418</v>
      </c>
    </row>
    <row r="161" spans="1:5" ht="12.75">
      <c r="A161" s="1" t="s">
        <v>763</v>
      </c>
      <c r="B161" s="40"/>
      <c r="C161" s="41"/>
      <c r="D161" s="42" t="s">
        <v>1903</v>
      </c>
      <c r="E161" s="44">
        <v>23047</v>
      </c>
    </row>
    <row r="162" spans="1:5" ht="12.75">
      <c r="A162" s="1" t="s">
        <v>763</v>
      </c>
      <c r="B162" s="40"/>
      <c r="C162" s="41"/>
      <c r="D162" s="42" t="s">
        <v>1907</v>
      </c>
      <c r="E162" s="44">
        <v>3371</v>
      </c>
    </row>
    <row r="163" spans="1:5" ht="12.75">
      <c r="A163" s="1" t="s">
        <v>763</v>
      </c>
      <c r="B163" s="46" t="s">
        <v>1967</v>
      </c>
      <c r="C163" s="47" t="s">
        <v>1905</v>
      </c>
      <c r="D163" s="48" t="s">
        <v>1906</v>
      </c>
      <c r="E163" s="50">
        <v>22409</v>
      </c>
    </row>
    <row r="164" spans="1:5" ht="12.75">
      <c r="A164" s="1" t="s">
        <v>763</v>
      </c>
      <c r="B164" s="40"/>
      <c r="C164" s="41"/>
      <c r="D164" s="42" t="s">
        <v>1903</v>
      </c>
      <c r="E164" s="44">
        <v>18823</v>
      </c>
    </row>
    <row r="165" spans="1:5" ht="12.75">
      <c r="A165" s="1" t="s">
        <v>763</v>
      </c>
      <c r="B165" s="40"/>
      <c r="C165" s="41"/>
      <c r="D165" s="42" t="s">
        <v>1907</v>
      </c>
      <c r="E165" s="44">
        <v>3586</v>
      </c>
    </row>
    <row r="166" spans="1:5" ht="12.75">
      <c r="A166" s="1" t="s">
        <v>763</v>
      </c>
      <c r="B166" s="46" t="s">
        <v>1968</v>
      </c>
      <c r="C166" s="47" t="s">
        <v>1905</v>
      </c>
      <c r="D166" s="48" t="s">
        <v>1906</v>
      </c>
      <c r="E166" s="50">
        <v>30311</v>
      </c>
    </row>
    <row r="167" spans="1:5" ht="12.75">
      <c r="A167" s="1" t="s">
        <v>763</v>
      </c>
      <c r="B167" s="40"/>
      <c r="C167" s="41"/>
      <c r="D167" s="42" t="s">
        <v>1903</v>
      </c>
      <c r="E167" s="44">
        <v>24257</v>
      </c>
    </row>
    <row r="168" spans="1:5" ht="12.75">
      <c r="A168" s="1" t="s">
        <v>763</v>
      </c>
      <c r="B168" s="40"/>
      <c r="C168" s="41"/>
      <c r="D168" s="42" t="s">
        <v>1907</v>
      </c>
      <c r="E168" s="44">
        <v>6054</v>
      </c>
    </row>
    <row r="169" spans="1:5" ht="12.75">
      <c r="A169" s="1" t="s">
        <v>763</v>
      </c>
      <c r="B169" s="46" t="s">
        <v>1969</v>
      </c>
      <c r="C169" s="47" t="s">
        <v>1905</v>
      </c>
      <c r="D169" s="48" t="s">
        <v>1906</v>
      </c>
      <c r="E169" s="50">
        <v>21716</v>
      </c>
    </row>
    <row r="170" spans="1:5" ht="12.75">
      <c r="A170" s="1" t="s">
        <v>763</v>
      </c>
      <c r="B170" s="40"/>
      <c r="C170" s="41"/>
      <c r="D170" s="42" t="s">
        <v>1903</v>
      </c>
      <c r="E170" s="44">
        <v>17360</v>
      </c>
    </row>
    <row r="171" spans="1:5" ht="12.75">
      <c r="A171" s="1" t="s">
        <v>763</v>
      </c>
      <c r="B171" s="40"/>
      <c r="C171" s="41"/>
      <c r="D171" s="42" t="s">
        <v>1907</v>
      </c>
      <c r="E171" s="44">
        <v>4356</v>
      </c>
    </row>
    <row r="172" spans="1:5" ht="12.75">
      <c r="A172" s="1" t="s">
        <v>763</v>
      </c>
      <c r="B172" s="46" t="s">
        <v>1970</v>
      </c>
      <c r="C172" s="47" t="s">
        <v>1905</v>
      </c>
      <c r="D172" s="48" t="s">
        <v>1906</v>
      </c>
      <c r="E172" s="50">
        <v>25531</v>
      </c>
    </row>
    <row r="173" spans="1:5" ht="12.75">
      <c r="A173" s="1" t="s">
        <v>763</v>
      </c>
      <c r="B173" s="40"/>
      <c r="C173" s="41"/>
      <c r="D173" s="42" t="s">
        <v>1903</v>
      </c>
      <c r="E173" s="44">
        <v>21244</v>
      </c>
    </row>
    <row r="174" spans="1:5" ht="12.75">
      <c r="A174" s="1" t="s">
        <v>763</v>
      </c>
      <c r="B174" s="40"/>
      <c r="C174" s="41"/>
      <c r="D174" s="42" t="s">
        <v>1907</v>
      </c>
      <c r="E174" s="44">
        <v>4287</v>
      </c>
    </row>
    <row r="175" spans="1:5" ht="12.75">
      <c r="A175" s="1" t="s">
        <v>763</v>
      </c>
      <c r="B175" s="46" t="s">
        <v>1971</v>
      </c>
      <c r="C175" s="47" t="s">
        <v>1905</v>
      </c>
      <c r="D175" s="48" t="s">
        <v>1906</v>
      </c>
      <c r="E175" s="50">
        <v>15973</v>
      </c>
    </row>
    <row r="176" spans="1:5" ht="12.75">
      <c r="A176" s="1" t="s">
        <v>763</v>
      </c>
      <c r="B176" s="40"/>
      <c r="C176" s="41"/>
      <c r="D176" s="42" t="s">
        <v>1903</v>
      </c>
      <c r="E176" s="44">
        <v>13015</v>
      </c>
    </row>
    <row r="177" spans="1:5" ht="12.75">
      <c r="A177" s="1" t="s">
        <v>763</v>
      </c>
      <c r="B177" s="40"/>
      <c r="C177" s="41"/>
      <c r="D177" s="42" t="s">
        <v>1907</v>
      </c>
      <c r="E177" s="44">
        <v>2958</v>
      </c>
    </row>
    <row r="178" spans="1:5" ht="12.75">
      <c r="A178" s="1" t="s">
        <v>763</v>
      </c>
      <c r="B178" s="46" t="s">
        <v>1972</v>
      </c>
      <c r="C178" s="47" t="s">
        <v>1905</v>
      </c>
      <c r="D178" s="48" t="s">
        <v>1906</v>
      </c>
      <c r="E178" s="50">
        <v>68593</v>
      </c>
    </row>
    <row r="179" spans="1:5" ht="12.75">
      <c r="A179" s="1" t="s">
        <v>763</v>
      </c>
      <c r="B179" s="40"/>
      <c r="C179" s="41"/>
      <c r="D179" s="42" t="s">
        <v>1907</v>
      </c>
      <c r="E179" s="44">
        <v>68593</v>
      </c>
    </row>
    <row r="180" spans="1:5" ht="12.75">
      <c r="A180" s="1" t="s">
        <v>763</v>
      </c>
      <c r="B180" s="46" t="s">
        <v>1973</v>
      </c>
      <c r="C180" s="47" t="s">
        <v>1905</v>
      </c>
      <c r="D180" s="48" t="s">
        <v>1906</v>
      </c>
      <c r="E180" s="50">
        <v>12641.5</v>
      </c>
    </row>
    <row r="181" spans="1:5" ht="12.75">
      <c r="A181" s="1" t="s">
        <v>763</v>
      </c>
      <c r="B181" s="40"/>
      <c r="C181" s="41"/>
      <c r="D181" s="42" t="s">
        <v>1903</v>
      </c>
      <c r="E181" s="44">
        <v>10553</v>
      </c>
    </row>
    <row r="182" spans="1:5" ht="12.75">
      <c r="A182" s="1" t="s">
        <v>763</v>
      </c>
      <c r="B182" s="40"/>
      <c r="C182" s="41"/>
      <c r="D182" s="42" t="s">
        <v>918</v>
      </c>
      <c r="E182" s="44">
        <v>199.5</v>
      </c>
    </row>
    <row r="183" spans="1:5" ht="12.75">
      <c r="A183" s="1" t="s">
        <v>763</v>
      </c>
      <c r="B183" s="40"/>
      <c r="C183" s="41"/>
      <c r="D183" s="42" t="s">
        <v>1907</v>
      </c>
      <c r="E183" s="44">
        <v>1889</v>
      </c>
    </row>
    <row r="184" spans="1:5" ht="12.75">
      <c r="A184" s="1" t="s">
        <v>763</v>
      </c>
      <c r="B184" s="46" t="s">
        <v>1974</v>
      </c>
      <c r="C184" s="47" t="s">
        <v>1905</v>
      </c>
      <c r="D184" s="48" t="s">
        <v>1906</v>
      </c>
      <c r="E184" s="50">
        <v>21488</v>
      </c>
    </row>
    <row r="185" spans="1:5" ht="12.75">
      <c r="A185" s="1" t="s">
        <v>763</v>
      </c>
      <c r="B185" s="40"/>
      <c r="C185" s="41"/>
      <c r="D185" s="42" t="s">
        <v>1903</v>
      </c>
      <c r="E185" s="44">
        <v>18310</v>
      </c>
    </row>
    <row r="186" spans="1:5" ht="12.75">
      <c r="A186" s="1" t="s">
        <v>763</v>
      </c>
      <c r="B186" s="40"/>
      <c r="C186" s="41"/>
      <c r="D186" s="42" t="s">
        <v>1907</v>
      </c>
      <c r="E186" s="44">
        <v>3178</v>
      </c>
    </row>
    <row r="187" spans="1:5" ht="12.75">
      <c r="A187" s="1" t="s">
        <v>763</v>
      </c>
      <c r="B187" s="46" t="s">
        <v>1975</v>
      </c>
      <c r="C187" s="47">
        <v>3124</v>
      </c>
      <c r="D187" s="48" t="s">
        <v>1976</v>
      </c>
      <c r="E187" s="50">
        <v>24754</v>
      </c>
    </row>
    <row r="188" spans="1:5" ht="12.75">
      <c r="A188" s="1" t="s">
        <v>763</v>
      </c>
      <c r="B188" s="40"/>
      <c r="C188" s="41"/>
      <c r="D188" s="42" t="s">
        <v>1903</v>
      </c>
      <c r="E188" s="44">
        <v>19627</v>
      </c>
    </row>
    <row r="189" spans="1:5" ht="12.75">
      <c r="A189" s="1" t="s">
        <v>763</v>
      </c>
      <c r="B189" s="40"/>
      <c r="C189" s="41"/>
      <c r="D189" s="42" t="s">
        <v>1907</v>
      </c>
      <c r="E189" s="44">
        <v>5127</v>
      </c>
    </row>
    <row r="190" spans="1:5" ht="12.75">
      <c r="A190" s="1" t="s">
        <v>763</v>
      </c>
      <c r="B190" s="46" t="s">
        <v>1975</v>
      </c>
      <c r="C190" s="47" t="s">
        <v>1977</v>
      </c>
      <c r="D190" s="48" t="s">
        <v>1978</v>
      </c>
      <c r="E190" s="50">
        <v>558</v>
      </c>
    </row>
    <row r="191" spans="1:5" ht="12.75">
      <c r="A191" s="1" t="s">
        <v>763</v>
      </c>
      <c r="B191" s="40"/>
      <c r="C191" s="41"/>
      <c r="D191" s="42" t="s">
        <v>1903</v>
      </c>
      <c r="E191" s="44">
        <v>558</v>
      </c>
    </row>
    <row r="192" spans="1:5" ht="12.75">
      <c r="A192" s="1" t="s">
        <v>763</v>
      </c>
      <c r="B192" s="46" t="s">
        <v>1979</v>
      </c>
      <c r="C192" s="47">
        <v>3124</v>
      </c>
      <c r="D192" s="48" t="s">
        <v>1980</v>
      </c>
      <c r="E192" s="50">
        <v>15109</v>
      </c>
    </row>
    <row r="193" spans="1:5" ht="12.75">
      <c r="A193" s="1" t="s">
        <v>763</v>
      </c>
      <c r="B193" s="40"/>
      <c r="C193" s="41"/>
      <c r="D193" s="42" t="s">
        <v>1903</v>
      </c>
      <c r="E193" s="44">
        <v>12336</v>
      </c>
    </row>
    <row r="194" spans="1:5" ht="12.75">
      <c r="A194" s="1" t="s">
        <v>763</v>
      </c>
      <c r="B194" s="40"/>
      <c r="C194" s="41"/>
      <c r="D194" s="42" t="s">
        <v>1907</v>
      </c>
      <c r="E194" s="44">
        <v>2773</v>
      </c>
    </row>
    <row r="195" spans="1:5" ht="12.75">
      <c r="A195" s="1" t="s">
        <v>763</v>
      </c>
      <c r="B195" s="46" t="s">
        <v>1981</v>
      </c>
      <c r="C195" s="47" t="s">
        <v>1905</v>
      </c>
      <c r="D195" s="48" t="s">
        <v>1906</v>
      </c>
      <c r="E195" s="50">
        <v>25762</v>
      </c>
    </row>
    <row r="196" spans="1:5" ht="12.75">
      <c r="A196" s="1" t="s">
        <v>763</v>
      </c>
      <c r="B196" s="40"/>
      <c r="C196" s="41"/>
      <c r="D196" s="42" t="s">
        <v>1903</v>
      </c>
      <c r="E196" s="44">
        <v>20687</v>
      </c>
    </row>
    <row r="197" spans="1:5" ht="12.75">
      <c r="A197" s="1" t="s">
        <v>763</v>
      </c>
      <c r="B197" s="40"/>
      <c r="C197" s="41"/>
      <c r="D197" s="42" t="s">
        <v>1907</v>
      </c>
      <c r="E197" s="44">
        <v>5075</v>
      </c>
    </row>
    <row r="198" spans="1:5" ht="12.75">
      <c r="A198" s="1" t="s">
        <v>763</v>
      </c>
      <c r="B198" s="46" t="s">
        <v>1982</v>
      </c>
      <c r="C198" s="47" t="s">
        <v>1905</v>
      </c>
      <c r="D198" s="48" t="s">
        <v>1906</v>
      </c>
      <c r="E198" s="50">
        <v>26725</v>
      </c>
    </row>
    <row r="199" spans="1:5" ht="12.75">
      <c r="A199" s="1" t="s">
        <v>763</v>
      </c>
      <c r="B199" s="40"/>
      <c r="C199" s="41"/>
      <c r="D199" s="42" t="s">
        <v>1903</v>
      </c>
      <c r="E199" s="44">
        <v>19718</v>
      </c>
    </row>
    <row r="200" spans="1:5" ht="12.75">
      <c r="A200" s="1" t="s">
        <v>763</v>
      </c>
      <c r="B200" s="40"/>
      <c r="C200" s="41"/>
      <c r="D200" s="42" t="s">
        <v>1907</v>
      </c>
      <c r="E200" s="44">
        <v>7007</v>
      </c>
    </row>
    <row r="201" spans="1:5" ht="12.75">
      <c r="A201" s="1" t="s">
        <v>763</v>
      </c>
      <c r="B201" s="46" t="s">
        <v>1983</v>
      </c>
      <c r="C201" s="47" t="s">
        <v>1905</v>
      </c>
      <c r="D201" s="48" t="s">
        <v>1906</v>
      </c>
      <c r="E201" s="50">
        <v>27962</v>
      </c>
    </row>
    <row r="202" spans="1:5" ht="12.75">
      <c r="A202" s="1" t="s">
        <v>763</v>
      </c>
      <c r="B202" s="40"/>
      <c r="C202" s="41"/>
      <c r="D202" s="42" t="s">
        <v>1903</v>
      </c>
      <c r="E202" s="44">
        <v>21229</v>
      </c>
    </row>
    <row r="203" spans="1:5" ht="12.75">
      <c r="A203" s="1" t="s">
        <v>763</v>
      </c>
      <c r="B203" s="40"/>
      <c r="C203" s="41"/>
      <c r="D203" s="42" t="s">
        <v>1907</v>
      </c>
      <c r="E203" s="44">
        <v>6733</v>
      </c>
    </row>
    <row r="204" spans="1:5" ht="12.75">
      <c r="A204" s="1" t="s">
        <v>763</v>
      </c>
      <c r="B204" s="46" t="s">
        <v>1984</v>
      </c>
      <c r="C204" s="47" t="s">
        <v>1905</v>
      </c>
      <c r="D204" s="48" t="s">
        <v>1906</v>
      </c>
      <c r="E204" s="50">
        <v>18459</v>
      </c>
    </row>
    <row r="205" spans="1:5" ht="12.75">
      <c r="A205" s="1" t="s">
        <v>763</v>
      </c>
      <c r="B205" s="40"/>
      <c r="C205" s="41"/>
      <c r="D205" s="42" t="s">
        <v>1903</v>
      </c>
      <c r="E205" s="44">
        <v>14127</v>
      </c>
    </row>
    <row r="206" spans="1:5" ht="12.75">
      <c r="A206" s="1" t="s">
        <v>763</v>
      </c>
      <c r="B206" s="40"/>
      <c r="C206" s="41"/>
      <c r="D206" s="42" t="s">
        <v>1907</v>
      </c>
      <c r="E206" s="44">
        <v>4332</v>
      </c>
    </row>
    <row r="207" spans="1:5" ht="12.75">
      <c r="A207" s="1" t="s">
        <v>763</v>
      </c>
      <c r="B207" s="46" t="s">
        <v>1985</v>
      </c>
      <c r="C207" s="47" t="s">
        <v>1783</v>
      </c>
      <c r="D207" s="48" t="s">
        <v>1938</v>
      </c>
      <c r="E207" s="50">
        <v>112.7</v>
      </c>
    </row>
    <row r="208" spans="1:5" ht="12.75">
      <c r="A208" s="1" t="s">
        <v>763</v>
      </c>
      <c r="B208" s="40"/>
      <c r="C208" s="41"/>
      <c r="D208" s="42" t="s">
        <v>918</v>
      </c>
      <c r="E208" s="44">
        <v>112.7</v>
      </c>
    </row>
    <row r="209" spans="1:5" ht="12.75">
      <c r="A209" s="1" t="s">
        <v>763</v>
      </c>
      <c r="B209" s="46" t="s">
        <v>1097</v>
      </c>
      <c r="C209" s="47" t="s">
        <v>1783</v>
      </c>
      <c r="D209" s="48" t="s">
        <v>1938</v>
      </c>
      <c r="E209" s="50">
        <v>169.5</v>
      </c>
    </row>
    <row r="210" spans="1:5" ht="12.75">
      <c r="A210" s="1" t="s">
        <v>763</v>
      </c>
      <c r="B210" s="40"/>
      <c r="C210" s="41"/>
      <c r="D210" s="42" t="s">
        <v>918</v>
      </c>
      <c r="E210" s="44">
        <v>169.5</v>
      </c>
    </row>
    <row r="211" spans="1:5" ht="12.75">
      <c r="A211" s="1" t="s">
        <v>763</v>
      </c>
      <c r="B211" s="46" t="s">
        <v>919</v>
      </c>
      <c r="C211" s="47" t="s">
        <v>1783</v>
      </c>
      <c r="D211" s="48" t="s">
        <v>1938</v>
      </c>
      <c r="E211" s="50">
        <v>55.6</v>
      </c>
    </row>
    <row r="212" spans="1:5" ht="12.75">
      <c r="A212" s="1" t="s">
        <v>763</v>
      </c>
      <c r="B212" s="40"/>
      <c r="C212" s="41"/>
      <c r="D212" s="42" t="s">
        <v>918</v>
      </c>
      <c r="E212" s="44">
        <v>55.6</v>
      </c>
    </row>
    <row r="213" spans="1:5" ht="12.75">
      <c r="A213" s="1" t="s">
        <v>763</v>
      </c>
      <c r="B213" s="46" t="s">
        <v>1986</v>
      </c>
      <c r="C213" s="47" t="s">
        <v>1915</v>
      </c>
      <c r="D213" s="48" t="s">
        <v>1916</v>
      </c>
      <c r="E213" s="50">
        <v>2448</v>
      </c>
    </row>
    <row r="214" spans="1:5" ht="12.75">
      <c r="A214" s="1" t="s">
        <v>763</v>
      </c>
      <c r="B214" s="40"/>
      <c r="C214" s="41"/>
      <c r="D214" s="42" t="s">
        <v>1907</v>
      </c>
      <c r="E214" s="44">
        <v>2448</v>
      </c>
    </row>
    <row r="215" spans="1:5" ht="12.75">
      <c r="A215" s="1" t="s">
        <v>763</v>
      </c>
      <c r="B215" s="46" t="s">
        <v>1986</v>
      </c>
      <c r="C215" s="47" t="s">
        <v>1909</v>
      </c>
      <c r="D215" s="48" t="s">
        <v>1910</v>
      </c>
      <c r="E215" s="50">
        <v>10072</v>
      </c>
    </row>
    <row r="216" spans="1:5" ht="12.75">
      <c r="A216" s="1" t="s">
        <v>763</v>
      </c>
      <c r="B216" s="40"/>
      <c r="C216" s="41"/>
      <c r="D216" s="42" t="s">
        <v>1903</v>
      </c>
      <c r="E216" s="44">
        <v>8972</v>
      </c>
    </row>
    <row r="217" spans="1:5" ht="12.75">
      <c r="A217" s="1" t="s">
        <v>763</v>
      </c>
      <c r="B217" s="40"/>
      <c r="C217" s="41"/>
      <c r="D217" s="42" t="s">
        <v>1907</v>
      </c>
      <c r="E217" s="44">
        <v>1100</v>
      </c>
    </row>
    <row r="218" spans="1:5" ht="12.75">
      <c r="A218" s="1" t="s">
        <v>763</v>
      </c>
      <c r="B218" s="46" t="s">
        <v>1987</v>
      </c>
      <c r="C218" s="47" t="s">
        <v>1988</v>
      </c>
      <c r="D218" s="48" t="s">
        <v>1989</v>
      </c>
      <c r="E218" s="50">
        <v>25813</v>
      </c>
    </row>
    <row r="219" spans="1:5" ht="12.75">
      <c r="A219" s="1" t="s">
        <v>763</v>
      </c>
      <c r="B219" s="40"/>
      <c r="C219" s="41"/>
      <c r="D219" s="42" t="s">
        <v>1903</v>
      </c>
      <c r="E219" s="44">
        <v>22119</v>
      </c>
    </row>
    <row r="220" spans="1:5" ht="12.75">
      <c r="A220" s="1" t="s">
        <v>763</v>
      </c>
      <c r="B220" s="40"/>
      <c r="C220" s="41"/>
      <c r="D220" s="42" t="s">
        <v>1907</v>
      </c>
      <c r="E220" s="44">
        <v>3694</v>
      </c>
    </row>
    <row r="221" spans="1:5" ht="12.75">
      <c r="A221" s="1" t="s">
        <v>763</v>
      </c>
      <c r="B221" s="46" t="s">
        <v>1990</v>
      </c>
      <c r="C221" s="47" t="s">
        <v>1991</v>
      </c>
      <c r="D221" s="48" t="s">
        <v>1992</v>
      </c>
      <c r="E221" s="50">
        <v>29601</v>
      </c>
    </row>
    <row r="222" spans="1:5" ht="12.75">
      <c r="A222" s="1" t="s">
        <v>763</v>
      </c>
      <c r="B222" s="40"/>
      <c r="C222" s="41"/>
      <c r="D222" s="42" t="s">
        <v>1907</v>
      </c>
      <c r="E222" s="44">
        <v>29601</v>
      </c>
    </row>
    <row r="223" spans="1:5" ht="12.75">
      <c r="A223" s="1" t="s">
        <v>763</v>
      </c>
      <c r="B223" s="46" t="s">
        <v>1993</v>
      </c>
      <c r="C223" s="47" t="s">
        <v>1994</v>
      </c>
      <c r="D223" s="48" t="s">
        <v>1995</v>
      </c>
      <c r="E223" s="50">
        <v>20449</v>
      </c>
    </row>
    <row r="224" spans="1:5" ht="12.75">
      <c r="A224" s="1" t="s">
        <v>763</v>
      </c>
      <c r="B224" s="40"/>
      <c r="C224" s="41"/>
      <c r="D224" s="42" t="s">
        <v>1903</v>
      </c>
      <c r="E224" s="44">
        <v>17395</v>
      </c>
    </row>
    <row r="225" spans="1:5" ht="12.75">
      <c r="A225" s="1" t="s">
        <v>763</v>
      </c>
      <c r="B225" s="40"/>
      <c r="C225" s="41"/>
      <c r="D225" s="42" t="s">
        <v>1907</v>
      </c>
      <c r="E225" s="44">
        <v>3054</v>
      </c>
    </row>
    <row r="226" spans="1:5" ht="12.75">
      <c r="A226" s="1" t="s">
        <v>763</v>
      </c>
      <c r="B226" s="46" t="s">
        <v>923</v>
      </c>
      <c r="C226" s="47" t="s">
        <v>1996</v>
      </c>
      <c r="D226" s="48" t="s">
        <v>1997</v>
      </c>
      <c r="E226" s="50">
        <v>18448</v>
      </c>
    </row>
    <row r="227" spans="1:5" ht="12.75">
      <c r="A227" s="1" t="s">
        <v>763</v>
      </c>
      <c r="B227" s="40"/>
      <c r="C227" s="41"/>
      <c r="D227" s="42" t="s">
        <v>1907</v>
      </c>
      <c r="E227" s="44">
        <v>18448</v>
      </c>
    </row>
    <row r="228" spans="1:5" ht="12.75">
      <c r="A228" s="1" t="s">
        <v>763</v>
      </c>
      <c r="B228" s="46" t="s">
        <v>1998</v>
      </c>
      <c r="C228" s="47">
        <v>3126</v>
      </c>
      <c r="D228" s="48" t="s">
        <v>1989</v>
      </c>
      <c r="E228" s="50">
        <v>57665</v>
      </c>
    </row>
    <row r="229" spans="1:5" ht="12.75">
      <c r="A229" s="1" t="s">
        <v>763</v>
      </c>
      <c r="B229" s="40"/>
      <c r="C229" s="41"/>
      <c r="D229" s="42" t="s">
        <v>1903</v>
      </c>
      <c r="E229" s="44">
        <v>51112</v>
      </c>
    </row>
    <row r="230" spans="1:5" ht="12.75">
      <c r="A230" s="1" t="s">
        <v>763</v>
      </c>
      <c r="B230" s="40"/>
      <c r="C230" s="41"/>
      <c r="D230" s="42" t="s">
        <v>1907</v>
      </c>
      <c r="E230" s="44">
        <v>6553</v>
      </c>
    </row>
    <row r="231" spans="1:5" ht="12.75">
      <c r="A231" s="1" t="s">
        <v>763</v>
      </c>
      <c r="B231" s="46" t="s">
        <v>1998</v>
      </c>
      <c r="C231" s="47" t="s">
        <v>1999</v>
      </c>
      <c r="D231" s="48" t="s">
        <v>2000</v>
      </c>
      <c r="E231" s="50">
        <v>1848</v>
      </c>
    </row>
    <row r="232" spans="1:5" ht="12.75">
      <c r="A232" s="1" t="s">
        <v>763</v>
      </c>
      <c r="B232" s="40"/>
      <c r="C232" s="41"/>
      <c r="D232" s="42" t="s">
        <v>1903</v>
      </c>
      <c r="E232" s="44">
        <v>1663</v>
      </c>
    </row>
    <row r="233" spans="1:5" ht="12.75">
      <c r="A233" s="1" t="s">
        <v>763</v>
      </c>
      <c r="B233" s="40"/>
      <c r="C233" s="41"/>
      <c r="D233" s="42" t="s">
        <v>1907</v>
      </c>
      <c r="E233" s="44">
        <v>185</v>
      </c>
    </row>
    <row r="234" spans="1:5" ht="12.75">
      <c r="A234" s="1" t="s">
        <v>763</v>
      </c>
      <c r="B234" s="46" t="s">
        <v>2001</v>
      </c>
      <c r="C234" s="47">
        <v>3126</v>
      </c>
      <c r="D234" s="48" t="s">
        <v>1989</v>
      </c>
      <c r="E234" s="50">
        <v>13137</v>
      </c>
    </row>
    <row r="235" spans="1:5" ht="12.75">
      <c r="A235" s="1" t="s">
        <v>763</v>
      </c>
      <c r="B235" s="40"/>
      <c r="C235" s="41"/>
      <c r="D235" s="42" t="s">
        <v>1903</v>
      </c>
      <c r="E235" s="44">
        <v>11377</v>
      </c>
    </row>
    <row r="236" spans="1:5" ht="12.75">
      <c r="A236" s="1" t="s">
        <v>763</v>
      </c>
      <c r="B236" s="40"/>
      <c r="C236" s="41"/>
      <c r="D236" s="42" t="s">
        <v>1907</v>
      </c>
      <c r="E236" s="44">
        <v>1760</v>
      </c>
    </row>
    <row r="237" spans="1:5" ht="12.75">
      <c r="A237" s="1" t="s">
        <v>763</v>
      </c>
      <c r="B237" s="46" t="s">
        <v>2002</v>
      </c>
      <c r="C237" s="47">
        <v>3126</v>
      </c>
      <c r="D237" s="48" t="s">
        <v>1989</v>
      </c>
      <c r="E237" s="50">
        <v>78571</v>
      </c>
    </row>
    <row r="238" spans="1:5" ht="12.75">
      <c r="A238" s="1" t="s">
        <v>763</v>
      </c>
      <c r="B238" s="40"/>
      <c r="C238" s="41"/>
      <c r="D238" s="42" t="s">
        <v>1903</v>
      </c>
      <c r="E238" s="44">
        <v>73083</v>
      </c>
    </row>
    <row r="239" spans="1:5" ht="12.75">
      <c r="A239" s="1" t="s">
        <v>763</v>
      </c>
      <c r="B239" s="40"/>
      <c r="C239" s="41"/>
      <c r="D239" s="42" t="s">
        <v>1907</v>
      </c>
      <c r="E239" s="44">
        <v>5488</v>
      </c>
    </row>
    <row r="240" spans="1:5" ht="12.75">
      <c r="A240" s="1" t="s">
        <v>763</v>
      </c>
      <c r="B240" s="46" t="s">
        <v>2003</v>
      </c>
      <c r="C240" s="47" t="s">
        <v>1944</v>
      </c>
      <c r="D240" s="48" t="s">
        <v>1945</v>
      </c>
      <c r="E240" s="50">
        <v>5169.7</v>
      </c>
    </row>
    <row r="241" spans="1:5" ht="12.75">
      <c r="A241" s="1" t="s">
        <v>763</v>
      </c>
      <c r="B241" s="40"/>
      <c r="C241" s="41"/>
      <c r="D241" s="42" t="s">
        <v>918</v>
      </c>
      <c r="E241" s="44">
        <v>5169.7</v>
      </c>
    </row>
    <row r="242" spans="1:5" ht="12.75">
      <c r="A242" s="1" t="s">
        <v>763</v>
      </c>
      <c r="B242" s="46" t="s">
        <v>1061</v>
      </c>
      <c r="C242" s="47" t="s">
        <v>1787</v>
      </c>
      <c r="D242" s="48" t="s">
        <v>2004</v>
      </c>
      <c r="E242" s="50">
        <v>250</v>
      </c>
    </row>
    <row r="243" spans="1:5" ht="12.75">
      <c r="A243" s="1" t="s">
        <v>763</v>
      </c>
      <c r="B243" s="40"/>
      <c r="C243" s="41"/>
      <c r="D243" s="42" t="s">
        <v>780</v>
      </c>
      <c r="E243" s="44">
        <v>250</v>
      </c>
    </row>
    <row r="244" spans="1:5" ht="12.75">
      <c r="A244" s="1" t="s">
        <v>763</v>
      </c>
      <c r="B244" s="46" t="s">
        <v>1061</v>
      </c>
      <c r="C244" s="47" t="s">
        <v>1909</v>
      </c>
      <c r="D244" s="48" t="s">
        <v>1910</v>
      </c>
      <c r="E244" s="50">
        <v>28000</v>
      </c>
    </row>
    <row r="245" spans="1:5" ht="12.75">
      <c r="A245" s="1" t="s">
        <v>763</v>
      </c>
      <c r="B245" s="40"/>
      <c r="C245" s="41"/>
      <c r="D245" s="42" t="s">
        <v>780</v>
      </c>
      <c r="E245" s="44">
        <v>28000</v>
      </c>
    </row>
    <row r="246" spans="1:5" ht="12.75">
      <c r="A246" s="1" t="s">
        <v>763</v>
      </c>
      <c r="B246" s="46" t="s">
        <v>1478</v>
      </c>
      <c r="C246" s="47" t="s">
        <v>1944</v>
      </c>
      <c r="D246" s="48" t="s">
        <v>1945</v>
      </c>
      <c r="E246" s="50">
        <v>21226.7</v>
      </c>
    </row>
    <row r="247" spans="1:5" ht="12.75">
      <c r="A247" s="1" t="s">
        <v>763</v>
      </c>
      <c r="B247" s="40"/>
      <c r="C247" s="41"/>
      <c r="D247" s="42" t="s">
        <v>918</v>
      </c>
      <c r="E247" s="44">
        <v>21226.7</v>
      </c>
    </row>
    <row r="248" spans="1:5" ht="12.75">
      <c r="A248" s="1" t="s">
        <v>763</v>
      </c>
      <c r="B248" s="46" t="s">
        <v>1178</v>
      </c>
      <c r="C248" s="47" t="s">
        <v>1339</v>
      </c>
      <c r="D248" s="48" t="s">
        <v>1340</v>
      </c>
      <c r="E248" s="50">
        <v>710</v>
      </c>
    </row>
    <row r="249" spans="1:5" ht="12.75">
      <c r="A249" s="1" t="s">
        <v>763</v>
      </c>
      <c r="B249" s="40"/>
      <c r="C249" s="41"/>
      <c r="D249" s="42" t="s">
        <v>780</v>
      </c>
      <c r="E249" s="44">
        <v>710</v>
      </c>
    </row>
    <row r="250" spans="1:5" ht="12.75">
      <c r="A250" s="1" t="s">
        <v>763</v>
      </c>
      <c r="B250" s="46" t="s">
        <v>1178</v>
      </c>
      <c r="C250" s="47" t="s">
        <v>1787</v>
      </c>
      <c r="D250" s="48" t="s">
        <v>2004</v>
      </c>
      <c r="E250" s="50">
        <v>25587</v>
      </c>
    </row>
    <row r="251" spans="1:5" ht="12.75">
      <c r="A251" s="1" t="s">
        <v>763</v>
      </c>
      <c r="B251" s="40"/>
      <c r="C251" s="41"/>
      <c r="D251" s="42" t="s">
        <v>1903</v>
      </c>
      <c r="E251" s="44">
        <v>25587</v>
      </c>
    </row>
    <row r="252" spans="1:5" ht="12.75">
      <c r="A252" s="1" t="s">
        <v>763</v>
      </c>
      <c r="B252" s="46" t="s">
        <v>1178</v>
      </c>
      <c r="C252" s="47" t="s">
        <v>1944</v>
      </c>
      <c r="D252" s="48" t="s">
        <v>1945</v>
      </c>
      <c r="E252" s="50">
        <v>247342.5</v>
      </c>
    </row>
    <row r="253" spans="1:5" ht="12.75">
      <c r="A253" s="1" t="s">
        <v>763</v>
      </c>
      <c r="B253" s="40"/>
      <c r="C253" s="41"/>
      <c r="D253" s="42" t="s">
        <v>780</v>
      </c>
      <c r="E253" s="44">
        <v>247342.5</v>
      </c>
    </row>
    <row r="254" spans="1:5" ht="12.75">
      <c r="A254" s="1" t="s">
        <v>763</v>
      </c>
      <c r="B254" s="46" t="s">
        <v>2005</v>
      </c>
      <c r="C254" s="47" t="s">
        <v>1781</v>
      </c>
      <c r="D254" s="48" t="s">
        <v>1902</v>
      </c>
      <c r="E254" s="50">
        <v>1921</v>
      </c>
    </row>
    <row r="255" spans="1:5" ht="12.75">
      <c r="A255" s="1" t="s">
        <v>763</v>
      </c>
      <c r="B255" s="40"/>
      <c r="C255" s="41"/>
      <c r="D255" s="42" t="s">
        <v>1903</v>
      </c>
      <c r="E255" s="44">
        <v>1921</v>
      </c>
    </row>
    <row r="256" spans="1:5" ht="12.75">
      <c r="A256" s="1" t="s">
        <v>763</v>
      </c>
      <c r="B256" s="46" t="s">
        <v>2006</v>
      </c>
      <c r="C256" s="47" t="s">
        <v>1781</v>
      </c>
      <c r="D256" s="48" t="s">
        <v>1902</v>
      </c>
      <c r="E256" s="50">
        <v>3609</v>
      </c>
    </row>
    <row r="257" spans="1:5" ht="12.75">
      <c r="A257" s="1" t="s">
        <v>763</v>
      </c>
      <c r="B257" s="40"/>
      <c r="C257" s="41"/>
      <c r="D257" s="42" t="s">
        <v>1903</v>
      </c>
      <c r="E257" s="44">
        <v>3609</v>
      </c>
    </row>
    <row r="258" spans="1:5" ht="12.75">
      <c r="A258" s="1" t="s">
        <v>763</v>
      </c>
      <c r="B258" s="46" t="s">
        <v>2007</v>
      </c>
      <c r="C258" s="47" t="s">
        <v>1781</v>
      </c>
      <c r="D258" s="48" t="s">
        <v>1902</v>
      </c>
      <c r="E258" s="50">
        <v>2891</v>
      </c>
    </row>
    <row r="259" spans="1:5" ht="12.75">
      <c r="A259" s="1" t="s">
        <v>763</v>
      </c>
      <c r="B259" s="40"/>
      <c r="C259" s="41"/>
      <c r="D259" s="42" t="s">
        <v>1903</v>
      </c>
      <c r="E259" s="44">
        <v>2891</v>
      </c>
    </row>
    <row r="260" spans="1:5" ht="12.75">
      <c r="A260" s="1" t="s">
        <v>763</v>
      </c>
      <c r="B260" s="46" t="s">
        <v>2008</v>
      </c>
      <c r="C260" s="47" t="s">
        <v>1781</v>
      </c>
      <c r="D260" s="48" t="s">
        <v>1902</v>
      </c>
      <c r="E260" s="50">
        <v>1977</v>
      </c>
    </row>
    <row r="261" spans="1:5" ht="12.75">
      <c r="A261" s="1" t="s">
        <v>763</v>
      </c>
      <c r="B261" s="40"/>
      <c r="C261" s="41"/>
      <c r="D261" s="42" t="s">
        <v>1903</v>
      </c>
      <c r="E261" s="44">
        <v>1977</v>
      </c>
    </row>
    <row r="262" spans="1:5" ht="12.75">
      <c r="A262" s="1" t="s">
        <v>763</v>
      </c>
      <c r="B262" s="46" t="s">
        <v>2009</v>
      </c>
      <c r="C262" s="47" t="s">
        <v>1781</v>
      </c>
      <c r="D262" s="48" t="s">
        <v>1902</v>
      </c>
      <c r="E262" s="50">
        <v>7055</v>
      </c>
    </row>
    <row r="263" spans="1:5" ht="12.75">
      <c r="A263" s="1" t="s">
        <v>763</v>
      </c>
      <c r="B263" s="40"/>
      <c r="C263" s="41"/>
      <c r="D263" s="42" t="s">
        <v>1903</v>
      </c>
      <c r="E263" s="44">
        <v>7055</v>
      </c>
    </row>
    <row r="264" spans="1:5" ht="12.75">
      <c r="A264" s="1" t="s">
        <v>763</v>
      </c>
      <c r="B264" s="46" t="s">
        <v>2010</v>
      </c>
      <c r="C264" s="47" t="s">
        <v>1781</v>
      </c>
      <c r="D264" s="48" t="s">
        <v>1902</v>
      </c>
      <c r="E264" s="50">
        <v>3616</v>
      </c>
    </row>
    <row r="265" spans="1:5" ht="12.75">
      <c r="A265" s="1" t="s">
        <v>763</v>
      </c>
      <c r="B265" s="40"/>
      <c r="C265" s="41"/>
      <c r="D265" s="42" t="s">
        <v>1903</v>
      </c>
      <c r="E265" s="44">
        <v>3616</v>
      </c>
    </row>
    <row r="266" spans="1:5" ht="12.75">
      <c r="A266" s="1" t="s">
        <v>763</v>
      </c>
      <c r="B266" s="46" t="s">
        <v>2011</v>
      </c>
      <c r="C266" s="47" t="s">
        <v>1781</v>
      </c>
      <c r="D266" s="48" t="s">
        <v>1902</v>
      </c>
      <c r="E266" s="50">
        <v>1837</v>
      </c>
    </row>
    <row r="267" spans="1:5" ht="12.75">
      <c r="A267" s="1" t="s">
        <v>763</v>
      </c>
      <c r="B267" s="40"/>
      <c r="C267" s="41"/>
      <c r="D267" s="42" t="s">
        <v>1903</v>
      </c>
      <c r="E267" s="44">
        <v>1837</v>
      </c>
    </row>
    <row r="268" spans="1:5" ht="12.75">
      <c r="A268" s="1" t="s">
        <v>763</v>
      </c>
      <c r="B268" s="46" t="s">
        <v>2012</v>
      </c>
      <c r="C268" s="47" t="s">
        <v>1781</v>
      </c>
      <c r="D268" s="48" t="s">
        <v>1902</v>
      </c>
      <c r="E268" s="50">
        <v>2364</v>
      </c>
    </row>
    <row r="269" spans="1:5" ht="12.75">
      <c r="A269" s="1" t="s">
        <v>763</v>
      </c>
      <c r="B269" s="40"/>
      <c r="C269" s="41"/>
      <c r="D269" s="42" t="s">
        <v>1903</v>
      </c>
      <c r="E269" s="44">
        <v>2364</v>
      </c>
    </row>
    <row r="270" spans="1:5" ht="12.75">
      <c r="A270" s="1" t="s">
        <v>763</v>
      </c>
      <c r="B270" s="46" t="s">
        <v>2013</v>
      </c>
      <c r="C270" s="47" t="s">
        <v>1781</v>
      </c>
      <c r="D270" s="48" t="s">
        <v>1902</v>
      </c>
      <c r="E270" s="50">
        <v>3289</v>
      </c>
    </row>
    <row r="271" spans="1:5" ht="12.75">
      <c r="A271" s="1" t="s">
        <v>763</v>
      </c>
      <c r="B271" s="40"/>
      <c r="C271" s="41"/>
      <c r="D271" s="42" t="s">
        <v>1903</v>
      </c>
      <c r="E271" s="44">
        <v>3289</v>
      </c>
    </row>
    <row r="272" spans="1:5" ht="12.75">
      <c r="A272" s="1" t="s">
        <v>763</v>
      </c>
      <c r="B272" s="46" t="s">
        <v>2014</v>
      </c>
      <c r="C272" s="47" t="s">
        <v>1781</v>
      </c>
      <c r="D272" s="48" t="s">
        <v>1902</v>
      </c>
      <c r="E272" s="50">
        <v>3106</v>
      </c>
    </row>
    <row r="273" spans="1:5" ht="12.75">
      <c r="A273" s="1" t="s">
        <v>763</v>
      </c>
      <c r="B273" s="40"/>
      <c r="C273" s="41"/>
      <c r="D273" s="42" t="s">
        <v>1903</v>
      </c>
      <c r="E273" s="44">
        <v>3106</v>
      </c>
    </row>
    <row r="274" spans="1:5" ht="12.75">
      <c r="A274" s="1" t="s">
        <v>763</v>
      </c>
      <c r="B274" s="46" t="s">
        <v>2015</v>
      </c>
      <c r="C274" s="47" t="s">
        <v>1781</v>
      </c>
      <c r="D274" s="48" t="s">
        <v>1902</v>
      </c>
      <c r="E274" s="50">
        <v>6438</v>
      </c>
    </row>
    <row r="275" spans="1:5" ht="12.75">
      <c r="A275" s="1" t="s">
        <v>763</v>
      </c>
      <c r="B275" s="40"/>
      <c r="C275" s="41"/>
      <c r="D275" s="42" t="s">
        <v>1903</v>
      </c>
      <c r="E275" s="44">
        <v>6438</v>
      </c>
    </row>
    <row r="276" spans="1:5" ht="12.75">
      <c r="A276" s="1" t="s">
        <v>763</v>
      </c>
      <c r="B276" s="46" t="s">
        <v>2016</v>
      </c>
      <c r="C276" s="47" t="s">
        <v>1781</v>
      </c>
      <c r="D276" s="48" t="s">
        <v>1902</v>
      </c>
      <c r="E276" s="50">
        <v>3278</v>
      </c>
    </row>
    <row r="277" spans="1:5" ht="12.75">
      <c r="A277" s="1" t="s">
        <v>763</v>
      </c>
      <c r="B277" s="40"/>
      <c r="C277" s="41"/>
      <c r="D277" s="42" t="s">
        <v>1903</v>
      </c>
      <c r="E277" s="44">
        <v>3278</v>
      </c>
    </row>
    <row r="278" spans="1:5" ht="12.75">
      <c r="A278" s="1" t="s">
        <v>763</v>
      </c>
      <c r="B278" s="46" t="s">
        <v>0</v>
      </c>
      <c r="C278" s="47" t="s">
        <v>1781</v>
      </c>
      <c r="D278" s="48" t="s">
        <v>1902</v>
      </c>
      <c r="E278" s="50">
        <v>3465</v>
      </c>
    </row>
    <row r="279" spans="1:5" ht="12.75">
      <c r="A279" s="1" t="s">
        <v>763</v>
      </c>
      <c r="B279" s="40"/>
      <c r="C279" s="41"/>
      <c r="D279" s="42" t="s">
        <v>1903</v>
      </c>
      <c r="E279" s="44">
        <v>3465</v>
      </c>
    </row>
    <row r="280" spans="1:5" ht="12.75">
      <c r="A280" s="1" t="s">
        <v>763</v>
      </c>
      <c r="B280" s="46" t="s">
        <v>1</v>
      </c>
      <c r="C280" s="47" t="s">
        <v>1781</v>
      </c>
      <c r="D280" s="48" t="s">
        <v>1902</v>
      </c>
      <c r="E280" s="50">
        <v>3247</v>
      </c>
    </row>
    <row r="281" spans="1:5" ht="12.75">
      <c r="A281" s="1" t="s">
        <v>763</v>
      </c>
      <c r="B281" s="40"/>
      <c r="C281" s="41"/>
      <c r="D281" s="42" t="s">
        <v>1903</v>
      </c>
      <c r="E281" s="44">
        <v>3247</v>
      </c>
    </row>
    <row r="282" spans="1:5" ht="12.75">
      <c r="A282" s="1" t="s">
        <v>763</v>
      </c>
      <c r="B282" s="46" t="s">
        <v>2</v>
      </c>
      <c r="C282" s="47" t="s">
        <v>1781</v>
      </c>
      <c r="D282" s="48" t="s">
        <v>1902</v>
      </c>
      <c r="E282" s="50">
        <v>3369</v>
      </c>
    </row>
    <row r="283" spans="1:5" ht="12.75">
      <c r="A283" s="1" t="s">
        <v>763</v>
      </c>
      <c r="B283" s="40"/>
      <c r="C283" s="41"/>
      <c r="D283" s="42" t="s">
        <v>1903</v>
      </c>
      <c r="E283" s="44">
        <v>3369</v>
      </c>
    </row>
    <row r="284" spans="1:5" ht="12.75">
      <c r="A284" s="1" t="s">
        <v>763</v>
      </c>
      <c r="B284" s="46" t="s">
        <v>3</v>
      </c>
      <c r="C284" s="47" t="s">
        <v>1781</v>
      </c>
      <c r="D284" s="48" t="s">
        <v>1902</v>
      </c>
      <c r="E284" s="50">
        <v>2207</v>
      </c>
    </row>
    <row r="285" spans="1:5" ht="12.75">
      <c r="A285" s="1" t="s">
        <v>763</v>
      </c>
      <c r="B285" s="40"/>
      <c r="C285" s="41"/>
      <c r="D285" s="42" t="s">
        <v>1903</v>
      </c>
      <c r="E285" s="44">
        <v>2207</v>
      </c>
    </row>
    <row r="286" spans="1:5" ht="12.75">
      <c r="A286" s="1" t="s">
        <v>763</v>
      </c>
      <c r="B286" s="46" t="s">
        <v>4</v>
      </c>
      <c r="C286" s="47" t="s">
        <v>1781</v>
      </c>
      <c r="D286" s="48" t="s">
        <v>1902</v>
      </c>
      <c r="E286" s="50">
        <v>2564</v>
      </c>
    </row>
    <row r="287" spans="1:5" ht="12.75">
      <c r="A287" s="1" t="s">
        <v>763</v>
      </c>
      <c r="B287" s="40"/>
      <c r="C287" s="41"/>
      <c r="D287" s="42" t="s">
        <v>1903</v>
      </c>
      <c r="E287" s="44">
        <v>2564</v>
      </c>
    </row>
    <row r="288" spans="1:5" ht="12.75">
      <c r="A288" s="1" t="s">
        <v>763</v>
      </c>
      <c r="B288" s="46" t="s">
        <v>5</v>
      </c>
      <c r="C288" s="47" t="s">
        <v>1781</v>
      </c>
      <c r="D288" s="48" t="s">
        <v>1902</v>
      </c>
      <c r="E288" s="50">
        <v>2857</v>
      </c>
    </row>
    <row r="289" spans="1:5" ht="12.75">
      <c r="A289" s="1" t="s">
        <v>763</v>
      </c>
      <c r="B289" s="40"/>
      <c r="C289" s="41"/>
      <c r="D289" s="42" t="s">
        <v>1903</v>
      </c>
      <c r="E289" s="44">
        <v>2857</v>
      </c>
    </row>
    <row r="290" spans="1:5" ht="12.75">
      <c r="A290" s="1" t="s">
        <v>763</v>
      </c>
      <c r="B290" s="46" t="s">
        <v>6</v>
      </c>
      <c r="C290" s="47" t="s">
        <v>1781</v>
      </c>
      <c r="D290" s="48" t="s">
        <v>1902</v>
      </c>
      <c r="E290" s="50">
        <v>1480</v>
      </c>
    </row>
    <row r="291" spans="1:5" ht="12.75">
      <c r="A291" s="1" t="s">
        <v>763</v>
      </c>
      <c r="B291" s="40"/>
      <c r="C291" s="41"/>
      <c r="D291" s="42" t="s">
        <v>1903</v>
      </c>
      <c r="E291" s="44">
        <v>1480</v>
      </c>
    </row>
    <row r="292" spans="1:5" ht="12.75">
      <c r="A292" s="1" t="s">
        <v>763</v>
      </c>
      <c r="B292" s="46" t="s">
        <v>7</v>
      </c>
      <c r="C292" s="47" t="s">
        <v>1781</v>
      </c>
      <c r="D292" s="48" t="s">
        <v>1902</v>
      </c>
      <c r="E292" s="50">
        <v>2777</v>
      </c>
    </row>
    <row r="293" spans="1:5" ht="12.75">
      <c r="A293" s="1" t="s">
        <v>763</v>
      </c>
      <c r="B293" s="40"/>
      <c r="C293" s="41"/>
      <c r="D293" s="42" t="s">
        <v>1903</v>
      </c>
      <c r="E293" s="44">
        <v>2777</v>
      </c>
    </row>
    <row r="294" spans="1:5" ht="12.75">
      <c r="A294" s="1" t="s">
        <v>763</v>
      </c>
      <c r="B294" s="46" t="s">
        <v>8</v>
      </c>
      <c r="C294" s="47" t="s">
        <v>1781</v>
      </c>
      <c r="D294" s="48" t="s">
        <v>1902</v>
      </c>
      <c r="E294" s="50">
        <v>1807</v>
      </c>
    </row>
    <row r="295" spans="1:5" ht="12.75">
      <c r="A295" s="1" t="s">
        <v>763</v>
      </c>
      <c r="B295" s="40"/>
      <c r="C295" s="41"/>
      <c r="D295" s="42" t="s">
        <v>1903</v>
      </c>
      <c r="E295" s="44">
        <v>1807</v>
      </c>
    </row>
    <row r="296" spans="1:5" ht="12.75">
      <c r="A296" s="1" t="s">
        <v>763</v>
      </c>
      <c r="B296" s="46" t="s">
        <v>9</v>
      </c>
      <c r="C296" s="47" t="s">
        <v>1781</v>
      </c>
      <c r="D296" s="48" t="s">
        <v>1902</v>
      </c>
      <c r="E296" s="50">
        <v>4098</v>
      </c>
    </row>
    <row r="297" spans="1:5" ht="12.75">
      <c r="A297" s="1" t="s">
        <v>763</v>
      </c>
      <c r="B297" s="40"/>
      <c r="C297" s="41"/>
      <c r="D297" s="42" t="s">
        <v>1903</v>
      </c>
      <c r="E297" s="44">
        <v>4098</v>
      </c>
    </row>
    <row r="298" spans="1:5" ht="12.75">
      <c r="A298" s="1" t="s">
        <v>763</v>
      </c>
      <c r="B298" s="46" t="s">
        <v>10</v>
      </c>
      <c r="C298" s="47" t="s">
        <v>1781</v>
      </c>
      <c r="D298" s="48" t="s">
        <v>1902</v>
      </c>
      <c r="E298" s="50">
        <v>2119</v>
      </c>
    </row>
    <row r="299" spans="1:5" ht="12.75">
      <c r="A299" s="1" t="s">
        <v>763</v>
      </c>
      <c r="B299" s="40"/>
      <c r="C299" s="41"/>
      <c r="D299" s="42" t="s">
        <v>1903</v>
      </c>
      <c r="E299" s="44">
        <v>2119</v>
      </c>
    </row>
    <row r="300" spans="1:5" ht="12.75">
      <c r="A300" s="1" t="s">
        <v>763</v>
      </c>
      <c r="B300" s="46" t="s">
        <v>11</v>
      </c>
      <c r="C300" s="47" t="s">
        <v>1781</v>
      </c>
      <c r="D300" s="48" t="s">
        <v>1902</v>
      </c>
      <c r="E300" s="50">
        <v>1777</v>
      </c>
    </row>
    <row r="301" spans="1:5" ht="12.75">
      <c r="A301" s="1" t="s">
        <v>763</v>
      </c>
      <c r="B301" s="40"/>
      <c r="C301" s="41"/>
      <c r="D301" s="42" t="s">
        <v>1903</v>
      </c>
      <c r="E301" s="44">
        <v>1777</v>
      </c>
    </row>
    <row r="302" spans="1:5" ht="12.75">
      <c r="A302" s="1" t="s">
        <v>763</v>
      </c>
      <c r="B302" s="46" t="s">
        <v>12</v>
      </c>
      <c r="C302" s="47" t="s">
        <v>1781</v>
      </c>
      <c r="D302" s="48" t="s">
        <v>1902</v>
      </c>
      <c r="E302" s="50">
        <v>5002</v>
      </c>
    </row>
    <row r="303" spans="1:5" ht="12.75">
      <c r="A303" s="1" t="s">
        <v>763</v>
      </c>
      <c r="B303" s="40"/>
      <c r="C303" s="41"/>
      <c r="D303" s="42" t="s">
        <v>1903</v>
      </c>
      <c r="E303" s="44">
        <v>5002</v>
      </c>
    </row>
    <row r="304" spans="1:5" ht="12.75">
      <c r="A304" s="1" t="s">
        <v>763</v>
      </c>
      <c r="B304" s="46" t="s">
        <v>13</v>
      </c>
      <c r="C304" s="47" t="s">
        <v>1781</v>
      </c>
      <c r="D304" s="48" t="s">
        <v>1902</v>
      </c>
      <c r="E304" s="50">
        <v>6812</v>
      </c>
    </row>
    <row r="305" spans="1:5" ht="12.75">
      <c r="A305" s="1" t="s">
        <v>763</v>
      </c>
      <c r="B305" s="40"/>
      <c r="C305" s="41"/>
      <c r="D305" s="42" t="s">
        <v>1903</v>
      </c>
      <c r="E305" s="44">
        <v>6812</v>
      </c>
    </row>
    <row r="306" spans="1:5" ht="12.75">
      <c r="A306" s="1" t="s">
        <v>763</v>
      </c>
      <c r="B306" s="46" t="s">
        <v>14</v>
      </c>
      <c r="C306" s="47" t="s">
        <v>1781</v>
      </c>
      <c r="D306" s="48" t="s">
        <v>1902</v>
      </c>
      <c r="E306" s="50">
        <v>3570</v>
      </c>
    </row>
    <row r="307" spans="1:5" ht="12.75">
      <c r="A307" s="1" t="s">
        <v>763</v>
      </c>
      <c r="B307" s="40"/>
      <c r="C307" s="41"/>
      <c r="D307" s="42" t="s">
        <v>1903</v>
      </c>
      <c r="E307" s="44">
        <v>3570</v>
      </c>
    </row>
    <row r="308" spans="1:5" ht="12.75">
      <c r="A308" s="1" t="s">
        <v>763</v>
      </c>
      <c r="B308" s="46" t="s">
        <v>15</v>
      </c>
      <c r="C308" s="47" t="s">
        <v>1781</v>
      </c>
      <c r="D308" s="48" t="s">
        <v>1902</v>
      </c>
      <c r="E308" s="50">
        <v>1862</v>
      </c>
    </row>
    <row r="309" spans="1:5" ht="12.75">
      <c r="A309" s="1" t="s">
        <v>763</v>
      </c>
      <c r="B309" s="40"/>
      <c r="C309" s="41"/>
      <c r="D309" s="42" t="s">
        <v>1903</v>
      </c>
      <c r="E309" s="44">
        <v>1862</v>
      </c>
    </row>
    <row r="310" spans="1:5" ht="12.75">
      <c r="A310" s="1" t="s">
        <v>763</v>
      </c>
      <c r="B310" s="46" t="s">
        <v>16</v>
      </c>
      <c r="C310" s="47" t="s">
        <v>1781</v>
      </c>
      <c r="D310" s="48" t="s">
        <v>1902</v>
      </c>
      <c r="E310" s="50">
        <v>3255</v>
      </c>
    </row>
    <row r="311" spans="1:5" ht="12.75">
      <c r="A311" s="1" t="s">
        <v>763</v>
      </c>
      <c r="B311" s="40"/>
      <c r="C311" s="41"/>
      <c r="D311" s="42" t="s">
        <v>1903</v>
      </c>
      <c r="E311" s="44">
        <v>3255</v>
      </c>
    </row>
    <row r="312" spans="1:5" ht="12.75">
      <c r="A312" s="1" t="s">
        <v>763</v>
      </c>
      <c r="B312" s="46" t="s">
        <v>17</v>
      </c>
      <c r="C312" s="47" t="s">
        <v>1781</v>
      </c>
      <c r="D312" s="48" t="s">
        <v>1902</v>
      </c>
      <c r="E312" s="50">
        <v>2357</v>
      </c>
    </row>
    <row r="313" spans="1:5" ht="12.75">
      <c r="A313" s="1" t="s">
        <v>763</v>
      </c>
      <c r="B313" s="40"/>
      <c r="C313" s="41"/>
      <c r="D313" s="42" t="s">
        <v>1903</v>
      </c>
      <c r="E313" s="44">
        <v>2357</v>
      </c>
    </row>
    <row r="314" spans="1:5" ht="12.75">
      <c r="A314" s="1" t="s">
        <v>763</v>
      </c>
      <c r="B314" s="46" t="s">
        <v>18</v>
      </c>
      <c r="C314" s="47" t="s">
        <v>1781</v>
      </c>
      <c r="D314" s="48" t="s">
        <v>1902</v>
      </c>
      <c r="E314" s="50">
        <v>3333</v>
      </c>
    </row>
    <row r="315" spans="1:5" ht="12.75">
      <c r="A315" s="1" t="s">
        <v>763</v>
      </c>
      <c r="B315" s="40"/>
      <c r="C315" s="41"/>
      <c r="D315" s="42" t="s">
        <v>1903</v>
      </c>
      <c r="E315" s="44">
        <v>3333</v>
      </c>
    </row>
    <row r="316" spans="1:5" ht="12.75">
      <c r="A316" s="1" t="s">
        <v>763</v>
      </c>
      <c r="B316" s="46" t="s">
        <v>19</v>
      </c>
      <c r="C316" s="47" t="s">
        <v>20</v>
      </c>
      <c r="D316" s="48" t="s">
        <v>21</v>
      </c>
      <c r="E316" s="50">
        <v>3085</v>
      </c>
    </row>
    <row r="317" spans="1:5" ht="12.75">
      <c r="A317" s="1" t="s">
        <v>763</v>
      </c>
      <c r="B317" s="40"/>
      <c r="C317" s="41"/>
      <c r="D317" s="42" t="s">
        <v>1903</v>
      </c>
      <c r="E317" s="44">
        <v>3085</v>
      </c>
    </row>
    <row r="318" spans="1:5" ht="12.75">
      <c r="A318" s="1" t="s">
        <v>763</v>
      </c>
      <c r="B318" s="46" t="s">
        <v>22</v>
      </c>
      <c r="C318" s="47" t="s">
        <v>1781</v>
      </c>
      <c r="D318" s="48" t="s">
        <v>1902</v>
      </c>
      <c r="E318" s="50">
        <v>3407</v>
      </c>
    </row>
    <row r="319" spans="1:5" ht="12.75">
      <c r="A319" s="1" t="s">
        <v>763</v>
      </c>
      <c r="B319" s="40"/>
      <c r="C319" s="41"/>
      <c r="D319" s="42" t="s">
        <v>1903</v>
      </c>
      <c r="E319" s="44">
        <v>3407</v>
      </c>
    </row>
    <row r="320" spans="1:5" ht="12.75">
      <c r="A320" s="1" t="s">
        <v>763</v>
      </c>
      <c r="B320" s="46" t="s">
        <v>23</v>
      </c>
      <c r="C320" s="47" t="s">
        <v>1781</v>
      </c>
      <c r="D320" s="48" t="s">
        <v>1902</v>
      </c>
      <c r="E320" s="50">
        <v>2499</v>
      </c>
    </row>
    <row r="321" spans="1:5" ht="12.75">
      <c r="A321" s="1" t="s">
        <v>763</v>
      </c>
      <c r="B321" s="40"/>
      <c r="C321" s="41"/>
      <c r="D321" s="42" t="s">
        <v>1903</v>
      </c>
      <c r="E321" s="44">
        <v>2499</v>
      </c>
    </row>
    <row r="322" spans="1:5" ht="12.75">
      <c r="A322" s="1" t="s">
        <v>763</v>
      </c>
      <c r="B322" s="46" t="s">
        <v>24</v>
      </c>
      <c r="C322" s="47" t="s">
        <v>1781</v>
      </c>
      <c r="D322" s="48" t="s">
        <v>1902</v>
      </c>
      <c r="E322" s="50">
        <v>3660</v>
      </c>
    </row>
    <row r="323" spans="1:5" ht="12.75">
      <c r="A323" s="1" t="s">
        <v>763</v>
      </c>
      <c r="B323" s="40"/>
      <c r="C323" s="41"/>
      <c r="D323" s="42" t="s">
        <v>1903</v>
      </c>
      <c r="E323" s="44">
        <v>3660</v>
      </c>
    </row>
    <row r="324" spans="1:5" ht="12.75">
      <c r="A324" s="1" t="s">
        <v>763</v>
      </c>
      <c r="B324" s="46" t="s">
        <v>25</v>
      </c>
      <c r="C324" s="47" t="s">
        <v>1781</v>
      </c>
      <c r="D324" s="48" t="s">
        <v>1902</v>
      </c>
      <c r="E324" s="50">
        <v>2760</v>
      </c>
    </row>
    <row r="325" spans="1:5" ht="12.75">
      <c r="A325" s="1" t="s">
        <v>763</v>
      </c>
      <c r="B325" s="40"/>
      <c r="C325" s="41"/>
      <c r="D325" s="42" t="s">
        <v>1903</v>
      </c>
      <c r="E325" s="44">
        <v>2760</v>
      </c>
    </row>
    <row r="326" spans="1:5" ht="12.75">
      <c r="A326" s="1" t="s">
        <v>763</v>
      </c>
      <c r="B326" s="46" t="s">
        <v>26</v>
      </c>
      <c r="C326" s="47" t="s">
        <v>1781</v>
      </c>
      <c r="D326" s="48" t="s">
        <v>1902</v>
      </c>
      <c r="E326" s="50">
        <v>3170</v>
      </c>
    </row>
    <row r="327" spans="1:5" ht="12.75">
      <c r="A327" s="1" t="s">
        <v>763</v>
      </c>
      <c r="B327" s="40"/>
      <c r="C327" s="41"/>
      <c r="D327" s="42" t="s">
        <v>1903</v>
      </c>
      <c r="E327" s="44">
        <v>3170</v>
      </c>
    </row>
    <row r="328" spans="1:5" ht="12.75">
      <c r="A328" s="1" t="s">
        <v>763</v>
      </c>
      <c r="B328" s="46" t="s">
        <v>27</v>
      </c>
      <c r="C328" s="47" t="s">
        <v>1781</v>
      </c>
      <c r="D328" s="48" t="s">
        <v>1902</v>
      </c>
      <c r="E328" s="50">
        <v>2603</v>
      </c>
    </row>
    <row r="329" spans="1:5" ht="12.75">
      <c r="A329" s="1" t="s">
        <v>763</v>
      </c>
      <c r="B329" s="40"/>
      <c r="C329" s="41"/>
      <c r="D329" s="42" t="s">
        <v>1903</v>
      </c>
      <c r="E329" s="44">
        <v>2603</v>
      </c>
    </row>
    <row r="330" spans="1:5" ht="12.75">
      <c r="A330" s="1" t="s">
        <v>763</v>
      </c>
      <c r="B330" s="46" t="s">
        <v>28</v>
      </c>
      <c r="C330" s="47" t="s">
        <v>1781</v>
      </c>
      <c r="D330" s="48" t="s">
        <v>1902</v>
      </c>
      <c r="E330" s="50">
        <v>3586</v>
      </c>
    </row>
    <row r="331" spans="1:5" ht="12.75">
      <c r="A331" s="1" t="s">
        <v>763</v>
      </c>
      <c r="B331" s="40"/>
      <c r="C331" s="41"/>
      <c r="D331" s="42" t="s">
        <v>1903</v>
      </c>
      <c r="E331" s="44">
        <v>3586</v>
      </c>
    </row>
    <row r="332" spans="1:5" ht="12.75">
      <c r="A332" s="1" t="s">
        <v>763</v>
      </c>
      <c r="B332" s="46" t="s">
        <v>29</v>
      </c>
      <c r="C332" s="47" t="s">
        <v>1781</v>
      </c>
      <c r="D332" s="48" t="s">
        <v>1902</v>
      </c>
      <c r="E332" s="50">
        <v>5954</v>
      </c>
    </row>
    <row r="333" spans="1:5" ht="12.75">
      <c r="A333" s="1" t="s">
        <v>763</v>
      </c>
      <c r="B333" s="40"/>
      <c r="C333" s="41"/>
      <c r="D333" s="42" t="s">
        <v>1903</v>
      </c>
      <c r="E333" s="44">
        <v>5954</v>
      </c>
    </row>
    <row r="334" spans="1:5" ht="12.75">
      <c r="A334" s="1" t="s">
        <v>763</v>
      </c>
      <c r="B334" s="46" t="s">
        <v>30</v>
      </c>
      <c r="C334" s="47" t="s">
        <v>1781</v>
      </c>
      <c r="D334" s="48" t="s">
        <v>1902</v>
      </c>
      <c r="E334" s="50">
        <v>2764</v>
      </c>
    </row>
    <row r="335" spans="1:5" ht="12.75">
      <c r="A335" s="1" t="s">
        <v>763</v>
      </c>
      <c r="B335" s="40"/>
      <c r="C335" s="41"/>
      <c r="D335" s="42" t="s">
        <v>1903</v>
      </c>
      <c r="E335" s="44">
        <v>2764</v>
      </c>
    </row>
    <row r="336" spans="1:5" ht="12.75">
      <c r="A336" s="1" t="s">
        <v>763</v>
      </c>
      <c r="B336" s="46" t="s">
        <v>31</v>
      </c>
      <c r="C336" s="47" t="s">
        <v>1781</v>
      </c>
      <c r="D336" s="48" t="s">
        <v>1902</v>
      </c>
      <c r="E336" s="50">
        <v>2314</v>
      </c>
    </row>
    <row r="337" spans="1:5" ht="12.75">
      <c r="A337" s="1" t="s">
        <v>763</v>
      </c>
      <c r="B337" s="40"/>
      <c r="C337" s="41"/>
      <c r="D337" s="42" t="s">
        <v>1903</v>
      </c>
      <c r="E337" s="44">
        <v>2314</v>
      </c>
    </row>
    <row r="338" spans="1:5" ht="12.75">
      <c r="A338" s="1" t="s">
        <v>763</v>
      </c>
      <c r="B338" s="46" t="s">
        <v>32</v>
      </c>
      <c r="C338" s="47" t="s">
        <v>1781</v>
      </c>
      <c r="D338" s="48" t="s">
        <v>1902</v>
      </c>
      <c r="E338" s="50">
        <v>2036</v>
      </c>
    </row>
    <row r="339" spans="1:5" ht="12.75">
      <c r="A339" s="1" t="s">
        <v>763</v>
      </c>
      <c r="B339" s="40"/>
      <c r="C339" s="41"/>
      <c r="D339" s="42" t="s">
        <v>1903</v>
      </c>
      <c r="E339" s="44">
        <v>2036</v>
      </c>
    </row>
    <row r="340" spans="1:5" ht="12.75">
      <c r="A340" s="1" t="s">
        <v>763</v>
      </c>
      <c r="B340" s="46" t="s">
        <v>33</v>
      </c>
      <c r="C340" s="47" t="s">
        <v>1781</v>
      </c>
      <c r="D340" s="48" t="s">
        <v>1902</v>
      </c>
      <c r="E340" s="50">
        <v>3135</v>
      </c>
    </row>
    <row r="341" spans="1:5" ht="12.75">
      <c r="A341" s="1" t="s">
        <v>763</v>
      </c>
      <c r="B341" s="40"/>
      <c r="C341" s="41"/>
      <c r="D341" s="42" t="s">
        <v>1903</v>
      </c>
      <c r="E341" s="44">
        <v>3135</v>
      </c>
    </row>
    <row r="342" spans="1:5" ht="12.75">
      <c r="A342" s="1" t="s">
        <v>763</v>
      </c>
      <c r="B342" s="46" t="s">
        <v>34</v>
      </c>
      <c r="C342" s="47" t="s">
        <v>1781</v>
      </c>
      <c r="D342" s="48" t="s">
        <v>1902</v>
      </c>
      <c r="E342" s="50">
        <v>3061</v>
      </c>
    </row>
    <row r="343" spans="1:5" ht="12.75">
      <c r="A343" s="1" t="s">
        <v>763</v>
      </c>
      <c r="B343" s="40"/>
      <c r="C343" s="41"/>
      <c r="D343" s="42" t="s">
        <v>1903</v>
      </c>
      <c r="E343" s="44">
        <v>3061</v>
      </c>
    </row>
    <row r="344" spans="1:5" ht="12.75">
      <c r="A344" s="1" t="s">
        <v>763</v>
      </c>
      <c r="B344" s="46" t="s">
        <v>35</v>
      </c>
      <c r="C344" s="47" t="s">
        <v>1781</v>
      </c>
      <c r="D344" s="48" t="s">
        <v>1902</v>
      </c>
      <c r="E344" s="50">
        <v>3262</v>
      </c>
    </row>
    <row r="345" spans="1:5" ht="12.75">
      <c r="A345" s="1" t="s">
        <v>763</v>
      </c>
      <c r="B345" s="40"/>
      <c r="C345" s="41"/>
      <c r="D345" s="42" t="s">
        <v>1903</v>
      </c>
      <c r="E345" s="44">
        <v>3262</v>
      </c>
    </row>
    <row r="346" spans="1:5" ht="12.75">
      <c r="A346" s="1" t="s">
        <v>763</v>
      </c>
      <c r="B346" s="46" t="s">
        <v>36</v>
      </c>
      <c r="C346" s="47" t="s">
        <v>1781</v>
      </c>
      <c r="D346" s="48" t="s">
        <v>1902</v>
      </c>
      <c r="E346" s="50">
        <v>3691</v>
      </c>
    </row>
    <row r="347" spans="1:5" ht="12.75">
      <c r="A347" s="1" t="s">
        <v>763</v>
      </c>
      <c r="B347" s="40"/>
      <c r="C347" s="41"/>
      <c r="D347" s="42" t="s">
        <v>1903</v>
      </c>
      <c r="E347" s="44">
        <v>3691</v>
      </c>
    </row>
    <row r="348" spans="1:5" ht="12.75">
      <c r="A348" s="1" t="s">
        <v>763</v>
      </c>
      <c r="B348" s="46" t="s">
        <v>37</v>
      </c>
      <c r="C348" s="47" t="s">
        <v>1781</v>
      </c>
      <c r="D348" s="48" t="s">
        <v>1902</v>
      </c>
      <c r="E348" s="50">
        <v>5459</v>
      </c>
    </row>
    <row r="349" spans="1:5" ht="12.75">
      <c r="A349" s="1" t="s">
        <v>763</v>
      </c>
      <c r="B349" s="40"/>
      <c r="C349" s="41"/>
      <c r="D349" s="42" t="s">
        <v>1903</v>
      </c>
      <c r="E349" s="44">
        <v>5459</v>
      </c>
    </row>
    <row r="350" spans="1:5" ht="12.75">
      <c r="A350" s="1" t="s">
        <v>763</v>
      </c>
      <c r="B350" s="46" t="s">
        <v>38</v>
      </c>
      <c r="C350" s="47" t="s">
        <v>1781</v>
      </c>
      <c r="D350" s="48" t="s">
        <v>1902</v>
      </c>
      <c r="E350" s="50">
        <v>3290</v>
      </c>
    </row>
    <row r="351" spans="1:5" ht="12.75">
      <c r="A351" s="1" t="s">
        <v>763</v>
      </c>
      <c r="B351" s="40"/>
      <c r="C351" s="41"/>
      <c r="D351" s="42" t="s">
        <v>1903</v>
      </c>
      <c r="E351" s="44">
        <v>3290</v>
      </c>
    </row>
    <row r="352" spans="1:5" ht="12.75">
      <c r="A352" s="1" t="s">
        <v>763</v>
      </c>
      <c r="B352" s="46" t="s">
        <v>39</v>
      </c>
      <c r="C352" s="47" t="s">
        <v>1781</v>
      </c>
      <c r="D352" s="48" t="s">
        <v>1902</v>
      </c>
      <c r="E352" s="50">
        <v>1948</v>
      </c>
    </row>
    <row r="353" spans="1:5" ht="12.75">
      <c r="A353" s="1" t="s">
        <v>763</v>
      </c>
      <c r="B353" s="40"/>
      <c r="C353" s="41"/>
      <c r="D353" s="42" t="s">
        <v>1903</v>
      </c>
      <c r="E353" s="44">
        <v>1948</v>
      </c>
    </row>
    <row r="354" spans="1:5" ht="12.75">
      <c r="A354" s="1" t="s">
        <v>763</v>
      </c>
      <c r="B354" s="46" t="s">
        <v>40</v>
      </c>
      <c r="C354" s="47" t="s">
        <v>1781</v>
      </c>
      <c r="D354" s="48" t="s">
        <v>1902</v>
      </c>
      <c r="E354" s="50">
        <v>3158</v>
      </c>
    </row>
    <row r="355" spans="1:5" ht="12.75">
      <c r="A355" s="1" t="s">
        <v>763</v>
      </c>
      <c r="B355" s="40"/>
      <c r="C355" s="41"/>
      <c r="D355" s="42" t="s">
        <v>1903</v>
      </c>
      <c r="E355" s="44">
        <v>3158</v>
      </c>
    </row>
    <row r="356" spans="1:5" ht="12.75">
      <c r="A356" s="1" t="s">
        <v>763</v>
      </c>
      <c r="B356" s="46" t="s">
        <v>41</v>
      </c>
      <c r="C356" s="47" t="s">
        <v>1781</v>
      </c>
      <c r="D356" s="48" t="s">
        <v>1902</v>
      </c>
      <c r="E356" s="50">
        <v>3299</v>
      </c>
    </row>
    <row r="357" spans="1:5" ht="12.75">
      <c r="A357" s="1" t="s">
        <v>763</v>
      </c>
      <c r="B357" s="40"/>
      <c r="C357" s="41"/>
      <c r="D357" s="42" t="s">
        <v>1903</v>
      </c>
      <c r="E357" s="44">
        <v>3299</v>
      </c>
    </row>
    <row r="358" spans="1:5" ht="12.75">
      <c r="A358" s="1" t="s">
        <v>763</v>
      </c>
      <c r="B358" s="46" t="s">
        <v>42</v>
      </c>
      <c r="C358" s="47" t="s">
        <v>1781</v>
      </c>
      <c r="D358" s="48" t="s">
        <v>1902</v>
      </c>
      <c r="E358" s="50">
        <v>2896</v>
      </c>
    </row>
    <row r="359" spans="1:5" ht="12.75">
      <c r="A359" s="1" t="s">
        <v>763</v>
      </c>
      <c r="B359" s="40"/>
      <c r="C359" s="41"/>
      <c r="D359" s="42" t="s">
        <v>1903</v>
      </c>
      <c r="E359" s="44">
        <v>2896</v>
      </c>
    </row>
    <row r="360" spans="1:5" ht="12.75">
      <c r="A360" s="1" t="s">
        <v>763</v>
      </c>
      <c r="B360" s="46" t="s">
        <v>43</v>
      </c>
      <c r="C360" s="47" t="s">
        <v>1781</v>
      </c>
      <c r="D360" s="48" t="s">
        <v>1902</v>
      </c>
      <c r="E360" s="50">
        <v>3247</v>
      </c>
    </row>
    <row r="361" spans="1:5" ht="12.75">
      <c r="A361" s="1" t="s">
        <v>763</v>
      </c>
      <c r="B361" s="40"/>
      <c r="C361" s="41"/>
      <c r="D361" s="42" t="s">
        <v>1903</v>
      </c>
      <c r="E361" s="44">
        <v>3247</v>
      </c>
    </row>
    <row r="362" spans="1:5" ht="12.75">
      <c r="A362" s="1" t="s">
        <v>763</v>
      </c>
      <c r="B362" s="46" t="s">
        <v>44</v>
      </c>
      <c r="C362" s="47" t="s">
        <v>1781</v>
      </c>
      <c r="D362" s="48" t="s">
        <v>1902</v>
      </c>
      <c r="E362" s="50">
        <v>4308</v>
      </c>
    </row>
    <row r="363" spans="1:5" ht="12.75">
      <c r="A363" s="1" t="s">
        <v>763</v>
      </c>
      <c r="B363" s="40"/>
      <c r="C363" s="41"/>
      <c r="D363" s="42" t="s">
        <v>1903</v>
      </c>
      <c r="E363" s="44">
        <v>4308</v>
      </c>
    </row>
    <row r="364" spans="1:5" ht="12.75">
      <c r="A364" s="1" t="s">
        <v>763</v>
      </c>
      <c r="B364" s="46" t="s">
        <v>45</v>
      </c>
      <c r="C364" s="47" t="s">
        <v>1781</v>
      </c>
      <c r="D364" s="48" t="s">
        <v>1902</v>
      </c>
      <c r="E364" s="50">
        <v>3456</v>
      </c>
    </row>
    <row r="365" spans="1:5" ht="12.75">
      <c r="A365" s="1" t="s">
        <v>763</v>
      </c>
      <c r="B365" s="40"/>
      <c r="C365" s="41"/>
      <c r="D365" s="42" t="s">
        <v>1903</v>
      </c>
      <c r="E365" s="44">
        <v>3456</v>
      </c>
    </row>
    <row r="366" spans="1:5" ht="12.75">
      <c r="A366" s="1" t="s">
        <v>763</v>
      </c>
      <c r="B366" s="46" t="s">
        <v>46</v>
      </c>
      <c r="C366" s="47" t="s">
        <v>1781</v>
      </c>
      <c r="D366" s="48" t="s">
        <v>1902</v>
      </c>
      <c r="E366" s="50">
        <v>3017</v>
      </c>
    </row>
    <row r="367" spans="1:5" ht="12.75">
      <c r="A367" s="1" t="s">
        <v>763</v>
      </c>
      <c r="B367" s="40"/>
      <c r="C367" s="41"/>
      <c r="D367" s="42" t="s">
        <v>1903</v>
      </c>
      <c r="E367" s="44">
        <v>3017</v>
      </c>
    </row>
    <row r="368" spans="1:5" ht="12.75">
      <c r="A368" s="1" t="s">
        <v>763</v>
      </c>
      <c r="B368" s="46" t="s">
        <v>47</v>
      </c>
      <c r="C368" s="47" t="s">
        <v>1781</v>
      </c>
      <c r="D368" s="48" t="s">
        <v>1902</v>
      </c>
      <c r="E368" s="50">
        <v>1820</v>
      </c>
    </row>
    <row r="369" spans="1:5" ht="12.75">
      <c r="A369" s="1" t="s">
        <v>763</v>
      </c>
      <c r="B369" s="40"/>
      <c r="C369" s="41"/>
      <c r="D369" s="42" t="s">
        <v>1903</v>
      </c>
      <c r="E369" s="44">
        <v>1820</v>
      </c>
    </row>
    <row r="370" spans="1:5" ht="12.75">
      <c r="A370" s="1" t="s">
        <v>763</v>
      </c>
      <c r="B370" s="46" t="s">
        <v>48</v>
      </c>
      <c r="C370" s="47" t="s">
        <v>1781</v>
      </c>
      <c r="D370" s="48" t="s">
        <v>1902</v>
      </c>
      <c r="E370" s="50">
        <v>2438</v>
      </c>
    </row>
    <row r="371" spans="1:5" ht="12.75">
      <c r="A371" s="1" t="s">
        <v>763</v>
      </c>
      <c r="B371" s="40"/>
      <c r="C371" s="41"/>
      <c r="D371" s="42" t="s">
        <v>1903</v>
      </c>
      <c r="E371" s="44">
        <v>2438</v>
      </c>
    </row>
    <row r="372" spans="1:5" ht="12.75">
      <c r="A372" s="1" t="s">
        <v>763</v>
      </c>
      <c r="B372" s="46" t="s">
        <v>49</v>
      </c>
      <c r="C372" s="47" t="s">
        <v>1781</v>
      </c>
      <c r="D372" s="48" t="s">
        <v>1902</v>
      </c>
      <c r="E372" s="50">
        <v>1816</v>
      </c>
    </row>
    <row r="373" spans="1:5" ht="12.75">
      <c r="A373" s="1" t="s">
        <v>763</v>
      </c>
      <c r="B373" s="40"/>
      <c r="C373" s="41"/>
      <c r="D373" s="42" t="s">
        <v>1903</v>
      </c>
      <c r="E373" s="44">
        <v>1816</v>
      </c>
    </row>
    <row r="374" spans="1:5" ht="12.75">
      <c r="A374" s="1" t="s">
        <v>763</v>
      </c>
      <c r="B374" s="46" t="s">
        <v>50</v>
      </c>
      <c r="C374" s="47" t="s">
        <v>1781</v>
      </c>
      <c r="D374" s="48" t="s">
        <v>1902</v>
      </c>
      <c r="E374" s="50">
        <v>1831</v>
      </c>
    </row>
    <row r="375" spans="1:5" ht="12.75">
      <c r="A375" s="1" t="s">
        <v>763</v>
      </c>
      <c r="B375" s="40"/>
      <c r="C375" s="41"/>
      <c r="D375" s="42" t="s">
        <v>1903</v>
      </c>
      <c r="E375" s="44">
        <v>1831</v>
      </c>
    </row>
    <row r="376" spans="1:5" ht="12.75">
      <c r="A376" s="1" t="s">
        <v>763</v>
      </c>
      <c r="B376" s="46" t="s">
        <v>51</v>
      </c>
      <c r="C376" s="47" t="s">
        <v>1781</v>
      </c>
      <c r="D376" s="48" t="s">
        <v>1902</v>
      </c>
      <c r="E376" s="50">
        <v>2907</v>
      </c>
    </row>
    <row r="377" spans="1:5" ht="12.75">
      <c r="A377" s="1" t="s">
        <v>763</v>
      </c>
      <c r="B377" s="40"/>
      <c r="C377" s="41"/>
      <c r="D377" s="42" t="s">
        <v>1903</v>
      </c>
      <c r="E377" s="44">
        <v>2907</v>
      </c>
    </row>
    <row r="378" spans="1:5" ht="12.75">
      <c r="A378" s="1" t="s">
        <v>763</v>
      </c>
      <c r="B378" s="46" t="s">
        <v>52</v>
      </c>
      <c r="C378" s="47" t="s">
        <v>1781</v>
      </c>
      <c r="D378" s="48" t="s">
        <v>1902</v>
      </c>
      <c r="E378" s="50">
        <v>3267</v>
      </c>
    </row>
    <row r="379" spans="1:5" ht="12.75">
      <c r="A379" s="1" t="s">
        <v>763</v>
      </c>
      <c r="B379" s="40"/>
      <c r="C379" s="41"/>
      <c r="D379" s="42" t="s">
        <v>1903</v>
      </c>
      <c r="E379" s="44">
        <v>3267</v>
      </c>
    </row>
    <row r="380" spans="1:5" ht="12.75">
      <c r="A380" s="1" t="s">
        <v>763</v>
      </c>
      <c r="B380" s="46" t="s">
        <v>53</v>
      </c>
      <c r="C380" s="47" t="s">
        <v>1781</v>
      </c>
      <c r="D380" s="48" t="s">
        <v>1902</v>
      </c>
      <c r="E380" s="50">
        <v>3882</v>
      </c>
    </row>
    <row r="381" spans="1:5" ht="12.75">
      <c r="A381" s="1" t="s">
        <v>763</v>
      </c>
      <c r="B381" s="40"/>
      <c r="C381" s="41"/>
      <c r="D381" s="42" t="s">
        <v>1903</v>
      </c>
      <c r="E381" s="44">
        <v>3882</v>
      </c>
    </row>
    <row r="382" spans="1:5" ht="12.75">
      <c r="A382" s="1" t="s">
        <v>763</v>
      </c>
      <c r="B382" s="46" t="s">
        <v>54</v>
      </c>
      <c r="C382" s="47" t="s">
        <v>1781</v>
      </c>
      <c r="D382" s="48" t="s">
        <v>1902</v>
      </c>
      <c r="E382" s="50">
        <v>2875</v>
      </c>
    </row>
    <row r="383" spans="1:5" ht="12.75">
      <c r="A383" s="1" t="s">
        <v>763</v>
      </c>
      <c r="B383" s="40"/>
      <c r="C383" s="41"/>
      <c r="D383" s="42" t="s">
        <v>1903</v>
      </c>
      <c r="E383" s="44">
        <v>2875</v>
      </c>
    </row>
    <row r="384" spans="1:5" ht="12.75">
      <c r="A384" s="1" t="s">
        <v>763</v>
      </c>
      <c r="B384" s="46" t="s">
        <v>55</v>
      </c>
      <c r="C384" s="47" t="s">
        <v>1781</v>
      </c>
      <c r="D384" s="48" t="s">
        <v>1902</v>
      </c>
      <c r="E384" s="50">
        <v>2415</v>
      </c>
    </row>
    <row r="385" spans="1:5" ht="12.75">
      <c r="A385" s="1" t="s">
        <v>763</v>
      </c>
      <c r="B385" s="40"/>
      <c r="C385" s="41"/>
      <c r="D385" s="42" t="s">
        <v>1903</v>
      </c>
      <c r="E385" s="44">
        <v>2415</v>
      </c>
    </row>
    <row r="386" spans="1:5" ht="12.75">
      <c r="A386" s="1" t="s">
        <v>763</v>
      </c>
      <c r="B386" s="46" t="s">
        <v>56</v>
      </c>
      <c r="C386" s="47" t="s">
        <v>1781</v>
      </c>
      <c r="D386" s="48" t="s">
        <v>1902</v>
      </c>
      <c r="E386" s="50">
        <v>5641</v>
      </c>
    </row>
    <row r="387" spans="1:5" ht="12.75">
      <c r="A387" s="1" t="s">
        <v>763</v>
      </c>
      <c r="B387" s="40"/>
      <c r="C387" s="41"/>
      <c r="D387" s="42" t="s">
        <v>1903</v>
      </c>
      <c r="E387" s="44">
        <v>5641</v>
      </c>
    </row>
    <row r="388" spans="1:5" ht="12.75">
      <c r="A388" s="1" t="s">
        <v>763</v>
      </c>
      <c r="B388" s="46" t="s">
        <v>57</v>
      </c>
      <c r="C388" s="47" t="s">
        <v>1781</v>
      </c>
      <c r="D388" s="48" t="s">
        <v>1902</v>
      </c>
      <c r="E388" s="50">
        <v>6866</v>
      </c>
    </row>
    <row r="389" spans="1:5" ht="12.75">
      <c r="A389" s="1" t="s">
        <v>763</v>
      </c>
      <c r="B389" s="40"/>
      <c r="C389" s="41"/>
      <c r="D389" s="42" t="s">
        <v>1903</v>
      </c>
      <c r="E389" s="44">
        <v>6866</v>
      </c>
    </row>
    <row r="390" spans="1:5" ht="12.75">
      <c r="A390" s="1" t="s">
        <v>763</v>
      </c>
      <c r="B390" s="46" t="s">
        <v>58</v>
      </c>
      <c r="C390" s="47" t="s">
        <v>1781</v>
      </c>
      <c r="D390" s="48" t="s">
        <v>1902</v>
      </c>
      <c r="E390" s="50">
        <v>3585</v>
      </c>
    </row>
    <row r="391" spans="1:5" ht="12.75">
      <c r="A391" s="1" t="s">
        <v>763</v>
      </c>
      <c r="B391" s="40"/>
      <c r="C391" s="41"/>
      <c r="D391" s="42" t="s">
        <v>1903</v>
      </c>
      <c r="E391" s="44">
        <v>3585</v>
      </c>
    </row>
    <row r="392" spans="1:5" ht="12.75">
      <c r="A392" s="1" t="s">
        <v>763</v>
      </c>
      <c r="B392" s="46" t="s">
        <v>59</v>
      </c>
      <c r="C392" s="47" t="s">
        <v>1781</v>
      </c>
      <c r="D392" s="48" t="s">
        <v>1902</v>
      </c>
      <c r="E392" s="50">
        <v>2799</v>
      </c>
    </row>
    <row r="393" spans="1:5" ht="12.75">
      <c r="A393" s="1" t="s">
        <v>763</v>
      </c>
      <c r="B393" s="40"/>
      <c r="C393" s="41"/>
      <c r="D393" s="42" t="s">
        <v>1903</v>
      </c>
      <c r="E393" s="44">
        <v>2799</v>
      </c>
    </row>
    <row r="394" spans="1:5" ht="12.75">
      <c r="A394" s="1" t="s">
        <v>763</v>
      </c>
      <c r="B394" s="46" t="s">
        <v>60</v>
      </c>
      <c r="C394" s="47" t="s">
        <v>1781</v>
      </c>
      <c r="D394" s="48" t="s">
        <v>1902</v>
      </c>
      <c r="E394" s="50">
        <v>3351</v>
      </c>
    </row>
    <row r="395" spans="1:5" ht="12.75">
      <c r="A395" s="1" t="s">
        <v>763</v>
      </c>
      <c r="B395" s="40"/>
      <c r="C395" s="41"/>
      <c r="D395" s="42" t="s">
        <v>1903</v>
      </c>
      <c r="E395" s="44">
        <v>3351</v>
      </c>
    </row>
    <row r="396" spans="1:5" ht="12.75">
      <c r="A396" s="1" t="s">
        <v>763</v>
      </c>
      <c r="B396" s="46" t="s">
        <v>61</v>
      </c>
      <c r="C396" s="47" t="s">
        <v>1781</v>
      </c>
      <c r="D396" s="48" t="s">
        <v>1902</v>
      </c>
      <c r="E396" s="50">
        <v>1843</v>
      </c>
    </row>
    <row r="397" spans="1:5" ht="12.75">
      <c r="A397" s="1" t="s">
        <v>763</v>
      </c>
      <c r="B397" s="40"/>
      <c r="C397" s="41"/>
      <c r="D397" s="42" t="s">
        <v>1903</v>
      </c>
      <c r="E397" s="44">
        <v>1843</v>
      </c>
    </row>
    <row r="398" spans="1:5" ht="12.75">
      <c r="A398" s="1" t="s">
        <v>763</v>
      </c>
      <c r="B398" s="46" t="s">
        <v>62</v>
      </c>
      <c r="C398" s="47" t="s">
        <v>1781</v>
      </c>
      <c r="D398" s="48" t="s">
        <v>1902</v>
      </c>
      <c r="E398" s="50">
        <v>3496</v>
      </c>
    </row>
    <row r="399" spans="1:5" ht="12.75">
      <c r="A399" s="1" t="s">
        <v>763</v>
      </c>
      <c r="B399" s="40"/>
      <c r="C399" s="41"/>
      <c r="D399" s="42" t="s">
        <v>1903</v>
      </c>
      <c r="E399" s="44">
        <v>3496</v>
      </c>
    </row>
    <row r="400" spans="1:5" ht="12.75">
      <c r="A400" s="1" t="s">
        <v>763</v>
      </c>
      <c r="B400" s="46" t="s">
        <v>63</v>
      </c>
      <c r="C400" s="47" t="s">
        <v>1781</v>
      </c>
      <c r="D400" s="48" t="s">
        <v>1902</v>
      </c>
      <c r="E400" s="50">
        <v>2626</v>
      </c>
    </row>
    <row r="401" spans="1:5" ht="12.75">
      <c r="A401" s="1" t="s">
        <v>763</v>
      </c>
      <c r="B401" s="40"/>
      <c r="C401" s="41"/>
      <c r="D401" s="42" t="s">
        <v>1903</v>
      </c>
      <c r="E401" s="44">
        <v>2626</v>
      </c>
    </row>
    <row r="402" spans="1:5" ht="12.75">
      <c r="A402" s="1" t="s">
        <v>763</v>
      </c>
      <c r="B402" s="46" t="s">
        <v>64</v>
      </c>
      <c r="C402" s="47" t="s">
        <v>1781</v>
      </c>
      <c r="D402" s="48" t="s">
        <v>1902</v>
      </c>
      <c r="E402" s="50">
        <v>3242</v>
      </c>
    </row>
    <row r="403" spans="1:5" ht="12.75">
      <c r="A403" s="1" t="s">
        <v>763</v>
      </c>
      <c r="B403" s="40"/>
      <c r="C403" s="41"/>
      <c r="D403" s="42" t="s">
        <v>1903</v>
      </c>
      <c r="E403" s="44">
        <v>3242</v>
      </c>
    </row>
    <row r="404" spans="1:5" ht="12.75">
      <c r="A404" s="1" t="s">
        <v>763</v>
      </c>
      <c r="B404" s="46" t="s">
        <v>65</v>
      </c>
      <c r="C404" s="47" t="s">
        <v>1781</v>
      </c>
      <c r="D404" s="48" t="s">
        <v>1902</v>
      </c>
      <c r="E404" s="50">
        <v>3471</v>
      </c>
    </row>
    <row r="405" spans="1:5" ht="12.75">
      <c r="A405" s="1" t="s">
        <v>763</v>
      </c>
      <c r="B405" s="40"/>
      <c r="C405" s="41"/>
      <c r="D405" s="42" t="s">
        <v>1903</v>
      </c>
      <c r="E405" s="44">
        <v>3471</v>
      </c>
    </row>
    <row r="406" spans="1:5" ht="12.75">
      <c r="A406" s="1" t="s">
        <v>763</v>
      </c>
      <c r="B406" s="46" t="s">
        <v>66</v>
      </c>
      <c r="C406" s="47" t="s">
        <v>1781</v>
      </c>
      <c r="D406" s="48" t="s">
        <v>1902</v>
      </c>
      <c r="E406" s="50">
        <v>6673</v>
      </c>
    </row>
    <row r="407" spans="1:5" ht="12.75">
      <c r="A407" s="1" t="s">
        <v>763</v>
      </c>
      <c r="B407" s="40"/>
      <c r="C407" s="41"/>
      <c r="D407" s="42" t="s">
        <v>1903</v>
      </c>
      <c r="E407" s="44">
        <v>6673</v>
      </c>
    </row>
    <row r="408" spans="1:5" ht="12.75">
      <c r="A408" s="1" t="s">
        <v>763</v>
      </c>
      <c r="B408" s="46" t="s">
        <v>67</v>
      </c>
      <c r="C408" s="47" t="s">
        <v>1781</v>
      </c>
      <c r="D408" s="48" t="s">
        <v>1902</v>
      </c>
      <c r="E408" s="50">
        <v>2286</v>
      </c>
    </row>
    <row r="409" spans="1:5" ht="12.75">
      <c r="A409" s="1" t="s">
        <v>763</v>
      </c>
      <c r="B409" s="40"/>
      <c r="C409" s="41"/>
      <c r="D409" s="42" t="s">
        <v>1903</v>
      </c>
      <c r="E409" s="44">
        <v>2286</v>
      </c>
    </row>
    <row r="410" spans="1:5" ht="12.75">
      <c r="A410" s="1" t="s">
        <v>763</v>
      </c>
      <c r="B410" s="46" t="s">
        <v>68</v>
      </c>
      <c r="C410" s="47" t="s">
        <v>1781</v>
      </c>
      <c r="D410" s="48" t="s">
        <v>1902</v>
      </c>
      <c r="E410" s="50">
        <v>4514</v>
      </c>
    </row>
    <row r="411" spans="1:5" ht="12.75">
      <c r="A411" s="1" t="s">
        <v>763</v>
      </c>
      <c r="B411" s="40"/>
      <c r="C411" s="41"/>
      <c r="D411" s="42" t="s">
        <v>1903</v>
      </c>
      <c r="E411" s="44">
        <v>4514</v>
      </c>
    </row>
    <row r="412" spans="1:5" ht="12.75">
      <c r="A412" s="1" t="s">
        <v>763</v>
      </c>
      <c r="B412" s="46" t="s">
        <v>69</v>
      </c>
      <c r="C412" s="47" t="s">
        <v>1781</v>
      </c>
      <c r="D412" s="48" t="s">
        <v>1902</v>
      </c>
      <c r="E412" s="50">
        <v>3061</v>
      </c>
    </row>
    <row r="413" spans="1:5" ht="12.75">
      <c r="A413" s="1" t="s">
        <v>763</v>
      </c>
      <c r="B413" s="40"/>
      <c r="C413" s="41"/>
      <c r="D413" s="42" t="s">
        <v>1903</v>
      </c>
      <c r="E413" s="44">
        <v>3061</v>
      </c>
    </row>
    <row r="414" spans="1:5" ht="12.75">
      <c r="A414" s="1" t="s">
        <v>763</v>
      </c>
      <c r="B414" s="46" t="s">
        <v>70</v>
      </c>
      <c r="C414" s="47" t="s">
        <v>1781</v>
      </c>
      <c r="D414" s="48" t="s">
        <v>1902</v>
      </c>
      <c r="E414" s="50">
        <v>3639</v>
      </c>
    </row>
    <row r="415" spans="1:5" ht="12.75">
      <c r="A415" s="1" t="s">
        <v>763</v>
      </c>
      <c r="B415" s="40"/>
      <c r="C415" s="41"/>
      <c r="D415" s="42" t="s">
        <v>1903</v>
      </c>
      <c r="E415" s="44">
        <v>3639</v>
      </c>
    </row>
    <row r="416" spans="1:5" ht="12.75">
      <c r="A416" s="1" t="s">
        <v>763</v>
      </c>
      <c r="B416" s="46" t="s">
        <v>71</v>
      </c>
      <c r="C416" s="47" t="s">
        <v>1781</v>
      </c>
      <c r="D416" s="48" t="s">
        <v>1902</v>
      </c>
      <c r="E416" s="50">
        <v>5159</v>
      </c>
    </row>
    <row r="417" spans="1:5" ht="12.75">
      <c r="A417" s="1" t="s">
        <v>763</v>
      </c>
      <c r="B417" s="40"/>
      <c r="C417" s="41"/>
      <c r="D417" s="42" t="s">
        <v>1903</v>
      </c>
      <c r="E417" s="44">
        <v>5159</v>
      </c>
    </row>
    <row r="418" spans="1:5" ht="12.75">
      <c r="A418" s="1" t="s">
        <v>763</v>
      </c>
      <c r="B418" s="46" t="s">
        <v>72</v>
      </c>
      <c r="C418" s="47" t="s">
        <v>1781</v>
      </c>
      <c r="D418" s="48" t="s">
        <v>1902</v>
      </c>
      <c r="E418" s="50">
        <v>2855</v>
      </c>
    </row>
    <row r="419" spans="1:5" ht="12.75">
      <c r="A419" s="1" t="s">
        <v>763</v>
      </c>
      <c r="B419" s="40"/>
      <c r="C419" s="41"/>
      <c r="D419" s="42" t="s">
        <v>1903</v>
      </c>
      <c r="E419" s="44">
        <v>2855</v>
      </c>
    </row>
    <row r="420" spans="1:5" ht="12.75">
      <c r="A420" s="1" t="s">
        <v>763</v>
      </c>
      <c r="B420" s="46" t="s">
        <v>73</v>
      </c>
      <c r="C420" s="47" t="s">
        <v>1781</v>
      </c>
      <c r="D420" s="48" t="s">
        <v>1902</v>
      </c>
      <c r="E420" s="50">
        <v>2513</v>
      </c>
    </row>
    <row r="421" spans="1:5" ht="12.75">
      <c r="A421" s="1" t="s">
        <v>763</v>
      </c>
      <c r="B421" s="40"/>
      <c r="C421" s="41"/>
      <c r="D421" s="42" t="s">
        <v>1903</v>
      </c>
      <c r="E421" s="44">
        <v>2513</v>
      </c>
    </row>
    <row r="422" spans="1:5" ht="12.75">
      <c r="A422" s="1" t="s">
        <v>763</v>
      </c>
      <c r="B422" s="46" t="s">
        <v>74</v>
      </c>
      <c r="C422" s="47" t="s">
        <v>1781</v>
      </c>
      <c r="D422" s="48" t="s">
        <v>1902</v>
      </c>
      <c r="E422" s="50">
        <v>2419</v>
      </c>
    </row>
    <row r="423" spans="1:5" ht="12.75">
      <c r="A423" s="1" t="s">
        <v>763</v>
      </c>
      <c r="B423" s="40"/>
      <c r="C423" s="41"/>
      <c r="D423" s="42" t="s">
        <v>1903</v>
      </c>
      <c r="E423" s="44">
        <v>2419</v>
      </c>
    </row>
    <row r="424" spans="1:5" ht="12.75">
      <c r="A424" s="1" t="s">
        <v>763</v>
      </c>
      <c r="B424" s="46" t="s">
        <v>75</v>
      </c>
      <c r="C424" s="47" t="s">
        <v>1781</v>
      </c>
      <c r="D424" s="48" t="s">
        <v>1902</v>
      </c>
      <c r="E424" s="50">
        <v>4140</v>
      </c>
    </row>
    <row r="425" spans="1:5" ht="12.75">
      <c r="A425" s="1" t="s">
        <v>763</v>
      </c>
      <c r="B425" s="40"/>
      <c r="C425" s="41"/>
      <c r="D425" s="42" t="s">
        <v>1903</v>
      </c>
      <c r="E425" s="44">
        <v>4140</v>
      </c>
    </row>
    <row r="426" spans="1:5" ht="12.75">
      <c r="A426" s="1" t="s">
        <v>763</v>
      </c>
      <c r="B426" s="46" t="s">
        <v>76</v>
      </c>
      <c r="C426" s="47" t="s">
        <v>1781</v>
      </c>
      <c r="D426" s="48" t="s">
        <v>1902</v>
      </c>
      <c r="E426" s="50">
        <v>1733</v>
      </c>
    </row>
    <row r="427" spans="1:5" ht="12.75">
      <c r="A427" s="1" t="s">
        <v>763</v>
      </c>
      <c r="B427" s="40"/>
      <c r="C427" s="41"/>
      <c r="D427" s="42" t="s">
        <v>1903</v>
      </c>
      <c r="E427" s="44">
        <v>1733</v>
      </c>
    </row>
    <row r="428" spans="1:5" ht="12.75">
      <c r="A428" s="1" t="s">
        <v>763</v>
      </c>
      <c r="B428" s="46" t="s">
        <v>77</v>
      </c>
      <c r="C428" s="47" t="s">
        <v>1781</v>
      </c>
      <c r="D428" s="48" t="s">
        <v>1902</v>
      </c>
      <c r="E428" s="50">
        <v>3272</v>
      </c>
    </row>
    <row r="429" spans="1:5" ht="12.75">
      <c r="A429" s="1" t="s">
        <v>763</v>
      </c>
      <c r="B429" s="40"/>
      <c r="C429" s="41"/>
      <c r="D429" s="42" t="s">
        <v>1903</v>
      </c>
      <c r="E429" s="44">
        <v>3272</v>
      </c>
    </row>
    <row r="430" spans="1:5" ht="12.75">
      <c r="A430" s="1" t="s">
        <v>763</v>
      </c>
      <c r="B430" s="46" t="s">
        <v>78</v>
      </c>
      <c r="C430" s="47" t="s">
        <v>1781</v>
      </c>
      <c r="D430" s="48" t="s">
        <v>1902</v>
      </c>
      <c r="E430" s="50">
        <v>3238</v>
      </c>
    </row>
    <row r="431" spans="1:5" ht="12.75">
      <c r="A431" s="1" t="s">
        <v>763</v>
      </c>
      <c r="B431" s="40"/>
      <c r="C431" s="41"/>
      <c r="D431" s="42" t="s">
        <v>1903</v>
      </c>
      <c r="E431" s="44">
        <v>3238</v>
      </c>
    </row>
    <row r="432" spans="1:5" ht="12.75">
      <c r="A432" s="1" t="s">
        <v>763</v>
      </c>
      <c r="B432" s="46" t="s">
        <v>79</v>
      </c>
      <c r="C432" s="47" t="s">
        <v>1781</v>
      </c>
      <c r="D432" s="48" t="s">
        <v>1902</v>
      </c>
      <c r="E432" s="50">
        <v>2703</v>
      </c>
    </row>
    <row r="433" spans="1:5" ht="12.75">
      <c r="A433" s="1" t="s">
        <v>763</v>
      </c>
      <c r="B433" s="40"/>
      <c r="C433" s="41"/>
      <c r="D433" s="42" t="s">
        <v>1903</v>
      </c>
      <c r="E433" s="44">
        <v>2703</v>
      </c>
    </row>
    <row r="434" spans="1:5" ht="12.75">
      <c r="A434" s="1" t="s">
        <v>763</v>
      </c>
      <c r="B434" s="46" t="s">
        <v>80</v>
      </c>
      <c r="C434" s="47" t="s">
        <v>1781</v>
      </c>
      <c r="D434" s="48" t="s">
        <v>1902</v>
      </c>
      <c r="E434" s="50">
        <v>2748</v>
      </c>
    </row>
    <row r="435" spans="1:5" ht="12.75">
      <c r="A435" s="1" t="s">
        <v>763</v>
      </c>
      <c r="B435" s="40"/>
      <c r="C435" s="41"/>
      <c r="D435" s="42" t="s">
        <v>1903</v>
      </c>
      <c r="E435" s="44">
        <v>2748</v>
      </c>
    </row>
    <row r="436" spans="1:5" ht="12.75">
      <c r="A436" s="1" t="s">
        <v>763</v>
      </c>
      <c r="B436" s="46" t="s">
        <v>81</v>
      </c>
      <c r="C436" s="47" t="s">
        <v>1781</v>
      </c>
      <c r="D436" s="48" t="s">
        <v>1902</v>
      </c>
      <c r="E436" s="50">
        <v>3564</v>
      </c>
    </row>
    <row r="437" spans="1:5" ht="12.75">
      <c r="A437" s="1" t="s">
        <v>763</v>
      </c>
      <c r="B437" s="40"/>
      <c r="C437" s="41"/>
      <c r="D437" s="42" t="s">
        <v>1903</v>
      </c>
      <c r="E437" s="44">
        <v>3564</v>
      </c>
    </row>
    <row r="438" spans="1:5" ht="12.75">
      <c r="A438" s="1" t="s">
        <v>763</v>
      </c>
      <c r="B438" s="46" t="s">
        <v>82</v>
      </c>
      <c r="C438" s="47" t="s">
        <v>1781</v>
      </c>
      <c r="D438" s="48" t="s">
        <v>1902</v>
      </c>
      <c r="E438" s="50">
        <v>2674</v>
      </c>
    </row>
    <row r="439" spans="1:5" ht="12.75">
      <c r="A439" s="1" t="s">
        <v>763</v>
      </c>
      <c r="B439" s="40"/>
      <c r="C439" s="41"/>
      <c r="D439" s="42" t="s">
        <v>1903</v>
      </c>
      <c r="E439" s="44">
        <v>2674</v>
      </c>
    </row>
    <row r="440" spans="1:5" ht="12.75">
      <c r="A440" s="1" t="s">
        <v>763</v>
      </c>
      <c r="B440" s="46" t="s">
        <v>83</v>
      </c>
      <c r="C440" s="47" t="s">
        <v>1781</v>
      </c>
      <c r="D440" s="48" t="s">
        <v>1902</v>
      </c>
      <c r="E440" s="50">
        <v>5443</v>
      </c>
    </row>
    <row r="441" spans="1:5" ht="12.75">
      <c r="A441" s="1" t="s">
        <v>763</v>
      </c>
      <c r="B441" s="40"/>
      <c r="C441" s="41"/>
      <c r="D441" s="42" t="s">
        <v>1903</v>
      </c>
      <c r="E441" s="44">
        <v>5443</v>
      </c>
    </row>
    <row r="442" spans="1:5" ht="12.75">
      <c r="A442" s="1" t="s">
        <v>763</v>
      </c>
      <c r="B442" s="46" t="s">
        <v>84</v>
      </c>
      <c r="C442" s="47" t="s">
        <v>1781</v>
      </c>
      <c r="D442" s="48" t="s">
        <v>1902</v>
      </c>
      <c r="E442" s="50">
        <v>2385</v>
      </c>
    </row>
    <row r="443" spans="1:5" ht="12.75">
      <c r="A443" s="1" t="s">
        <v>763</v>
      </c>
      <c r="B443" s="40"/>
      <c r="C443" s="41"/>
      <c r="D443" s="42" t="s">
        <v>1903</v>
      </c>
      <c r="E443" s="44">
        <v>2385</v>
      </c>
    </row>
    <row r="444" spans="1:5" ht="12.75">
      <c r="A444" s="1" t="s">
        <v>763</v>
      </c>
      <c r="B444" s="46" t="s">
        <v>85</v>
      </c>
      <c r="C444" s="47" t="s">
        <v>1781</v>
      </c>
      <c r="D444" s="48" t="s">
        <v>1902</v>
      </c>
      <c r="E444" s="50">
        <v>4416</v>
      </c>
    </row>
    <row r="445" spans="1:5" ht="12.75">
      <c r="A445" s="1" t="s">
        <v>763</v>
      </c>
      <c r="B445" s="40"/>
      <c r="C445" s="41"/>
      <c r="D445" s="42" t="s">
        <v>1903</v>
      </c>
      <c r="E445" s="44">
        <v>4416</v>
      </c>
    </row>
    <row r="446" spans="1:5" ht="12.75">
      <c r="A446" s="1" t="s">
        <v>763</v>
      </c>
      <c r="B446" s="46" t="s">
        <v>86</v>
      </c>
      <c r="C446" s="47" t="s">
        <v>1781</v>
      </c>
      <c r="D446" s="48" t="s">
        <v>1902</v>
      </c>
      <c r="E446" s="50">
        <v>2802</v>
      </c>
    </row>
    <row r="447" spans="1:5" ht="12.75">
      <c r="A447" s="1" t="s">
        <v>763</v>
      </c>
      <c r="B447" s="40"/>
      <c r="C447" s="41"/>
      <c r="D447" s="42" t="s">
        <v>1903</v>
      </c>
      <c r="E447" s="44">
        <v>2802</v>
      </c>
    </row>
    <row r="448" spans="1:5" ht="12.75">
      <c r="A448" s="1" t="s">
        <v>763</v>
      </c>
      <c r="B448" s="46" t="s">
        <v>87</v>
      </c>
      <c r="C448" s="47" t="s">
        <v>1781</v>
      </c>
      <c r="D448" s="48" t="s">
        <v>1902</v>
      </c>
      <c r="E448" s="50">
        <v>2140</v>
      </c>
    </row>
    <row r="449" spans="1:5" ht="12.75">
      <c r="A449" s="1" t="s">
        <v>763</v>
      </c>
      <c r="B449" s="40"/>
      <c r="C449" s="41"/>
      <c r="D449" s="42" t="s">
        <v>1903</v>
      </c>
      <c r="E449" s="44">
        <v>2140</v>
      </c>
    </row>
    <row r="450" spans="1:5" ht="12.75">
      <c r="A450" s="1" t="s">
        <v>763</v>
      </c>
      <c r="B450" s="46" t="s">
        <v>88</v>
      </c>
      <c r="C450" s="47" t="s">
        <v>1781</v>
      </c>
      <c r="D450" s="48" t="s">
        <v>1902</v>
      </c>
      <c r="E450" s="50">
        <v>2544</v>
      </c>
    </row>
    <row r="451" spans="1:5" ht="12.75">
      <c r="A451" s="1" t="s">
        <v>763</v>
      </c>
      <c r="B451" s="40"/>
      <c r="C451" s="41"/>
      <c r="D451" s="42" t="s">
        <v>1903</v>
      </c>
      <c r="E451" s="44">
        <v>2544</v>
      </c>
    </row>
    <row r="452" spans="1:5" ht="12.75">
      <c r="A452" s="1" t="s">
        <v>763</v>
      </c>
      <c r="B452" s="46" t="s">
        <v>89</v>
      </c>
      <c r="C452" s="47" t="s">
        <v>1781</v>
      </c>
      <c r="D452" s="48" t="s">
        <v>1902</v>
      </c>
      <c r="E452" s="50">
        <v>2239</v>
      </c>
    </row>
    <row r="453" spans="1:5" ht="12.75">
      <c r="A453" s="1" t="s">
        <v>763</v>
      </c>
      <c r="B453" s="40"/>
      <c r="C453" s="41"/>
      <c r="D453" s="42" t="s">
        <v>1903</v>
      </c>
      <c r="E453" s="44">
        <v>2239</v>
      </c>
    </row>
    <row r="454" spans="1:5" ht="12.75">
      <c r="A454" s="1" t="s">
        <v>763</v>
      </c>
      <c r="B454" s="46" t="s">
        <v>90</v>
      </c>
      <c r="C454" s="47" t="s">
        <v>1781</v>
      </c>
      <c r="D454" s="48" t="s">
        <v>1902</v>
      </c>
      <c r="E454" s="50">
        <v>3209</v>
      </c>
    </row>
    <row r="455" spans="1:5" ht="12.75">
      <c r="A455" s="1" t="s">
        <v>763</v>
      </c>
      <c r="B455" s="40"/>
      <c r="C455" s="41"/>
      <c r="D455" s="42" t="s">
        <v>1903</v>
      </c>
      <c r="E455" s="44">
        <v>3209</v>
      </c>
    </row>
    <row r="456" spans="1:5" ht="12.75">
      <c r="A456" s="1" t="s">
        <v>763</v>
      </c>
      <c r="B456" s="46" t="s">
        <v>91</v>
      </c>
      <c r="C456" s="47" t="s">
        <v>1781</v>
      </c>
      <c r="D456" s="48" t="s">
        <v>1902</v>
      </c>
      <c r="E456" s="50">
        <v>4235</v>
      </c>
    </row>
    <row r="457" spans="1:5" ht="12.75">
      <c r="A457" s="1" t="s">
        <v>763</v>
      </c>
      <c r="B457" s="40"/>
      <c r="C457" s="41"/>
      <c r="D457" s="42" t="s">
        <v>1903</v>
      </c>
      <c r="E457" s="44">
        <v>4235</v>
      </c>
    </row>
    <row r="458" spans="1:5" ht="12.75">
      <c r="A458" s="1" t="s">
        <v>763</v>
      </c>
      <c r="B458" s="46" t="s">
        <v>92</v>
      </c>
      <c r="C458" s="47" t="s">
        <v>1781</v>
      </c>
      <c r="D458" s="48" t="s">
        <v>1902</v>
      </c>
      <c r="E458" s="50">
        <v>2503</v>
      </c>
    </row>
    <row r="459" spans="1:5" ht="12.75">
      <c r="A459" s="1" t="s">
        <v>763</v>
      </c>
      <c r="B459" s="40"/>
      <c r="C459" s="41"/>
      <c r="D459" s="42" t="s">
        <v>1903</v>
      </c>
      <c r="E459" s="44">
        <v>2503</v>
      </c>
    </row>
    <row r="460" spans="1:5" ht="12.75">
      <c r="A460" s="1" t="s">
        <v>763</v>
      </c>
      <c r="B460" s="46" t="s">
        <v>93</v>
      </c>
      <c r="C460" s="47" t="s">
        <v>1781</v>
      </c>
      <c r="D460" s="48" t="s">
        <v>1902</v>
      </c>
      <c r="E460" s="50">
        <v>3248</v>
      </c>
    </row>
    <row r="461" spans="1:5" ht="12.75">
      <c r="A461" s="1" t="s">
        <v>763</v>
      </c>
      <c r="B461" s="40"/>
      <c r="C461" s="41"/>
      <c r="D461" s="42" t="s">
        <v>1903</v>
      </c>
      <c r="E461" s="44">
        <v>3248</v>
      </c>
    </row>
    <row r="462" spans="1:5" ht="12.75">
      <c r="A462" s="1" t="s">
        <v>763</v>
      </c>
      <c r="B462" s="46" t="s">
        <v>94</v>
      </c>
      <c r="C462" s="47" t="s">
        <v>1781</v>
      </c>
      <c r="D462" s="48" t="s">
        <v>1902</v>
      </c>
      <c r="E462" s="50">
        <v>2683</v>
      </c>
    </row>
    <row r="463" spans="1:5" ht="12.75">
      <c r="A463" s="1" t="s">
        <v>763</v>
      </c>
      <c r="B463" s="40"/>
      <c r="C463" s="41"/>
      <c r="D463" s="42" t="s">
        <v>1903</v>
      </c>
      <c r="E463" s="44">
        <v>2683</v>
      </c>
    </row>
    <row r="464" spans="1:5" ht="12.75">
      <c r="A464" s="1" t="s">
        <v>763</v>
      </c>
      <c r="B464" s="46" t="s">
        <v>95</v>
      </c>
      <c r="C464" s="47" t="s">
        <v>1781</v>
      </c>
      <c r="D464" s="48" t="s">
        <v>1902</v>
      </c>
      <c r="E464" s="50">
        <v>3493</v>
      </c>
    </row>
    <row r="465" spans="1:5" ht="12.75">
      <c r="A465" s="1" t="s">
        <v>763</v>
      </c>
      <c r="B465" s="40"/>
      <c r="C465" s="41"/>
      <c r="D465" s="42" t="s">
        <v>1903</v>
      </c>
      <c r="E465" s="44">
        <v>3493</v>
      </c>
    </row>
    <row r="466" spans="1:5" ht="12.75">
      <c r="A466" s="1" t="s">
        <v>763</v>
      </c>
      <c r="B466" s="46" t="s">
        <v>96</v>
      </c>
      <c r="C466" s="47" t="s">
        <v>1781</v>
      </c>
      <c r="D466" s="48" t="s">
        <v>1902</v>
      </c>
      <c r="E466" s="50">
        <v>1864</v>
      </c>
    </row>
    <row r="467" spans="1:5" ht="12.75">
      <c r="A467" s="1" t="s">
        <v>763</v>
      </c>
      <c r="B467" s="40"/>
      <c r="C467" s="41"/>
      <c r="D467" s="42" t="s">
        <v>1903</v>
      </c>
      <c r="E467" s="44">
        <v>1864</v>
      </c>
    </row>
    <row r="468" spans="1:5" ht="12.75">
      <c r="A468" s="1" t="s">
        <v>763</v>
      </c>
      <c r="B468" s="46" t="s">
        <v>97</v>
      </c>
      <c r="C468" s="47" t="s">
        <v>1781</v>
      </c>
      <c r="D468" s="48" t="s">
        <v>1902</v>
      </c>
      <c r="E468" s="50">
        <v>2591</v>
      </c>
    </row>
    <row r="469" spans="1:5" ht="12.75">
      <c r="A469" s="1" t="s">
        <v>763</v>
      </c>
      <c r="B469" s="40"/>
      <c r="C469" s="41"/>
      <c r="D469" s="42" t="s">
        <v>1903</v>
      </c>
      <c r="E469" s="44">
        <v>2591</v>
      </c>
    </row>
    <row r="470" spans="1:5" ht="12.75">
      <c r="A470" s="1" t="s">
        <v>763</v>
      </c>
      <c r="B470" s="46" t="s">
        <v>98</v>
      </c>
      <c r="C470" s="47" t="s">
        <v>1781</v>
      </c>
      <c r="D470" s="48" t="s">
        <v>1902</v>
      </c>
      <c r="E470" s="50">
        <v>3125</v>
      </c>
    </row>
    <row r="471" spans="1:5" ht="12.75">
      <c r="A471" s="1" t="s">
        <v>763</v>
      </c>
      <c r="B471" s="40"/>
      <c r="C471" s="41"/>
      <c r="D471" s="42" t="s">
        <v>1903</v>
      </c>
      <c r="E471" s="44">
        <v>3125</v>
      </c>
    </row>
    <row r="472" spans="1:5" ht="12.75">
      <c r="A472" s="1" t="s">
        <v>763</v>
      </c>
      <c r="B472" s="46" t="s">
        <v>99</v>
      </c>
      <c r="C472" s="47" t="s">
        <v>1781</v>
      </c>
      <c r="D472" s="48" t="s">
        <v>1902</v>
      </c>
      <c r="E472" s="50">
        <v>4417</v>
      </c>
    </row>
    <row r="473" spans="1:5" ht="12.75">
      <c r="A473" s="1" t="s">
        <v>763</v>
      </c>
      <c r="B473" s="40"/>
      <c r="C473" s="41"/>
      <c r="D473" s="42" t="s">
        <v>1903</v>
      </c>
      <c r="E473" s="44">
        <v>4417</v>
      </c>
    </row>
    <row r="474" spans="1:5" ht="12.75">
      <c r="A474" s="1" t="s">
        <v>763</v>
      </c>
      <c r="B474" s="46" t="s">
        <v>100</v>
      </c>
      <c r="C474" s="47" t="s">
        <v>1781</v>
      </c>
      <c r="D474" s="48" t="s">
        <v>1902</v>
      </c>
      <c r="E474" s="50">
        <v>4263</v>
      </c>
    </row>
    <row r="475" spans="1:5" ht="12.75">
      <c r="A475" s="1" t="s">
        <v>763</v>
      </c>
      <c r="B475" s="40"/>
      <c r="C475" s="41"/>
      <c r="D475" s="42" t="s">
        <v>1903</v>
      </c>
      <c r="E475" s="44">
        <v>4263</v>
      </c>
    </row>
    <row r="476" spans="1:5" ht="12.75">
      <c r="A476" s="1" t="s">
        <v>763</v>
      </c>
      <c r="B476" s="46" t="s">
        <v>101</v>
      </c>
      <c r="C476" s="47" t="s">
        <v>1781</v>
      </c>
      <c r="D476" s="48" t="s">
        <v>1902</v>
      </c>
      <c r="E476" s="50">
        <v>2933</v>
      </c>
    </row>
    <row r="477" spans="1:5" ht="12.75">
      <c r="A477" s="1" t="s">
        <v>763</v>
      </c>
      <c r="B477" s="40"/>
      <c r="C477" s="41"/>
      <c r="D477" s="42" t="s">
        <v>1903</v>
      </c>
      <c r="E477" s="44">
        <v>2933</v>
      </c>
    </row>
    <row r="478" spans="1:5" ht="12.75">
      <c r="A478" s="1" t="s">
        <v>763</v>
      </c>
      <c r="B478" s="46" t="s">
        <v>102</v>
      </c>
      <c r="C478" s="47" t="s">
        <v>1781</v>
      </c>
      <c r="D478" s="48" t="s">
        <v>1902</v>
      </c>
      <c r="E478" s="50">
        <v>3155</v>
      </c>
    </row>
    <row r="479" spans="1:5" ht="12.75">
      <c r="A479" s="1" t="s">
        <v>763</v>
      </c>
      <c r="B479" s="40"/>
      <c r="C479" s="41"/>
      <c r="D479" s="42" t="s">
        <v>1903</v>
      </c>
      <c r="E479" s="44">
        <v>3155</v>
      </c>
    </row>
    <row r="480" spans="1:5" ht="12.75">
      <c r="A480" s="1" t="s">
        <v>763</v>
      </c>
      <c r="B480" s="46" t="s">
        <v>103</v>
      </c>
      <c r="C480" s="47" t="s">
        <v>1781</v>
      </c>
      <c r="D480" s="48" t="s">
        <v>1902</v>
      </c>
      <c r="E480" s="50">
        <v>3418</v>
      </c>
    </row>
    <row r="481" spans="1:5" ht="12.75">
      <c r="A481" s="1" t="s">
        <v>763</v>
      </c>
      <c r="B481" s="40"/>
      <c r="C481" s="41"/>
      <c r="D481" s="42" t="s">
        <v>1903</v>
      </c>
      <c r="E481" s="44">
        <v>3418</v>
      </c>
    </row>
    <row r="482" spans="1:5" ht="12.75">
      <c r="A482" s="1" t="s">
        <v>763</v>
      </c>
      <c r="B482" s="46" t="s">
        <v>104</v>
      </c>
      <c r="C482" s="47" t="s">
        <v>1781</v>
      </c>
      <c r="D482" s="48" t="s">
        <v>1902</v>
      </c>
      <c r="E482" s="50">
        <v>3710</v>
      </c>
    </row>
    <row r="483" spans="1:5" ht="12.75">
      <c r="A483" s="1" t="s">
        <v>763</v>
      </c>
      <c r="B483" s="40"/>
      <c r="C483" s="41"/>
      <c r="D483" s="42" t="s">
        <v>1903</v>
      </c>
      <c r="E483" s="44">
        <v>3710</v>
      </c>
    </row>
    <row r="484" spans="1:5" ht="12.75">
      <c r="A484" s="1" t="s">
        <v>763</v>
      </c>
      <c r="B484" s="46" t="s">
        <v>105</v>
      </c>
      <c r="C484" s="47" t="s">
        <v>1781</v>
      </c>
      <c r="D484" s="48" t="s">
        <v>1902</v>
      </c>
      <c r="E484" s="50">
        <v>1986</v>
      </c>
    </row>
    <row r="485" spans="1:5" ht="12.75">
      <c r="A485" s="1" t="s">
        <v>763</v>
      </c>
      <c r="B485" s="40"/>
      <c r="C485" s="41"/>
      <c r="D485" s="42" t="s">
        <v>1903</v>
      </c>
      <c r="E485" s="44">
        <v>1986</v>
      </c>
    </row>
    <row r="486" spans="1:5" ht="12.75">
      <c r="A486" s="1" t="s">
        <v>763</v>
      </c>
      <c r="B486" s="46" t="s">
        <v>106</v>
      </c>
      <c r="C486" s="47" t="s">
        <v>1781</v>
      </c>
      <c r="D486" s="48" t="s">
        <v>1902</v>
      </c>
      <c r="E486" s="50">
        <v>5660</v>
      </c>
    </row>
    <row r="487" spans="1:5" ht="12.75">
      <c r="A487" s="1" t="s">
        <v>763</v>
      </c>
      <c r="B487" s="40"/>
      <c r="C487" s="41"/>
      <c r="D487" s="42" t="s">
        <v>1903</v>
      </c>
      <c r="E487" s="44">
        <v>5660</v>
      </c>
    </row>
    <row r="488" spans="1:5" ht="12.75">
      <c r="A488" s="1" t="s">
        <v>763</v>
      </c>
      <c r="B488" s="46" t="s">
        <v>107</v>
      </c>
      <c r="C488" s="47" t="s">
        <v>1781</v>
      </c>
      <c r="D488" s="48" t="s">
        <v>1902</v>
      </c>
      <c r="E488" s="50">
        <v>3144</v>
      </c>
    </row>
    <row r="489" spans="1:5" ht="12.75">
      <c r="A489" s="1" t="s">
        <v>763</v>
      </c>
      <c r="B489" s="40"/>
      <c r="C489" s="41"/>
      <c r="D489" s="42" t="s">
        <v>1903</v>
      </c>
      <c r="E489" s="44">
        <v>3144</v>
      </c>
    </row>
    <row r="490" spans="1:5" ht="12.75">
      <c r="A490" s="1" t="s">
        <v>763</v>
      </c>
      <c r="B490" s="46" t="s">
        <v>108</v>
      </c>
      <c r="C490" s="47" t="s">
        <v>1781</v>
      </c>
      <c r="D490" s="48" t="s">
        <v>1902</v>
      </c>
      <c r="E490" s="50">
        <v>1504</v>
      </c>
    </row>
    <row r="491" spans="1:5" ht="12.75">
      <c r="A491" s="1" t="s">
        <v>763</v>
      </c>
      <c r="B491" s="40"/>
      <c r="C491" s="41"/>
      <c r="D491" s="42" t="s">
        <v>1903</v>
      </c>
      <c r="E491" s="44">
        <v>1504</v>
      </c>
    </row>
    <row r="492" spans="1:5" ht="12.75">
      <c r="A492" s="1" t="s">
        <v>763</v>
      </c>
      <c r="B492" s="46" t="s">
        <v>109</v>
      </c>
      <c r="C492" s="47" t="s">
        <v>1781</v>
      </c>
      <c r="D492" s="48" t="s">
        <v>1902</v>
      </c>
      <c r="E492" s="50">
        <v>3731</v>
      </c>
    </row>
    <row r="493" spans="1:5" ht="12.75">
      <c r="A493" s="1" t="s">
        <v>763</v>
      </c>
      <c r="B493" s="40"/>
      <c r="C493" s="41"/>
      <c r="D493" s="42" t="s">
        <v>1903</v>
      </c>
      <c r="E493" s="44">
        <v>3731</v>
      </c>
    </row>
    <row r="494" spans="1:5" ht="12.75">
      <c r="A494" s="1" t="s">
        <v>763</v>
      </c>
      <c r="B494" s="46" t="s">
        <v>110</v>
      </c>
      <c r="C494" s="47" t="s">
        <v>1781</v>
      </c>
      <c r="D494" s="48" t="s">
        <v>1902</v>
      </c>
      <c r="E494" s="50">
        <v>4566</v>
      </c>
    </row>
    <row r="495" spans="1:5" ht="12.75">
      <c r="A495" s="1" t="s">
        <v>763</v>
      </c>
      <c r="B495" s="40"/>
      <c r="C495" s="41"/>
      <c r="D495" s="42" t="s">
        <v>1903</v>
      </c>
      <c r="E495" s="44">
        <v>4566</v>
      </c>
    </row>
    <row r="496" spans="1:5" ht="12.75">
      <c r="A496" s="1" t="s">
        <v>763</v>
      </c>
      <c r="B496" s="46" t="s">
        <v>111</v>
      </c>
      <c r="C496" s="47" t="s">
        <v>1781</v>
      </c>
      <c r="D496" s="48" t="s">
        <v>1902</v>
      </c>
      <c r="E496" s="50">
        <v>2079</v>
      </c>
    </row>
    <row r="497" spans="1:5" ht="12.75">
      <c r="A497" s="1" t="s">
        <v>763</v>
      </c>
      <c r="B497" s="40"/>
      <c r="C497" s="41"/>
      <c r="D497" s="42" t="s">
        <v>1903</v>
      </c>
      <c r="E497" s="44">
        <v>2079</v>
      </c>
    </row>
    <row r="498" spans="1:5" ht="12.75">
      <c r="A498" s="1" t="s">
        <v>763</v>
      </c>
      <c r="B498" s="46" t="s">
        <v>112</v>
      </c>
      <c r="C498" s="47" t="s">
        <v>1781</v>
      </c>
      <c r="D498" s="48" t="s">
        <v>1902</v>
      </c>
      <c r="E498" s="50">
        <v>3344</v>
      </c>
    </row>
    <row r="499" spans="1:5" ht="12.75">
      <c r="A499" s="1" t="s">
        <v>763</v>
      </c>
      <c r="B499" s="40"/>
      <c r="C499" s="41"/>
      <c r="D499" s="42" t="s">
        <v>1903</v>
      </c>
      <c r="E499" s="44">
        <v>3344</v>
      </c>
    </row>
    <row r="500" spans="1:5" ht="12.75">
      <c r="A500" s="1" t="s">
        <v>763</v>
      </c>
      <c r="B500" s="46" t="s">
        <v>113</v>
      </c>
      <c r="C500" s="47" t="s">
        <v>1781</v>
      </c>
      <c r="D500" s="48" t="s">
        <v>1902</v>
      </c>
      <c r="E500" s="50">
        <v>4090</v>
      </c>
    </row>
    <row r="501" spans="1:5" ht="12.75">
      <c r="A501" s="1" t="s">
        <v>763</v>
      </c>
      <c r="B501" s="40"/>
      <c r="C501" s="41"/>
      <c r="D501" s="42" t="s">
        <v>1903</v>
      </c>
      <c r="E501" s="44">
        <v>4090</v>
      </c>
    </row>
    <row r="502" spans="1:5" ht="12.75">
      <c r="A502" s="1" t="s">
        <v>763</v>
      </c>
      <c r="B502" s="46" t="s">
        <v>114</v>
      </c>
      <c r="C502" s="47" t="s">
        <v>1781</v>
      </c>
      <c r="D502" s="48" t="s">
        <v>1902</v>
      </c>
      <c r="E502" s="50">
        <v>3147</v>
      </c>
    </row>
    <row r="503" spans="1:5" ht="12.75">
      <c r="A503" s="1" t="s">
        <v>763</v>
      </c>
      <c r="B503" s="40"/>
      <c r="C503" s="41"/>
      <c r="D503" s="42" t="s">
        <v>1903</v>
      </c>
      <c r="E503" s="44">
        <v>3147</v>
      </c>
    </row>
    <row r="504" spans="1:5" ht="12.75">
      <c r="A504" s="1" t="s">
        <v>763</v>
      </c>
      <c r="B504" s="46" t="s">
        <v>115</v>
      </c>
      <c r="C504" s="47" t="s">
        <v>1781</v>
      </c>
      <c r="D504" s="48" t="s">
        <v>1902</v>
      </c>
      <c r="E504" s="50">
        <v>3100</v>
      </c>
    </row>
    <row r="505" spans="1:5" ht="12.75">
      <c r="A505" s="1" t="s">
        <v>763</v>
      </c>
      <c r="B505" s="40"/>
      <c r="C505" s="41"/>
      <c r="D505" s="42" t="s">
        <v>1903</v>
      </c>
      <c r="E505" s="44">
        <v>3100</v>
      </c>
    </row>
    <row r="506" spans="1:5" ht="12.75">
      <c r="A506" s="1" t="s">
        <v>763</v>
      </c>
      <c r="B506" s="46" t="s">
        <v>116</v>
      </c>
      <c r="C506" s="47" t="s">
        <v>1781</v>
      </c>
      <c r="D506" s="48" t="s">
        <v>1902</v>
      </c>
      <c r="E506" s="50">
        <v>7719</v>
      </c>
    </row>
    <row r="507" spans="1:5" ht="12.75">
      <c r="A507" s="1" t="s">
        <v>763</v>
      </c>
      <c r="B507" s="40"/>
      <c r="C507" s="41"/>
      <c r="D507" s="42" t="s">
        <v>1903</v>
      </c>
      <c r="E507" s="44">
        <v>7719</v>
      </c>
    </row>
    <row r="508" spans="1:5" ht="12.75">
      <c r="A508" s="1" t="s">
        <v>763</v>
      </c>
      <c r="B508" s="46" t="s">
        <v>117</v>
      </c>
      <c r="C508" s="47" t="s">
        <v>1781</v>
      </c>
      <c r="D508" s="48" t="s">
        <v>1902</v>
      </c>
      <c r="E508" s="50">
        <v>4902</v>
      </c>
    </row>
    <row r="509" spans="1:5" ht="12.75">
      <c r="A509" s="1" t="s">
        <v>763</v>
      </c>
      <c r="B509" s="40"/>
      <c r="C509" s="41"/>
      <c r="D509" s="42" t="s">
        <v>1903</v>
      </c>
      <c r="E509" s="44">
        <v>4902</v>
      </c>
    </row>
    <row r="510" spans="1:5" ht="12.75">
      <c r="A510" s="1" t="s">
        <v>763</v>
      </c>
      <c r="B510" s="46" t="s">
        <v>118</v>
      </c>
      <c r="C510" s="47" t="s">
        <v>1781</v>
      </c>
      <c r="D510" s="48" t="s">
        <v>1902</v>
      </c>
      <c r="E510" s="50">
        <v>3456</v>
      </c>
    </row>
    <row r="511" spans="1:5" ht="12.75">
      <c r="A511" s="1" t="s">
        <v>763</v>
      </c>
      <c r="B511" s="40"/>
      <c r="C511" s="41"/>
      <c r="D511" s="42" t="s">
        <v>1903</v>
      </c>
      <c r="E511" s="44">
        <v>3456</v>
      </c>
    </row>
    <row r="512" spans="1:5" ht="12.75">
      <c r="A512" s="1" t="s">
        <v>763</v>
      </c>
      <c r="B512" s="46" t="s">
        <v>119</v>
      </c>
      <c r="C512" s="47" t="s">
        <v>1781</v>
      </c>
      <c r="D512" s="48" t="s">
        <v>1902</v>
      </c>
      <c r="E512" s="50">
        <v>7589</v>
      </c>
    </row>
    <row r="513" spans="1:5" ht="12.75">
      <c r="A513" s="1" t="s">
        <v>763</v>
      </c>
      <c r="B513" s="40"/>
      <c r="C513" s="41"/>
      <c r="D513" s="42" t="s">
        <v>1903</v>
      </c>
      <c r="E513" s="44">
        <v>7589</v>
      </c>
    </row>
    <row r="514" spans="1:5" ht="12.75">
      <c r="A514" s="1" t="s">
        <v>763</v>
      </c>
      <c r="B514" s="46" t="s">
        <v>120</v>
      </c>
      <c r="C514" s="47" t="s">
        <v>1781</v>
      </c>
      <c r="D514" s="48" t="s">
        <v>1902</v>
      </c>
      <c r="E514" s="50">
        <v>3288</v>
      </c>
    </row>
    <row r="515" spans="1:5" ht="12.75">
      <c r="A515" s="1" t="s">
        <v>763</v>
      </c>
      <c r="B515" s="40"/>
      <c r="C515" s="41"/>
      <c r="D515" s="42" t="s">
        <v>1903</v>
      </c>
      <c r="E515" s="44">
        <v>3288</v>
      </c>
    </row>
    <row r="516" spans="1:5" ht="12.75">
      <c r="A516" s="1" t="s">
        <v>763</v>
      </c>
      <c r="B516" s="46" t="s">
        <v>121</v>
      </c>
      <c r="C516" s="47" t="s">
        <v>1781</v>
      </c>
      <c r="D516" s="48" t="s">
        <v>1902</v>
      </c>
      <c r="E516" s="50">
        <v>3382</v>
      </c>
    </row>
    <row r="517" spans="1:5" ht="12.75">
      <c r="A517" s="1" t="s">
        <v>763</v>
      </c>
      <c r="B517" s="40"/>
      <c r="C517" s="41"/>
      <c r="D517" s="42" t="s">
        <v>1903</v>
      </c>
      <c r="E517" s="44">
        <v>3382</v>
      </c>
    </row>
    <row r="518" spans="1:5" ht="12.75">
      <c r="A518" s="1" t="s">
        <v>763</v>
      </c>
      <c r="B518" s="46" t="s">
        <v>122</v>
      </c>
      <c r="C518" s="47" t="s">
        <v>1781</v>
      </c>
      <c r="D518" s="48" t="s">
        <v>1902</v>
      </c>
      <c r="E518" s="50">
        <v>3354</v>
      </c>
    </row>
    <row r="519" spans="1:5" ht="12.75">
      <c r="A519" s="1" t="s">
        <v>763</v>
      </c>
      <c r="B519" s="40"/>
      <c r="C519" s="41"/>
      <c r="D519" s="42" t="s">
        <v>1903</v>
      </c>
      <c r="E519" s="44">
        <v>3354</v>
      </c>
    </row>
    <row r="520" spans="1:5" ht="12.75">
      <c r="A520" s="1" t="s">
        <v>763</v>
      </c>
      <c r="B520" s="46" t="s">
        <v>123</v>
      </c>
      <c r="C520" s="47" t="s">
        <v>1781</v>
      </c>
      <c r="D520" s="48" t="s">
        <v>1902</v>
      </c>
      <c r="E520" s="50">
        <v>1957</v>
      </c>
    </row>
    <row r="521" spans="1:5" ht="12.75">
      <c r="A521" s="1" t="s">
        <v>763</v>
      </c>
      <c r="B521" s="40"/>
      <c r="C521" s="41"/>
      <c r="D521" s="42" t="s">
        <v>1903</v>
      </c>
      <c r="E521" s="44">
        <v>1957</v>
      </c>
    </row>
    <row r="522" spans="1:5" ht="12.75">
      <c r="A522" s="1" t="s">
        <v>763</v>
      </c>
      <c r="B522" s="46" t="s">
        <v>124</v>
      </c>
      <c r="C522" s="47" t="s">
        <v>1781</v>
      </c>
      <c r="D522" s="48" t="s">
        <v>1902</v>
      </c>
      <c r="E522" s="50">
        <v>3451</v>
      </c>
    </row>
    <row r="523" spans="1:5" ht="12.75">
      <c r="A523" s="1" t="s">
        <v>763</v>
      </c>
      <c r="B523" s="40"/>
      <c r="C523" s="41"/>
      <c r="D523" s="42" t="s">
        <v>1903</v>
      </c>
      <c r="E523" s="44">
        <v>3451</v>
      </c>
    </row>
    <row r="524" spans="1:5" ht="12.75">
      <c r="A524" s="1" t="s">
        <v>763</v>
      </c>
      <c r="B524" s="46" t="s">
        <v>125</v>
      </c>
      <c r="C524" s="47" t="s">
        <v>1781</v>
      </c>
      <c r="D524" s="48" t="s">
        <v>1902</v>
      </c>
      <c r="E524" s="50">
        <v>2683</v>
      </c>
    </row>
    <row r="525" spans="1:5" ht="12.75">
      <c r="A525" s="1" t="s">
        <v>763</v>
      </c>
      <c r="B525" s="40"/>
      <c r="C525" s="41"/>
      <c r="D525" s="42" t="s">
        <v>1903</v>
      </c>
      <c r="E525" s="44">
        <v>2683</v>
      </c>
    </row>
    <row r="526" spans="1:5" ht="12.75">
      <c r="A526" s="1" t="s">
        <v>763</v>
      </c>
      <c r="B526" s="46" t="s">
        <v>126</v>
      </c>
      <c r="C526" s="47" t="s">
        <v>1781</v>
      </c>
      <c r="D526" s="48" t="s">
        <v>1902</v>
      </c>
      <c r="E526" s="50">
        <v>2606</v>
      </c>
    </row>
    <row r="527" spans="1:5" ht="12.75">
      <c r="A527" s="1" t="s">
        <v>763</v>
      </c>
      <c r="B527" s="40"/>
      <c r="C527" s="41"/>
      <c r="D527" s="42" t="s">
        <v>1903</v>
      </c>
      <c r="E527" s="44">
        <v>2606</v>
      </c>
    </row>
    <row r="528" spans="1:5" ht="12.75">
      <c r="A528" s="1" t="s">
        <v>763</v>
      </c>
      <c r="B528" s="46" t="s">
        <v>127</v>
      </c>
      <c r="C528" s="47" t="s">
        <v>1781</v>
      </c>
      <c r="D528" s="48" t="s">
        <v>1902</v>
      </c>
      <c r="E528" s="50">
        <v>3093</v>
      </c>
    </row>
    <row r="529" spans="1:5" ht="12.75">
      <c r="A529" s="1" t="s">
        <v>763</v>
      </c>
      <c r="B529" s="40"/>
      <c r="C529" s="41"/>
      <c r="D529" s="42" t="s">
        <v>1903</v>
      </c>
      <c r="E529" s="44">
        <v>3093</v>
      </c>
    </row>
    <row r="530" spans="1:5" ht="12.75">
      <c r="A530" s="1" t="s">
        <v>763</v>
      </c>
      <c r="B530" s="46" t="s">
        <v>128</v>
      </c>
      <c r="C530" s="47" t="s">
        <v>1781</v>
      </c>
      <c r="D530" s="48" t="s">
        <v>1902</v>
      </c>
      <c r="E530" s="50">
        <v>3392</v>
      </c>
    </row>
    <row r="531" spans="1:5" ht="12.75">
      <c r="A531" s="1" t="s">
        <v>763</v>
      </c>
      <c r="B531" s="40"/>
      <c r="C531" s="41"/>
      <c r="D531" s="42" t="s">
        <v>1903</v>
      </c>
      <c r="E531" s="44">
        <v>3392</v>
      </c>
    </row>
    <row r="532" spans="1:5" ht="12.75">
      <c r="A532" s="1" t="s">
        <v>763</v>
      </c>
      <c r="B532" s="46" t="s">
        <v>129</v>
      </c>
      <c r="C532" s="47" t="s">
        <v>1781</v>
      </c>
      <c r="D532" s="48" t="s">
        <v>1902</v>
      </c>
      <c r="E532" s="50">
        <v>3035</v>
      </c>
    </row>
    <row r="533" spans="1:5" ht="12.75">
      <c r="A533" s="1" t="s">
        <v>763</v>
      </c>
      <c r="B533" s="40"/>
      <c r="C533" s="41"/>
      <c r="D533" s="42" t="s">
        <v>1903</v>
      </c>
      <c r="E533" s="44">
        <v>3035</v>
      </c>
    </row>
    <row r="534" spans="1:5" ht="12.75">
      <c r="A534" s="1" t="s">
        <v>763</v>
      </c>
      <c r="B534" s="46" t="s">
        <v>130</v>
      </c>
      <c r="C534" s="47" t="s">
        <v>1781</v>
      </c>
      <c r="D534" s="48" t="s">
        <v>1902</v>
      </c>
      <c r="E534" s="50">
        <v>3496</v>
      </c>
    </row>
    <row r="535" spans="1:5" ht="12.75">
      <c r="A535" s="1" t="s">
        <v>763</v>
      </c>
      <c r="B535" s="40"/>
      <c r="C535" s="41"/>
      <c r="D535" s="42" t="s">
        <v>1903</v>
      </c>
      <c r="E535" s="44">
        <v>3496</v>
      </c>
    </row>
    <row r="536" spans="1:5" ht="12.75">
      <c r="A536" s="1" t="s">
        <v>763</v>
      </c>
      <c r="B536" s="46" t="s">
        <v>131</v>
      </c>
      <c r="C536" s="47" t="s">
        <v>1781</v>
      </c>
      <c r="D536" s="48" t="s">
        <v>1902</v>
      </c>
      <c r="E536" s="50">
        <v>2695</v>
      </c>
    </row>
    <row r="537" spans="1:5" ht="12.75">
      <c r="A537" s="1" t="s">
        <v>763</v>
      </c>
      <c r="B537" s="40"/>
      <c r="C537" s="41"/>
      <c r="D537" s="42" t="s">
        <v>1903</v>
      </c>
      <c r="E537" s="44">
        <v>2695</v>
      </c>
    </row>
    <row r="538" spans="1:5" ht="12.75">
      <c r="A538" s="1" t="s">
        <v>763</v>
      </c>
      <c r="B538" s="46" t="s">
        <v>132</v>
      </c>
      <c r="C538" s="47" t="s">
        <v>1781</v>
      </c>
      <c r="D538" s="48" t="s">
        <v>1902</v>
      </c>
      <c r="E538" s="50">
        <v>2754</v>
      </c>
    </row>
    <row r="539" spans="1:5" ht="12.75">
      <c r="A539" s="1" t="s">
        <v>763</v>
      </c>
      <c r="B539" s="40"/>
      <c r="C539" s="41"/>
      <c r="D539" s="42" t="s">
        <v>1903</v>
      </c>
      <c r="E539" s="44">
        <v>2754</v>
      </c>
    </row>
    <row r="540" spans="1:5" ht="12.75">
      <c r="A540" s="1" t="s">
        <v>763</v>
      </c>
      <c r="B540" s="46" t="s">
        <v>133</v>
      </c>
      <c r="C540" s="47" t="s">
        <v>1781</v>
      </c>
      <c r="D540" s="48" t="s">
        <v>1902</v>
      </c>
      <c r="E540" s="50">
        <v>3264</v>
      </c>
    </row>
    <row r="541" spans="1:5" ht="12.75">
      <c r="A541" s="1" t="s">
        <v>763</v>
      </c>
      <c r="B541" s="40"/>
      <c r="C541" s="41"/>
      <c r="D541" s="42" t="s">
        <v>1903</v>
      </c>
      <c r="E541" s="44">
        <v>3264</v>
      </c>
    </row>
    <row r="542" spans="1:5" ht="12.75">
      <c r="A542" s="1" t="s">
        <v>763</v>
      </c>
      <c r="B542" s="46" t="s">
        <v>134</v>
      </c>
      <c r="C542" s="47" t="s">
        <v>1781</v>
      </c>
      <c r="D542" s="48" t="s">
        <v>1902</v>
      </c>
      <c r="E542" s="50">
        <v>3211</v>
      </c>
    </row>
    <row r="543" spans="1:5" ht="12.75">
      <c r="A543" s="1" t="s">
        <v>763</v>
      </c>
      <c r="B543" s="40"/>
      <c r="C543" s="41"/>
      <c r="D543" s="42" t="s">
        <v>1903</v>
      </c>
      <c r="E543" s="44">
        <v>3211</v>
      </c>
    </row>
    <row r="544" spans="1:5" ht="12.75">
      <c r="A544" s="1" t="s">
        <v>763</v>
      </c>
      <c r="B544" s="46" t="s">
        <v>135</v>
      </c>
      <c r="C544" s="47" t="s">
        <v>1781</v>
      </c>
      <c r="D544" s="48" t="s">
        <v>1902</v>
      </c>
      <c r="E544" s="50">
        <v>6043</v>
      </c>
    </row>
    <row r="545" spans="1:5" ht="12.75">
      <c r="A545" s="1" t="s">
        <v>763</v>
      </c>
      <c r="B545" s="40"/>
      <c r="C545" s="41"/>
      <c r="D545" s="42" t="s">
        <v>1903</v>
      </c>
      <c r="E545" s="44">
        <v>6043</v>
      </c>
    </row>
    <row r="546" spans="1:5" ht="12.75">
      <c r="A546" s="1" t="s">
        <v>763</v>
      </c>
      <c r="B546" s="46" t="s">
        <v>136</v>
      </c>
      <c r="C546" s="47" t="s">
        <v>1781</v>
      </c>
      <c r="D546" s="48" t="s">
        <v>1902</v>
      </c>
      <c r="E546" s="50">
        <v>2645</v>
      </c>
    </row>
    <row r="547" spans="1:5" ht="12.75">
      <c r="A547" s="1" t="s">
        <v>763</v>
      </c>
      <c r="B547" s="40"/>
      <c r="C547" s="41"/>
      <c r="D547" s="42" t="s">
        <v>1903</v>
      </c>
      <c r="E547" s="44">
        <v>2645</v>
      </c>
    </row>
    <row r="548" spans="1:5" ht="12.75">
      <c r="A548" s="1" t="s">
        <v>763</v>
      </c>
      <c r="B548" s="46" t="s">
        <v>137</v>
      </c>
      <c r="C548" s="47" t="s">
        <v>1781</v>
      </c>
      <c r="D548" s="48" t="s">
        <v>1902</v>
      </c>
      <c r="E548" s="50">
        <v>2988</v>
      </c>
    </row>
    <row r="549" spans="1:5" ht="12.75">
      <c r="A549" s="1" t="s">
        <v>763</v>
      </c>
      <c r="B549" s="40"/>
      <c r="C549" s="41"/>
      <c r="D549" s="42" t="s">
        <v>1903</v>
      </c>
      <c r="E549" s="44">
        <v>2988</v>
      </c>
    </row>
    <row r="550" spans="1:5" ht="12.75">
      <c r="A550" s="1" t="s">
        <v>763</v>
      </c>
      <c r="B550" s="46" t="s">
        <v>138</v>
      </c>
      <c r="C550" s="47" t="s">
        <v>1781</v>
      </c>
      <c r="D550" s="48" t="s">
        <v>1902</v>
      </c>
      <c r="E550" s="50">
        <v>2534</v>
      </c>
    </row>
    <row r="551" spans="1:5" ht="12.75">
      <c r="A551" s="1" t="s">
        <v>763</v>
      </c>
      <c r="B551" s="40"/>
      <c r="C551" s="41"/>
      <c r="D551" s="42" t="s">
        <v>1903</v>
      </c>
      <c r="E551" s="44">
        <v>2534</v>
      </c>
    </row>
    <row r="552" spans="1:5" ht="12.75">
      <c r="A552" s="1" t="s">
        <v>763</v>
      </c>
      <c r="B552" s="46" t="s">
        <v>139</v>
      </c>
      <c r="C552" s="47" t="s">
        <v>1781</v>
      </c>
      <c r="D552" s="48" t="s">
        <v>1902</v>
      </c>
      <c r="E552" s="50">
        <v>2767</v>
      </c>
    </row>
    <row r="553" spans="1:5" ht="12.75">
      <c r="A553" s="1" t="s">
        <v>763</v>
      </c>
      <c r="B553" s="40"/>
      <c r="C553" s="41"/>
      <c r="D553" s="42" t="s">
        <v>1903</v>
      </c>
      <c r="E553" s="44">
        <v>2767</v>
      </c>
    </row>
    <row r="554" spans="1:5" ht="12.75">
      <c r="A554" s="1" t="s">
        <v>763</v>
      </c>
      <c r="B554" s="46" t="s">
        <v>140</v>
      </c>
      <c r="C554" s="47" t="s">
        <v>1781</v>
      </c>
      <c r="D554" s="48" t="s">
        <v>1902</v>
      </c>
      <c r="E554" s="50">
        <v>3146</v>
      </c>
    </row>
    <row r="555" spans="1:5" ht="12.75">
      <c r="A555" s="1" t="s">
        <v>763</v>
      </c>
      <c r="B555" s="40"/>
      <c r="C555" s="41"/>
      <c r="D555" s="42" t="s">
        <v>1903</v>
      </c>
      <c r="E555" s="44">
        <v>3146</v>
      </c>
    </row>
    <row r="556" spans="1:5" ht="12.75">
      <c r="A556" s="1" t="s">
        <v>763</v>
      </c>
      <c r="B556" s="46" t="s">
        <v>141</v>
      </c>
      <c r="C556" s="47" t="s">
        <v>1781</v>
      </c>
      <c r="D556" s="48" t="s">
        <v>1902</v>
      </c>
      <c r="E556" s="50">
        <v>3233</v>
      </c>
    </row>
    <row r="557" spans="1:5" ht="12.75">
      <c r="A557" s="1" t="s">
        <v>763</v>
      </c>
      <c r="B557" s="40"/>
      <c r="C557" s="41"/>
      <c r="D557" s="42" t="s">
        <v>1903</v>
      </c>
      <c r="E557" s="44">
        <v>3233</v>
      </c>
    </row>
    <row r="558" spans="1:5" ht="12.75">
      <c r="A558" s="1" t="s">
        <v>763</v>
      </c>
      <c r="B558" s="46" t="s">
        <v>142</v>
      </c>
      <c r="C558" s="47" t="s">
        <v>1781</v>
      </c>
      <c r="D558" s="48" t="s">
        <v>1902</v>
      </c>
      <c r="E558" s="50">
        <v>3414</v>
      </c>
    </row>
    <row r="559" spans="1:5" ht="12.75">
      <c r="A559" s="1" t="s">
        <v>763</v>
      </c>
      <c r="B559" s="40"/>
      <c r="C559" s="41"/>
      <c r="D559" s="42" t="s">
        <v>1903</v>
      </c>
      <c r="E559" s="44">
        <v>3414</v>
      </c>
    </row>
    <row r="560" spans="1:5" ht="12.75">
      <c r="A560" s="1" t="s">
        <v>763</v>
      </c>
      <c r="B560" s="46" t="s">
        <v>143</v>
      </c>
      <c r="C560" s="47" t="s">
        <v>1781</v>
      </c>
      <c r="D560" s="48" t="s">
        <v>1902</v>
      </c>
      <c r="E560" s="50">
        <v>5024</v>
      </c>
    </row>
    <row r="561" spans="1:5" ht="12.75">
      <c r="A561" s="1" t="s">
        <v>763</v>
      </c>
      <c r="B561" s="40"/>
      <c r="C561" s="41"/>
      <c r="D561" s="42" t="s">
        <v>1903</v>
      </c>
      <c r="E561" s="44">
        <v>5024</v>
      </c>
    </row>
    <row r="562" spans="1:5" ht="12.75">
      <c r="A562" s="1" t="s">
        <v>763</v>
      </c>
      <c r="B562" s="46" t="s">
        <v>144</v>
      </c>
      <c r="C562" s="47" t="s">
        <v>1781</v>
      </c>
      <c r="D562" s="48" t="s">
        <v>1902</v>
      </c>
      <c r="E562" s="50">
        <v>3133</v>
      </c>
    </row>
    <row r="563" spans="1:5" ht="12.75">
      <c r="A563" s="1" t="s">
        <v>763</v>
      </c>
      <c r="B563" s="40"/>
      <c r="C563" s="41"/>
      <c r="D563" s="42" t="s">
        <v>1903</v>
      </c>
      <c r="E563" s="44">
        <v>3133</v>
      </c>
    </row>
    <row r="564" spans="1:5" ht="12.75">
      <c r="A564" s="1" t="s">
        <v>763</v>
      </c>
      <c r="B564" s="46" t="s">
        <v>145</v>
      </c>
      <c r="C564" s="47" t="s">
        <v>1781</v>
      </c>
      <c r="D564" s="48" t="s">
        <v>1902</v>
      </c>
      <c r="E564" s="50">
        <v>4037</v>
      </c>
    </row>
    <row r="565" spans="1:5" ht="12.75">
      <c r="A565" s="1" t="s">
        <v>763</v>
      </c>
      <c r="B565" s="40"/>
      <c r="C565" s="41"/>
      <c r="D565" s="42" t="s">
        <v>1903</v>
      </c>
      <c r="E565" s="44">
        <v>4037</v>
      </c>
    </row>
    <row r="566" spans="1:5" ht="12.75">
      <c r="A566" s="1" t="s">
        <v>763</v>
      </c>
      <c r="B566" s="46" t="s">
        <v>146</v>
      </c>
      <c r="C566" s="47" t="s">
        <v>1781</v>
      </c>
      <c r="D566" s="48" t="s">
        <v>1902</v>
      </c>
      <c r="E566" s="50">
        <v>2516</v>
      </c>
    </row>
    <row r="567" spans="1:5" ht="12.75">
      <c r="A567" s="1" t="s">
        <v>763</v>
      </c>
      <c r="B567" s="40"/>
      <c r="C567" s="41"/>
      <c r="D567" s="42" t="s">
        <v>1903</v>
      </c>
      <c r="E567" s="44">
        <v>2516</v>
      </c>
    </row>
    <row r="568" spans="1:5" ht="12.75">
      <c r="A568" s="1" t="s">
        <v>763</v>
      </c>
      <c r="B568" s="46" t="s">
        <v>147</v>
      </c>
      <c r="C568" s="47" t="s">
        <v>1781</v>
      </c>
      <c r="D568" s="48" t="s">
        <v>1902</v>
      </c>
      <c r="E568" s="50">
        <v>1785</v>
      </c>
    </row>
    <row r="569" spans="1:5" ht="12.75">
      <c r="A569" s="1" t="s">
        <v>763</v>
      </c>
      <c r="B569" s="40"/>
      <c r="C569" s="41"/>
      <c r="D569" s="42" t="s">
        <v>1903</v>
      </c>
      <c r="E569" s="44">
        <v>1785</v>
      </c>
    </row>
    <row r="570" spans="1:5" ht="12.75">
      <c r="A570" s="1" t="s">
        <v>763</v>
      </c>
      <c r="B570" s="46" t="s">
        <v>148</v>
      </c>
      <c r="C570" s="47" t="s">
        <v>1781</v>
      </c>
      <c r="D570" s="48" t="s">
        <v>1902</v>
      </c>
      <c r="E570" s="50">
        <v>3289</v>
      </c>
    </row>
    <row r="571" spans="1:5" ht="12.75">
      <c r="A571" s="1" t="s">
        <v>763</v>
      </c>
      <c r="B571" s="40"/>
      <c r="C571" s="41"/>
      <c r="D571" s="42" t="s">
        <v>1903</v>
      </c>
      <c r="E571" s="44">
        <v>3289</v>
      </c>
    </row>
    <row r="572" spans="1:5" ht="12.75">
      <c r="A572" s="1" t="s">
        <v>763</v>
      </c>
      <c r="B572" s="46" t="s">
        <v>149</v>
      </c>
      <c r="C572" s="47" t="s">
        <v>1781</v>
      </c>
      <c r="D572" s="48" t="s">
        <v>1902</v>
      </c>
      <c r="E572" s="50">
        <v>2447</v>
      </c>
    </row>
    <row r="573" spans="1:5" ht="12.75">
      <c r="A573" s="1" t="s">
        <v>763</v>
      </c>
      <c r="B573" s="40"/>
      <c r="C573" s="41"/>
      <c r="D573" s="42" t="s">
        <v>1903</v>
      </c>
      <c r="E573" s="44">
        <v>2447</v>
      </c>
    </row>
    <row r="574" spans="1:5" ht="12.75">
      <c r="A574" s="1" t="s">
        <v>763</v>
      </c>
      <c r="B574" s="46" t="s">
        <v>150</v>
      </c>
      <c r="C574" s="47" t="s">
        <v>1781</v>
      </c>
      <c r="D574" s="48" t="s">
        <v>1902</v>
      </c>
      <c r="E574" s="50">
        <v>3310</v>
      </c>
    </row>
    <row r="575" spans="1:5" ht="12.75">
      <c r="A575" s="1" t="s">
        <v>763</v>
      </c>
      <c r="B575" s="40"/>
      <c r="C575" s="41"/>
      <c r="D575" s="42" t="s">
        <v>1903</v>
      </c>
      <c r="E575" s="44">
        <v>3310</v>
      </c>
    </row>
    <row r="576" spans="1:5" ht="12.75">
      <c r="A576" s="1" t="s">
        <v>763</v>
      </c>
      <c r="B576" s="46" t="s">
        <v>151</v>
      </c>
      <c r="C576" s="47" t="s">
        <v>1781</v>
      </c>
      <c r="D576" s="48" t="s">
        <v>1902</v>
      </c>
      <c r="E576" s="50">
        <v>3748</v>
      </c>
    </row>
    <row r="577" spans="1:5" ht="12.75">
      <c r="A577" s="1" t="s">
        <v>763</v>
      </c>
      <c r="B577" s="40"/>
      <c r="C577" s="41"/>
      <c r="D577" s="42" t="s">
        <v>1903</v>
      </c>
      <c r="E577" s="44">
        <v>3748</v>
      </c>
    </row>
    <row r="578" spans="1:5" ht="12.75">
      <c r="A578" s="1" t="s">
        <v>763</v>
      </c>
      <c r="B578" s="46" t="s">
        <v>152</v>
      </c>
      <c r="C578" s="47" t="s">
        <v>1781</v>
      </c>
      <c r="D578" s="48" t="s">
        <v>1902</v>
      </c>
      <c r="E578" s="50">
        <v>4611</v>
      </c>
    </row>
    <row r="579" spans="1:5" ht="12.75">
      <c r="A579" s="1" t="s">
        <v>763</v>
      </c>
      <c r="B579" s="40"/>
      <c r="C579" s="41"/>
      <c r="D579" s="42" t="s">
        <v>1903</v>
      </c>
      <c r="E579" s="44">
        <v>4611</v>
      </c>
    </row>
    <row r="580" spans="1:5" ht="12.75">
      <c r="A580" s="1" t="s">
        <v>763</v>
      </c>
      <c r="B580" s="46" t="s">
        <v>153</v>
      </c>
      <c r="C580" s="47" t="s">
        <v>1781</v>
      </c>
      <c r="D580" s="48" t="s">
        <v>1902</v>
      </c>
      <c r="E580" s="50">
        <v>3507</v>
      </c>
    </row>
    <row r="581" spans="1:5" ht="12.75">
      <c r="A581" s="1" t="s">
        <v>763</v>
      </c>
      <c r="B581" s="40"/>
      <c r="C581" s="41"/>
      <c r="D581" s="42" t="s">
        <v>1903</v>
      </c>
      <c r="E581" s="44">
        <v>3507</v>
      </c>
    </row>
    <row r="582" spans="1:5" ht="12.75">
      <c r="A582" s="1" t="s">
        <v>763</v>
      </c>
      <c r="B582" s="46" t="s">
        <v>154</v>
      </c>
      <c r="C582" s="47" t="s">
        <v>1781</v>
      </c>
      <c r="D582" s="48" t="s">
        <v>1902</v>
      </c>
      <c r="E582" s="50">
        <v>4087</v>
      </c>
    </row>
    <row r="583" spans="1:5" ht="12.75">
      <c r="A583" s="1" t="s">
        <v>763</v>
      </c>
      <c r="B583" s="40"/>
      <c r="C583" s="41"/>
      <c r="D583" s="42" t="s">
        <v>1903</v>
      </c>
      <c r="E583" s="44">
        <v>4087</v>
      </c>
    </row>
    <row r="584" spans="1:5" ht="12.75">
      <c r="A584" s="1" t="s">
        <v>763</v>
      </c>
      <c r="B584" s="46" t="s">
        <v>155</v>
      </c>
      <c r="C584" s="47" t="s">
        <v>1781</v>
      </c>
      <c r="D584" s="48" t="s">
        <v>1902</v>
      </c>
      <c r="E584" s="50">
        <v>2788</v>
      </c>
    </row>
    <row r="585" spans="1:5" ht="12.75">
      <c r="A585" s="1" t="s">
        <v>763</v>
      </c>
      <c r="B585" s="40"/>
      <c r="C585" s="41"/>
      <c r="D585" s="42" t="s">
        <v>1903</v>
      </c>
      <c r="E585" s="44">
        <v>2788</v>
      </c>
    </row>
    <row r="586" spans="1:5" ht="12.75">
      <c r="A586" s="1" t="s">
        <v>763</v>
      </c>
      <c r="B586" s="46" t="s">
        <v>156</v>
      </c>
      <c r="C586" s="47" t="s">
        <v>1781</v>
      </c>
      <c r="D586" s="48" t="s">
        <v>1902</v>
      </c>
      <c r="E586" s="50">
        <v>3916</v>
      </c>
    </row>
    <row r="587" spans="1:5" ht="12.75">
      <c r="A587" s="1" t="s">
        <v>763</v>
      </c>
      <c r="B587" s="40"/>
      <c r="C587" s="41"/>
      <c r="D587" s="42" t="s">
        <v>1903</v>
      </c>
      <c r="E587" s="44">
        <v>3916</v>
      </c>
    </row>
    <row r="588" spans="1:5" ht="12.75">
      <c r="A588" s="1" t="s">
        <v>763</v>
      </c>
      <c r="B588" s="46" t="s">
        <v>157</v>
      </c>
      <c r="C588" s="47" t="s">
        <v>1781</v>
      </c>
      <c r="D588" s="48" t="s">
        <v>1902</v>
      </c>
      <c r="E588" s="50">
        <v>2983</v>
      </c>
    </row>
    <row r="589" spans="1:5" ht="12.75">
      <c r="A589" s="1" t="s">
        <v>763</v>
      </c>
      <c r="B589" s="40"/>
      <c r="C589" s="41"/>
      <c r="D589" s="42" t="s">
        <v>1903</v>
      </c>
      <c r="E589" s="44">
        <v>2983</v>
      </c>
    </row>
    <row r="590" spans="1:5" ht="12.75">
      <c r="A590" s="1" t="s">
        <v>763</v>
      </c>
      <c r="B590" s="46" t="s">
        <v>158</v>
      </c>
      <c r="C590" s="47" t="s">
        <v>1781</v>
      </c>
      <c r="D590" s="48" t="s">
        <v>1902</v>
      </c>
      <c r="E590" s="50">
        <v>4514</v>
      </c>
    </row>
    <row r="591" spans="1:5" ht="12.75">
      <c r="A591" s="1" t="s">
        <v>763</v>
      </c>
      <c r="B591" s="40"/>
      <c r="C591" s="41"/>
      <c r="D591" s="42" t="s">
        <v>1903</v>
      </c>
      <c r="E591" s="44">
        <v>4514</v>
      </c>
    </row>
    <row r="592" spans="1:5" ht="12.75">
      <c r="A592" s="1" t="s">
        <v>763</v>
      </c>
      <c r="B592" s="46" t="s">
        <v>159</v>
      </c>
      <c r="C592" s="47" t="s">
        <v>1781</v>
      </c>
      <c r="D592" s="48" t="s">
        <v>1902</v>
      </c>
      <c r="E592" s="50">
        <v>3816</v>
      </c>
    </row>
    <row r="593" spans="1:5" ht="12.75">
      <c r="A593" s="1" t="s">
        <v>763</v>
      </c>
      <c r="B593" s="40"/>
      <c r="C593" s="41"/>
      <c r="D593" s="42" t="s">
        <v>1903</v>
      </c>
      <c r="E593" s="44">
        <v>3816</v>
      </c>
    </row>
    <row r="594" spans="1:5" ht="12.75">
      <c r="A594" s="1" t="s">
        <v>763</v>
      </c>
      <c r="B594" s="46" t="s">
        <v>160</v>
      </c>
      <c r="C594" s="47" t="s">
        <v>1781</v>
      </c>
      <c r="D594" s="48" t="s">
        <v>1902</v>
      </c>
      <c r="E594" s="50">
        <v>2765</v>
      </c>
    </row>
    <row r="595" spans="1:5" ht="12.75">
      <c r="A595" s="1" t="s">
        <v>763</v>
      </c>
      <c r="B595" s="40"/>
      <c r="C595" s="41"/>
      <c r="D595" s="42" t="s">
        <v>1903</v>
      </c>
      <c r="E595" s="44">
        <v>2765</v>
      </c>
    </row>
    <row r="596" spans="1:5" ht="12.75">
      <c r="A596" s="1" t="s">
        <v>763</v>
      </c>
      <c r="B596" s="46" t="s">
        <v>161</v>
      </c>
      <c r="C596" s="47" t="s">
        <v>1781</v>
      </c>
      <c r="D596" s="48" t="s">
        <v>1902</v>
      </c>
      <c r="E596" s="50">
        <v>3436</v>
      </c>
    </row>
    <row r="597" spans="1:5" ht="12.75">
      <c r="A597" s="1" t="s">
        <v>763</v>
      </c>
      <c r="B597" s="40"/>
      <c r="C597" s="41"/>
      <c r="D597" s="42" t="s">
        <v>1903</v>
      </c>
      <c r="E597" s="44">
        <v>3436</v>
      </c>
    </row>
    <row r="598" spans="1:5" ht="12.75">
      <c r="A598" s="1" t="s">
        <v>763</v>
      </c>
      <c r="B598" s="46" t="s">
        <v>162</v>
      </c>
      <c r="C598" s="47" t="s">
        <v>1781</v>
      </c>
      <c r="D598" s="48" t="s">
        <v>1902</v>
      </c>
      <c r="E598" s="50">
        <v>4914</v>
      </c>
    </row>
    <row r="599" spans="1:5" ht="12.75">
      <c r="A599" s="1" t="s">
        <v>763</v>
      </c>
      <c r="B599" s="40"/>
      <c r="C599" s="41"/>
      <c r="D599" s="42" t="s">
        <v>1903</v>
      </c>
      <c r="E599" s="44">
        <v>4914</v>
      </c>
    </row>
    <row r="600" spans="1:5" ht="12.75">
      <c r="A600" s="1" t="s">
        <v>763</v>
      </c>
      <c r="B600" s="46" t="s">
        <v>163</v>
      </c>
      <c r="C600" s="47" t="s">
        <v>1781</v>
      </c>
      <c r="D600" s="48" t="s">
        <v>1902</v>
      </c>
      <c r="E600" s="50">
        <v>3576</v>
      </c>
    </row>
    <row r="601" spans="1:5" ht="12.75">
      <c r="A601" s="1" t="s">
        <v>763</v>
      </c>
      <c r="B601" s="40"/>
      <c r="C601" s="41"/>
      <c r="D601" s="42" t="s">
        <v>1903</v>
      </c>
      <c r="E601" s="44">
        <v>3576</v>
      </c>
    </row>
    <row r="602" spans="1:5" ht="12.75">
      <c r="A602" s="1" t="s">
        <v>763</v>
      </c>
      <c r="B602" s="46" t="s">
        <v>164</v>
      </c>
      <c r="C602" s="47" t="s">
        <v>1781</v>
      </c>
      <c r="D602" s="48" t="s">
        <v>1902</v>
      </c>
      <c r="E602" s="50">
        <v>3591</v>
      </c>
    </row>
    <row r="603" spans="1:5" ht="12.75">
      <c r="A603" s="1" t="s">
        <v>763</v>
      </c>
      <c r="B603" s="40"/>
      <c r="C603" s="41"/>
      <c r="D603" s="42" t="s">
        <v>1903</v>
      </c>
      <c r="E603" s="44">
        <v>3591</v>
      </c>
    </row>
    <row r="604" spans="1:5" ht="12.75">
      <c r="A604" s="1" t="s">
        <v>763</v>
      </c>
      <c r="B604" s="46" t="s">
        <v>165</v>
      </c>
      <c r="C604" s="47" t="s">
        <v>1781</v>
      </c>
      <c r="D604" s="48" t="s">
        <v>1902</v>
      </c>
      <c r="E604" s="50">
        <v>3383</v>
      </c>
    </row>
    <row r="605" spans="1:5" ht="12.75">
      <c r="A605" s="1" t="s">
        <v>763</v>
      </c>
      <c r="B605" s="40"/>
      <c r="C605" s="41"/>
      <c r="D605" s="42" t="s">
        <v>1903</v>
      </c>
      <c r="E605" s="44">
        <v>3383</v>
      </c>
    </row>
    <row r="606" spans="1:5" ht="12.75">
      <c r="A606" s="1" t="s">
        <v>763</v>
      </c>
      <c r="B606" s="46" t="s">
        <v>166</v>
      </c>
      <c r="C606" s="47" t="s">
        <v>1781</v>
      </c>
      <c r="D606" s="48" t="s">
        <v>1902</v>
      </c>
      <c r="E606" s="50">
        <v>6094</v>
      </c>
    </row>
    <row r="607" spans="1:5" ht="12.75">
      <c r="A607" s="1" t="s">
        <v>763</v>
      </c>
      <c r="B607" s="40"/>
      <c r="C607" s="41"/>
      <c r="D607" s="42" t="s">
        <v>1903</v>
      </c>
      <c r="E607" s="44">
        <v>6094</v>
      </c>
    </row>
    <row r="608" spans="1:5" ht="12.75">
      <c r="A608" s="1" t="s">
        <v>763</v>
      </c>
      <c r="B608" s="46" t="s">
        <v>167</v>
      </c>
      <c r="C608" s="47" t="s">
        <v>1781</v>
      </c>
      <c r="D608" s="48" t="s">
        <v>1902</v>
      </c>
      <c r="E608" s="50">
        <v>4055</v>
      </c>
    </row>
    <row r="609" spans="1:5" ht="12.75">
      <c r="A609" s="1" t="s">
        <v>763</v>
      </c>
      <c r="B609" s="40"/>
      <c r="C609" s="41"/>
      <c r="D609" s="42" t="s">
        <v>1903</v>
      </c>
      <c r="E609" s="44">
        <v>4055</v>
      </c>
    </row>
    <row r="610" spans="1:5" ht="12.75">
      <c r="A610" s="1" t="s">
        <v>763</v>
      </c>
      <c r="B610" s="46" t="s">
        <v>168</v>
      </c>
      <c r="C610" s="47">
        <v>3112</v>
      </c>
      <c r="D610" s="48" t="s">
        <v>169</v>
      </c>
      <c r="E610" s="50">
        <v>4889</v>
      </c>
    </row>
    <row r="611" spans="1:5" ht="12.75">
      <c r="A611" s="1" t="s">
        <v>763</v>
      </c>
      <c r="B611" s="40"/>
      <c r="C611" s="41"/>
      <c r="D611" s="42" t="s">
        <v>1903</v>
      </c>
      <c r="E611" s="44">
        <v>4065</v>
      </c>
    </row>
    <row r="612" spans="1:5" ht="12.75">
      <c r="A612" s="1" t="s">
        <v>763</v>
      </c>
      <c r="B612" s="40"/>
      <c r="C612" s="41"/>
      <c r="D612" s="42" t="s">
        <v>1907</v>
      </c>
      <c r="E612" s="44">
        <v>824</v>
      </c>
    </row>
    <row r="613" spans="1:5" ht="12.75">
      <c r="A613" s="1" t="s">
        <v>763</v>
      </c>
      <c r="B613" s="46" t="s">
        <v>168</v>
      </c>
      <c r="C613" s="47" t="s">
        <v>1977</v>
      </c>
      <c r="D613" s="48" t="s">
        <v>1978</v>
      </c>
      <c r="E613" s="50">
        <v>668</v>
      </c>
    </row>
    <row r="614" spans="1:5" ht="12.75">
      <c r="A614" s="1" t="s">
        <v>763</v>
      </c>
      <c r="B614" s="40"/>
      <c r="C614" s="41"/>
      <c r="D614" s="42" t="s">
        <v>1903</v>
      </c>
      <c r="E614" s="44">
        <v>668</v>
      </c>
    </row>
    <row r="615" spans="1:5" ht="12.75">
      <c r="A615" s="1" t="s">
        <v>763</v>
      </c>
      <c r="B615" s="46" t="s">
        <v>170</v>
      </c>
      <c r="C615" s="47" t="s">
        <v>20</v>
      </c>
      <c r="D615" s="48" t="s">
        <v>21</v>
      </c>
      <c r="E615" s="50">
        <v>2775</v>
      </c>
    </row>
    <row r="616" spans="1:5" ht="12.75">
      <c r="A616" s="1" t="s">
        <v>763</v>
      </c>
      <c r="B616" s="40"/>
      <c r="C616" s="41"/>
      <c r="D616" s="42" t="s">
        <v>1903</v>
      </c>
      <c r="E616" s="44">
        <v>1926</v>
      </c>
    </row>
    <row r="617" spans="1:5" ht="12.75">
      <c r="A617" s="1" t="s">
        <v>763</v>
      </c>
      <c r="B617" s="40"/>
      <c r="C617" s="41"/>
      <c r="D617" s="42" t="s">
        <v>1907</v>
      </c>
      <c r="E617" s="44">
        <v>849</v>
      </c>
    </row>
    <row r="618" spans="1:5" ht="12.75">
      <c r="A618" s="1" t="s">
        <v>763</v>
      </c>
      <c r="B618" s="46" t="s">
        <v>171</v>
      </c>
      <c r="C618" s="47" t="s">
        <v>20</v>
      </c>
      <c r="D618" s="48" t="s">
        <v>21</v>
      </c>
      <c r="E618" s="50">
        <v>6445</v>
      </c>
    </row>
    <row r="619" spans="1:5" ht="12.75">
      <c r="A619" s="1" t="s">
        <v>763</v>
      </c>
      <c r="B619" s="40"/>
      <c r="C619" s="41"/>
      <c r="D619" s="42" t="s">
        <v>1903</v>
      </c>
      <c r="E619" s="44">
        <v>5580</v>
      </c>
    </row>
    <row r="620" spans="1:5" ht="12.75">
      <c r="A620" s="1" t="s">
        <v>763</v>
      </c>
      <c r="B620" s="40"/>
      <c r="C620" s="41"/>
      <c r="D620" s="42" t="s">
        <v>1907</v>
      </c>
      <c r="E620" s="44">
        <v>865</v>
      </c>
    </row>
    <row r="621" spans="1:5" ht="12.75">
      <c r="A621" s="1" t="s">
        <v>763</v>
      </c>
      <c r="B621" s="46" t="s">
        <v>171</v>
      </c>
      <c r="C621" s="47" t="s">
        <v>1977</v>
      </c>
      <c r="D621" s="48" t="s">
        <v>1978</v>
      </c>
      <c r="E621" s="50">
        <v>839</v>
      </c>
    </row>
    <row r="622" spans="1:5" ht="12.75">
      <c r="A622" s="1" t="s">
        <v>763</v>
      </c>
      <c r="B622" s="40"/>
      <c r="C622" s="41"/>
      <c r="D622" s="42" t="s">
        <v>1903</v>
      </c>
      <c r="E622" s="44">
        <v>839</v>
      </c>
    </row>
    <row r="623" spans="1:5" ht="12.75">
      <c r="A623" s="1" t="s">
        <v>763</v>
      </c>
      <c r="B623" s="46" t="s">
        <v>172</v>
      </c>
      <c r="C623" s="47">
        <v>3112</v>
      </c>
      <c r="D623" s="48" t="s">
        <v>169</v>
      </c>
      <c r="E623" s="50">
        <v>7672</v>
      </c>
    </row>
    <row r="624" spans="1:5" ht="12.75">
      <c r="A624" s="1" t="s">
        <v>763</v>
      </c>
      <c r="B624" s="40"/>
      <c r="C624" s="41"/>
      <c r="D624" s="42" t="s">
        <v>1903</v>
      </c>
      <c r="E624" s="44">
        <v>6601</v>
      </c>
    </row>
    <row r="625" spans="1:5" ht="12.75">
      <c r="A625" s="1" t="s">
        <v>763</v>
      </c>
      <c r="B625" s="40"/>
      <c r="C625" s="41"/>
      <c r="D625" s="42" t="s">
        <v>1907</v>
      </c>
      <c r="E625" s="44">
        <v>1071</v>
      </c>
    </row>
    <row r="626" spans="1:5" ht="12.75">
      <c r="A626" s="1" t="s">
        <v>763</v>
      </c>
      <c r="B626" s="46" t="s">
        <v>173</v>
      </c>
      <c r="C626" s="47" t="s">
        <v>20</v>
      </c>
      <c r="D626" s="48" t="s">
        <v>21</v>
      </c>
      <c r="E626" s="50">
        <v>7942</v>
      </c>
    </row>
    <row r="627" spans="1:5" ht="12.75">
      <c r="A627" s="1" t="s">
        <v>763</v>
      </c>
      <c r="B627" s="40"/>
      <c r="C627" s="41"/>
      <c r="D627" s="42" t="s">
        <v>1903</v>
      </c>
      <c r="E627" s="44">
        <v>6297</v>
      </c>
    </row>
    <row r="628" spans="1:5" ht="12.75">
      <c r="A628" s="1" t="s">
        <v>763</v>
      </c>
      <c r="B628" s="40"/>
      <c r="C628" s="41"/>
      <c r="D628" s="42" t="s">
        <v>1907</v>
      </c>
      <c r="E628" s="44">
        <v>1645</v>
      </c>
    </row>
    <row r="629" spans="1:5" ht="12.75">
      <c r="A629" s="1" t="s">
        <v>763</v>
      </c>
      <c r="B629" s="46" t="s">
        <v>173</v>
      </c>
      <c r="C629" s="47" t="s">
        <v>1977</v>
      </c>
      <c r="D629" s="48" t="s">
        <v>1978</v>
      </c>
      <c r="E629" s="50">
        <v>1589</v>
      </c>
    </row>
    <row r="630" spans="1:5" ht="12.75">
      <c r="A630" s="1" t="s">
        <v>763</v>
      </c>
      <c r="B630" s="40"/>
      <c r="C630" s="41"/>
      <c r="D630" s="42" t="s">
        <v>1903</v>
      </c>
      <c r="E630" s="44">
        <v>1589</v>
      </c>
    </row>
    <row r="631" spans="1:5" ht="12.75">
      <c r="A631" s="1" t="s">
        <v>763</v>
      </c>
      <c r="B631" s="46" t="s">
        <v>174</v>
      </c>
      <c r="C631" s="47" t="s">
        <v>1781</v>
      </c>
      <c r="D631" s="48" t="s">
        <v>1902</v>
      </c>
      <c r="E631" s="50">
        <v>1973</v>
      </c>
    </row>
    <row r="632" spans="1:5" ht="12.75">
      <c r="A632" s="1" t="s">
        <v>763</v>
      </c>
      <c r="B632" s="40"/>
      <c r="C632" s="41"/>
      <c r="D632" s="42" t="s">
        <v>1903</v>
      </c>
      <c r="E632" s="44">
        <v>1973</v>
      </c>
    </row>
    <row r="633" spans="1:5" ht="12.75">
      <c r="A633" s="1" t="s">
        <v>763</v>
      </c>
      <c r="B633" s="46" t="s">
        <v>175</v>
      </c>
      <c r="C633" s="47" t="s">
        <v>1781</v>
      </c>
      <c r="D633" s="48" t="s">
        <v>1902</v>
      </c>
      <c r="E633" s="50">
        <v>2683</v>
      </c>
    </row>
    <row r="634" spans="1:5" ht="12.75">
      <c r="A634" s="1" t="s">
        <v>763</v>
      </c>
      <c r="B634" s="40"/>
      <c r="C634" s="41"/>
      <c r="D634" s="42" t="s">
        <v>1903</v>
      </c>
      <c r="E634" s="44">
        <v>2683</v>
      </c>
    </row>
    <row r="635" spans="1:5" ht="12.75">
      <c r="A635" s="1" t="s">
        <v>763</v>
      </c>
      <c r="B635" s="46" t="s">
        <v>176</v>
      </c>
      <c r="C635" s="47" t="s">
        <v>1781</v>
      </c>
      <c r="D635" s="48" t="s">
        <v>1902</v>
      </c>
      <c r="E635" s="50">
        <v>2875</v>
      </c>
    </row>
    <row r="636" spans="1:5" ht="12.75">
      <c r="A636" s="1" t="s">
        <v>763</v>
      </c>
      <c r="B636" s="40"/>
      <c r="C636" s="41"/>
      <c r="D636" s="42" t="s">
        <v>1903</v>
      </c>
      <c r="E636" s="44">
        <v>2875</v>
      </c>
    </row>
    <row r="637" spans="1:5" ht="12.75">
      <c r="A637" s="1" t="s">
        <v>763</v>
      </c>
      <c r="B637" s="46" t="s">
        <v>177</v>
      </c>
      <c r="C637" s="47" t="s">
        <v>1781</v>
      </c>
      <c r="D637" s="48" t="s">
        <v>1902</v>
      </c>
      <c r="E637" s="50">
        <v>3952</v>
      </c>
    </row>
    <row r="638" spans="1:5" ht="12.75">
      <c r="A638" s="1" t="s">
        <v>763</v>
      </c>
      <c r="B638" s="40"/>
      <c r="C638" s="41"/>
      <c r="D638" s="42" t="s">
        <v>1903</v>
      </c>
      <c r="E638" s="44">
        <v>3952</v>
      </c>
    </row>
    <row r="639" spans="1:5" ht="12.75">
      <c r="A639" s="1" t="s">
        <v>763</v>
      </c>
      <c r="B639" s="46" t="s">
        <v>178</v>
      </c>
      <c r="C639" s="47" t="s">
        <v>1781</v>
      </c>
      <c r="D639" s="48" t="s">
        <v>1902</v>
      </c>
      <c r="E639" s="50">
        <v>3381</v>
      </c>
    </row>
    <row r="640" spans="1:5" ht="12.75">
      <c r="A640" s="1" t="s">
        <v>763</v>
      </c>
      <c r="B640" s="40"/>
      <c r="C640" s="41"/>
      <c r="D640" s="42" t="s">
        <v>1903</v>
      </c>
      <c r="E640" s="44">
        <v>3381</v>
      </c>
    </row>
    <row r="641" spans="1:5" ht="12.75">
      <c r="A641" s="1" t="s">
        <v>763</v>
      </c>
      <c r="B641" s="46" t="s">
        <v>179</v>
      </c>
      <c r="C641" s="47" t="s">
        <v>1781</v>
      </c>
      <c r="D641" s="48" t="s">
        <v>1902</v>
      </c>
      <c r="E641" s="50">
        <v>4223</v>
      </c>
    </row>
    <row r="642" spans="1:5" ht="12.75">
      <c r="A642" s="1" t="s">
        <v>763</v>
      </c>
      <c r="B642" s="40"/>
      <c r="C642" s="41"/>
      <c r="D642" s="42" t="s">
        <v>1903</v>
      </c>
      <c r="E642" s="44">
        <v>4223</v>
      </c>
    </row>
    <row r="643" spans="1:5" ht="12.75">
      <c r="A643" s="1" t="s">
        <v>763</v>
      </c>
      <c r="B643" s="46" t="s">
        <v>180</v>
      </c>
      <c r="C643" s="47" t="s">
        <v>1781</v>
      </c>
      <c r="D643" s="48" t="s">
        <v>1902</v>
      </c>
      <c r="E643" s="50">
        <v>4650</v>
      </c>
    </row>
    <row r="644" spans="1:5" ht="12.75">
      <c r="A644" s="1" t="s">
        <v>763</v>
      </c>
      <c r="B644" s="40"/>
      <c r="C644" s="41"/>
      <c r="D644" s="42" t="s">
        <v>1903</v>
      </c>
      <c r="E644" s="44">
        <v>4650</v>
      </c>
    </row>
    <row r="645" spans="1:5" ht="12.75">
      <c r="A645" s="1" t="s">
        <v>763</v>
      </c>
      <c r="B645" s="46" t="s">
        <v>181</v>
      </c>
      <c r="C645" s="47" t="s">
        <v>1781</v>
      </c>
      <c r="D645" s="48" t="s">
        <v>1902</v>
      </c>
      <c r="E645" s="50">
        <v>3012</v>
      </c>
    </row>
    <row r="646" spans="1:5" ht="12.75">
      <c r="A646" s="1" t="s">
        <v>763</v>
      </c>
      <c r="B646" s="40"/>
      <c r="C646" s="41"/>
      <c r="D646" s="42" t="s">
        <v>1903</v>
      </c>
      <c r="E646" s="44">
        <v>3012</v>
      </c>
    </row>
    <row r="647" spans="1:5" ht="12.75">
      <c r="A647" s="1" t="s">
        <v>763</v>
      </c>
      <c r="B647" s="46" t="s">
        <v>182</v>
      </c>
      <c r="C647" s="47" t="s">
        <v>1781</v>
      </c>
      <c r="D647" s="48" t="s">
        <v>1902</v>
      </c>
      <c r="E647" s="50">
        <v>4646</v>
      </c>
    </row>
    <row r="648" spans="1:5" ht="12.75">
      <c r="A648" s="1" t="s">
        <v>763</v>
      </c>
      <c r="B648" s="40"/>
      <c r="C648" s="41"/>
      <c r="D648" s="42" t="s">
        <v>1903</v>
      </c>
      <c r="E648" s="44">
        <v>4646</v>
      </c>
    </row>
    <row r="649" spans="1:5" ht="12.75">
      <c r="A649" s="1" t="s">
        <v>763</v>
      </c>
      <c r="B649" s="46" t="s">
        <v>183</v>
      </c>
      <c r="C649" s="47" t="s">
        <v>1781</v>
      </c>
      <c r="D649" s="48" t="s">
        <v>1902</v>
      </c>
      <c r="E649" s="50">
        <v>2420</v>
      </c>
    </row>
    <row r="650" spans="1:5" ht="12.75">
      <c r="A650" s="1" t="s">
        <v>763</v>
      </c>
      <c r="B650" s="40"/>
      <c r="C650" s="41"/>
      <c r="D650" s="42" t="s">
        <v>1903</v>
      </c>
      <c r="E650" s="44">
        <v>2420</v>
      </c>
    </row>
    <row r="651" spans="1:5" ht="12.75">
      <c r="A651" s="1" t="s">
        <v>763</v>
      </c>
      <c r="B651" s="46" t="s">
        <v>184</v>
      </c>
      <c r="C651" s="47" t="s">
        <v>1781</v>
      </c>
      <c r="D651" s="48" t="s">
        <v>1902</v>
      </c>
      <c r="E651" s="50">
        <v>2436</v>
      </c>
    </row>
    <row r="652" spans="1:5" ht="12.75">
      <c r="A652" s="1" t="s">
        <v>763</v>
      </c>
      <c r="B652" s="40"/>
      <c r="C652" s="41"/>
      <c r="D652" s="42" t="s">
        <v>1903</v>
      </c>
      <c r="E652" s="44">
        <v>2436</v>
      </c>
    </row>
    <row r="653" spans="1:5" ht="12.75">
      <c r="A653" s="1" t="s">
        <v>763</v>
      </c>
      <c r="B653" s="46" t="s">
        <v>185</v>
      </c>
      <c r="C653" s="47" t="s">
        <v>1781</v>
      </c>
      <c r="D653" s="48" t="s">
        <v>1902</v>
      </c>
      <c r="E653" s="50">
        <v>4664</v>
      </c>
    </row>
    <row r="654" spans="1:5" ht="12.75">
      <c r="A654" s="1" t="s">
        <v>763</v>
      </c>
      <c r="B654" s="40"/>
      <c r="C654" s="41"/>
      <c r="D654" s="42" t="s">
        <v>1903</v>
      </c>
      <c r="E654" s="44">
        <v>4664</v>
      </c>
    </row>
    <row r="655" spans="1:5" ht="12.75">
      <c r="A655" s="1" t="s">
        <v>763</v>
      </c>
      <c r="B655" s="46" t="s">
        <v>186</v>
      </c>
      <c r="C655" s="47" t="s">
        <v>1781</v>
      </c>
      <c r="D655" s="48" t="s">
        <v>1902</v>
      </c>
      <c r="E655" s="50">
        <v>1776</v>
      </c>
    </row>
    <row r="656" spans="1:5" ht="12.75">
      <c r="A656" s="1" t="s">
        <v>763</v>
      </c>
      <c r="B656" s="40"/>
      <c r="C656" s="41"/>
      <c r="D656" s="42" t="s">
        <v>1903</v>
      </c>
      <c r="E656" s="44">
        <v>1776</v>
      </c>
    </row>
    <row r="657" spans="1:5" ht="12.75">
      <c r="A657" s="1" t="s">
        <v>763</v>
      </c>
      <c r="B657" s="46" t="s">
        <v>187</v>
      </c>
      <c r="C657" s="47" t="s">
        <v>1781</v>
      </c>
      <c r="D657" s="48" t="s">
        <v>1902</v>
      </c>
      <c r="E657" s="50">
        <v>3126</v>
      </c>
    </row>
    <row r="658" spans="1:5" ht="12.75">
      <c r="A658" s="1" t="s">
        <v>763</v>
      </c>
      <c r="B658" s="40"/>
      <c r="C658" s="41"/>
      <c r="D658" s="42" t="s">
        <v>1903</v>
      </c>
      <c r="E658" s="44">
        <v>3126</v>
      </c>
    </row>
    <row r="659" spans="1:5" ht="12.75">
      <c r="A659" s="1" t="s">
        <v>763</v>
      </c>
      <c r="B659" s="46" t="s">
        <v>188</v>
      </c>
      <c r="C659" s="47" t="s">
        <v>1781</v>
      </c>
      <c r="D659" s="48" t="s">
        <v>1902</v>
      </c>
      <c r="E659" s="50">
        <v>2765</v>
      </c>
    </row>
    <row r="660" spans="1:5" ht="12.75">
      <c r="A660" s="1" t="s">
        <v>763</v>
      </c>
      <c r="B660" s="40"/>
      <c r="C660" s="41"/>
      <c r="D660" s="42" t="s">
        <v>1903</v>
      </c>
      <c r="E660" s="44">
        <v>2765</v>
      </c>
    </row>
    <row r="661" spans="1:5" ht="12.75">
      <c r="A661" s="1" t="s">
        <v>763</v>
      </c>
      <c r="B661" s="46" t="s">
        <v>189</v>
      </c>
      <c r="C661" s="47" t="s">
        <v>1781</v>
      </c>
      <c r="D661" s="48" t="s">
        <v>1902</v>
      </c>
      <c r="E661" s="50">
        <v>4072</v>
      </c>
    </row>
    <row r="662" spans="1:5" ht="12.75">
      <c r="A662" s="1" t="s">
        <v>763</v>
      </c>
      <c r="B662" s="40"/>
      <c r="C662" s="41"/>
      <c r="D662" s="42" t="s">
        <v>1903</v>
      </c>
      <c r="E662" s="44">
        <v>4072</v>
      </c>
    </row>
    <row r="663" spans="1:5" ht="12.75">
      <c r="A663" s="1" t="s">
        <v>763</v>
      </c>
      <c r="B663" s="46" t="s">
        <v>190</v>
      </c>
      <c r="C663" s="47" t="s">
        <v>1781</v>
      </c>
      <c r="D663" s="48" t="s">
        <v>1902</v>
      </c>
      <c r="E663" s="50">
        <v>3101</v>
      </c>
    </row>
    <row r="664" spans="1:5" ht="12.75">
      <c r="A664" s="1" t="s">
        <v>763</v>
      </c>
      <c r="B664" s="40"/>
      <c r="C664" s="41"/>
      <c r="D664" s="42" t="s">
        <v>1903</v>
      </c>
      <c r="E664" s="44">
        <v>3101</v>
      </c>
    </row>
    <row r="665" spans="1:5" ht="12.75">
      <c r="A665" s="1" t="s">
        <v>763</v>
      </c>
      <c r="B665" s="46" t="s">
        <v>191</v>
      </c>
      <c r="C665" s="47" t="s">
        <v>1781</v>
      </c>
      <c r="D665" s="48" t="s">
        <v>1902</v>
      </c>
      <c r="E665" s="50">
        <v>1801</v>
      </c>
    </row>
    <row r="666" spans="1:5" ht="12.75">
      <c r="A666" s="1" t="s">
        <v>763</v>
      </c>
      <c r="B666" s="40"/>
      <c r="C666" s="41"/>
      <c r="D666" s="42" t="s">
        <v>1903</v>
      </c>
      <c r="E666" s="44">
        <v>1801</v>
      </c>
    </row>
    <row r="667" spans="1:5" ht="12.75">
      <c r="A667" s="1" t="s">
        <v>763</v>
      </c>
      <c r="B667" s="46" t="s">
        <v>192</v>
      </c>
      <c r="C667" s="47" t="s">
        <v>1781</v>
      </c>
      <c r="D667" s="48" t="s">
        <v>1902</v>
      </c>
      <c r="E667" s="50">
        <v>3276</v>
      </c>
    </row>
    <row r="668" spans="1:5" ht="12.75">
      <c r="A668" s="1" t="s">
        <v>763</v>
      </c>
      <c r="B668" s="40"/>
      <c r="C668" s="41"/>
      <c r="D668" s="42" t="s">
        <v>1903</v>
      </c>
      <c r="E668" s="44">
        <v>3276</v>
      </c>
    </row>
    <row r="669" spans="1:5" ht="12.75">
      <c r="A669" s="1" t="s">
        <v>763</v>
      </c>
      <c r="B669" s="46" t="s">
        <v>193</v>
      </c>
      <c r="C669" s="47" t="s">
        <v>1781</v>
      </c>
      <c r="D669" s="48" t="s">
        <v>1902</v>
      </c>
      <c r="E669" s="50">
        <v>2577</v>
      </c>
    </row>
    <row r="670" spans="1:5" ht="12.75">
      <c r="A670" s="1" t="s">
        <v>763</v>
      </c>
      <c r="B670" s="40"/>
      <c r="C670" s="41"/>
      <c r="D670" s="42" t="s">
        <v>1903</v>
      </c>
      <c r="E670" s="44">
        <v>2577</v>
      </c>
    </row>
    <row r="671" spans="1:5" ht="12.75">
      <c r="A671" s="1" t="s">
        <v>763</v>
      </c>
      <c r="B671" s="46" t="s">
        <v>194</v>
      </c>
      <c r="C671" s="47" t="s">
        <v>1781</v>
      </c>
      <c r="D671" s="48" t="s">
        <v>1902</v>
      </c>
      <c r="E671" s="50">
        <v>3867</v>
      </c>
    </row>
    <row r="672" spans="1:5" ht="12.75">
      <c r="A672" s="1" t="s">
        <v>763</v>
      </c>
      <c r="B672" s="40"/>
      <c r="C672" s="41"/>
      <c r="D672" s="42" t="s">
        <v>1903</v>
      </c>
      <c r="E672" s="44">
        <v>3867</v>
      </c>
    </row>
    <row r="673" spans="1:5" ht="12.75">
      <c r="A673" s="1" t="s">
        <v>763</v>
      </c>
      <c r="B673" s="46" t="s">
        <v>195</v>
      </c>
      <c r="C673" s="47" t="s">
        <v>1781</v>
      </c>
      <c r="D673" s="48" t="s">
        <v>1902</v>
      </c>
      <c r="E673" s="50">
        <v>2488</v>
      </c>
    </row>
    <row r="674" spans="1:5" ht="12.75">
      <c r="A674" s="1" t="s">
        <v>763</v>
      </c>
      <c r="B674" s="40"/>
      <c r="C674" s="41"/>
      <c r="D674" s="42" t="s">
        <v>1903</v>
      </c>
      <c r="E674" s="44">
        <v>2488</v>
      </c>
    </row>
    <row r="675" spans="1:5" ht="12.75">
      <c r="A675" s="1" t="s">
        <v>763</v>
      </c>
      <c r="B675" s="46" t="s">
        <v>196</v>
      </c>
      <c r="C675" s="47" t="s">
        <v>1781</v>
      </c>
      <c r="D675" s="48" t="s">
        <v>1902</v>
      </c>
      <c r="E675" s="50">
        <v>3965</v>
      </c>
    </row>
    <row r="676" spans="1:5" ht="12.75">
      <c r="A676" s="1" t="s">
        <v>763</v>
      </c>
      <c r="B676" s="40"/>
      <c r="C676" s="41"/>
      <c r="D676" s="42" t="s">
        <v>1903</v>
      </c>
      <c r="E676" s="44">
        <v>3965</v>
      </c>
    </row>
    <row r="677" spans="1:5" ht="12.75">
      <c r="A677" s="1" t="s">
        <v>763</v>
      </c>
      <c r="B677" s="46" t="s">
        <v>197</v>
      </c>
      <c r="C677" s="47" t="s">
        <v>1781</v>
      </c>
      <c r="D677" s="48" t="s">
        <v>1902</v>
      </c>
      <c r="E677" s="50">
        <v>2335</v>
      </c>
    </row>
    <row r="678" spans="1:5" ht="12.75">
      <c r="A678" s="1" t="s">
        <v>763</v>
      </c>
      <c r="B678" s="40"/>
      <c r="C678" s="41"/>
      <c r="D678" s="42" t="s">
        <v>1903</v>
      </c>
      <c r="E678" s="44">
        <v>2335</v>
      </c>
    </row>
    <row r="679" spans="1:5" ht="12.75">
      <c r="A679" s="1" t="s">
        <v>763</v>
      </c>
      <c r="B679" s="46" t="s">
        <v>198</v>
      </c>
      <c r="C679" s="47" t="s">
        <v>1781</v>
      </c>
      <c r="D679" s="48" t="s">
        <v>1902</v>
      </c>
      <c r="E679" s="50">
        <v>5685</v>
      </c>
    </row>
    <row r="680" spans="1:5" ht="12.75">
      <c r="A680" s="1" t="s">
        <v>763</v>
      </c>
      <c r="B680" s="40"/>
      <c r="C680" s="41"/>
      <c r="D680" s="42" t="s">
        <v>1903</v>
      </c>
      <c r="E680" s="44">
        <v>5685</v>
      </c>
    </row>
    <row r="681" spans="1:5" ht="12.75">
      <c r="A681" s="1" t="s">
        <v>763</v>
      </c>
      <c r="B681" s="46" t="s">
        <v>199</v>
      </c>
      <c r="C681" s="47" t="s">
        <v>1781</v>
      </c>
      <c r="D681" s="48" t="s">
        <v>1902</v>
      </c>
      <c r="E681" s="50">
        <v>3614</v>
      </c>
    </row>
    <row r="682" spans="1:5" ht="12.75">
      <c r="A682" s="1" t="s">
        <v>763</v>
      </c>
      <c r="B682" s="40"/>
      <c r="C682" s="41"/>
      <c r="D682" s="42" t="s">
        <v>1903</v>
      </c>
      <c r="E682" s="44">
        <v>3614</v>
      </c>
    </row>
    <row r="683" spans="1:5" ht="12.75">
      <c r="A683" s="1" t="s">
        <v>763</v>
      </c>
      <c r="B683" s="46" t="s">
        <v>200</v>
      </c>
      <c r="C683" s="47" t="s">
        <v>1781</v>
      </c>
      <c r="D683" s="48" t="s">
        <v>1902</v>
      </c>
      <c r="E683" s="50">
        <v>2485</v>
      </c>
    </row>
    <row r="684" spans="1:5" ht="12.75">
      <c r="A684" s="1" t="s">
        <v>763</v>
      </c>
      <c r="B684" s="40"/>
      <c r="C684" s="41"/>
      <c r="D684" s="42" t="s">
        <v>1903</v>
      </c>
      <c r="E684" s="44">
        <v>2485</v>
      </c>
    </row>
    <row r="685" spans="1:5" ht="12.75">
      <c r="A685" s="1" t="s">
        <v>763</v>
      </c>
      <c r="B685" s="46" t="s">
        <v>201</v>
      </c>
      <c r="C685" s="47" t="s">
        <v>1781</v>
      </c>
      <c r="D685" s="48" t="s">
        <v>1902</v>
      </c>
      <c r="E685" s="50">
        <v>5291</v>
      </c>
    </row>
    <row r="686" spans="1:5" ht="12.75">
      <c r="A686" s="1" t="s">
        <v>763</v>
      </c>
      <c r="B686" s="40"/>
      <c r="C686" s="41"/>
      <c r="D686" s="42" t="s">
        <v>1903</v>
      </c>
      <c r="E686" s="44">
        <v>5291</v>
      </c>
    </row>
    <row r="687" spans="1:5" ht="12.75">
      <c r="A687" s="1" t="s">
        <v>763</v>
      </c>
      <c r="B687" s="46" t="s">
        <v>202</v>
      </c>
      <c r="C687" s="47" t="s">
        <v>1781</v>
      </c>
      <c r="D687" s="48" t="s">
        <v>1902</v>
      </c>
      <c r="E687" s="50">
        <v>1920</v>
      </c>
    </row>
    <row r="688" spans="1:5" ht="12.75">
      <c r="A688" s="1" t="s">
        <v>763</v>
      </c>
      <c r="B688" s="40"/>
      <c r="C688" s="41"/>
      <c r="D688" s="42" t="s">
        <v>1903</v>
      </c>
      <c r="E688" s="44">
        <v>1920</v>
      </c>
    </row>
    <row r="689" spans="1:5" ht="12.75">
      <c r="A689" s="1" t="s">
        <v>763</v>
      </c>
      <c r="B689" s="46" t="s">
        <v>203</v>
      </c>
      <c r="C689" s="47" t="s">
        <v>1781</v>
      </c>
      <c r="D689" s="48" t="s">
        <v>1902</v>
      </c>
      <c r="E689" s="50">
        <v>6072</v>
      </c>
    </row>
    <row r="690" spans="1:5" ht="12.75">
      <c r="A690" s="1" t="s">
        <v>763</v>
      </c>
      <c r="B690" s="40"/>
      <c r="C690" s="41"/>
      <c r="D690" s="42" t="s">
        <v>1903</v>
      </c>
      <c r="E690" s="44">
        <v>6072</v>
      </c>
    </row>
    <row r="691" spans="1:5" ht="12.75">
      <c r="A691" s="1" t="s">
        <v>763</v>
      </c>
      <c r="B691" s="46" t="s">
        <v>204</v>
      </c>
      <c r="C691" s="47" t="s">
        <v>1781</v>
      </c>
      <c r="D691" s="48" t="s">
        <v>1902</v>
      </c>
      <c r="E691" s="50">
        <v>2893</v>
      </c>
    </row>
    <row r="692" spans="1:5" ht="12.75">
      <c r="A692" s="1" t="s">
        <v>763</v>
      </c>
      <c r="B692" s="40"/>
      <c r="C692" s="41"/>
      <c r="D692" s="42" t="s">
        <v>1903</v>
      </c>
      <c r="E692" s="44">
        <v>2893</v>
      </c>
    </row>
    <row r="693" spans="1:5" ht="12.75">
      <c r="A693" s="1" t="s">
        <v>763</v>
      </c>
      <c r="B693" s="46" t="s">
        <v>205</v>
      </c>
      <c r="C693" s="47" t="s">
        <v>1781</v>
      </c>
      <c r="D693" s="48" t="s">
        <v>1902</v>
      </c>
      <c r="E693" s="50">
        <v>3581</v>
      </c>
    </row>
    <row r="694" spans="1:5" ht="12.75">
      <c r="A694" s="1" t="s">
        <v>763</v>
      </c>
      <c r="B694" s="40"/>
      <c r="C694" s="41"/>
      <c r="D694" s="42" t="s">
        <v>1903</v>
      </c>
      <c r="E694" s="44">
        <v>3581</v>
      </c>
    </row>
    <row r="695" spans="1:5" ht="12.75">
      <c r="A695" s="1" t="s">
        <v>763</v>
      </c>
      <c r="B695" s="46" t="s">
        <v>206</v>
      </c>
      <c r="C695" s="47" t="s">
        <v>1781</v>
      </c>
      <c r="D695" s="48" t="s">
        <v>1902</v>
      </c>
      <c r="E695" s="50">
        <v>3235</v>
      </c>
    </row>
    <row r="696" spans="1:5" ht="12.75">
      <c r="A696" s="1" t="s">
        <v>763</v>
      </c>
      <c r="B696" s="40"/>
      <c r="C696" s="41"/>
      <c r="D696" s="42" t="s">
        <v>1903</v>
      </c>
      <c r="E696" s="44">
        <v>3235</v>
      </c>
    </row>
    <row r="697" spans="1:5" ht="12.75">
      <c r="A697" s="1" t="s">
        <v>763</v>
      </c>
      <c r="B697" s="46" t="s">
        <v>207</v>
      </c>
      <c r="C697" s="47" t="s">
        <v>1781</v>
      </c>
      <c r="D697" s="48" t="s">
        <v>1902</v>
      </c>
      <c r="E697" s="50">
        <v>4033</v>
      </c>
    </row>
    <row r="698" spans="1:5" ht="12.75">
      <c r="A698" s="1" t="s">
        <v>763</v>
      </c>
      <c r="B698" s="40"/>
      <c r="C698" s="41"/>
      <c r="D698" s="42" t="s">
        <v>1903</v>
      </c>
      <c r="E698" s="44">
        <v>4033</v>
      </c>
    </row>
    <row r="699" spans="1:5" ht="12.75">
      <c r="A699" s="1" t="s">
        <v>763</v>
      </c>
      <c r="B699" s="46" t="s">
        <v>208</v>
      </c>
      <c r="C699" s="47" t="s">
        <v>1781</v>
      </c>
      <c r="D699" s="48" t="s">
        <v>1902</v>
      </c>
      <c r="E699" s="50">
        <v>2520</v>
      </c>
    </row>
    <row r="700" spans="1:5" ht="12.75">
      <c r="A700" s="1" t="s">
        <v>763</v>
      </c>
      <c r="B700" s="40"/>
      <c r="C700" s="41"/>
      <c r="D700" s="42" t="s">
        <v>1903</v>
      </c>
      <c r="E700" s="44">
        <v>2520</v>
      </c>
    </row>
    <row r="701" spans="1:5" ht="12.75">
      <c r="A701" s="1" t="s">
        <v>763</v>
      </c>
      <c r="B701" s="46" t="s">
        <v>209</v>
      </c>
      <c r="C701" s="47" t="s">
        <v>1781</v>
      </c>
      <c r="D701" s="48" t="s">
        <v>1902</v>
      </c>
      <c r="E701" s="50">
        <v>3112</v>
      </c>
    </row>
    <row r="702" spans="1:5" ht="12.75">
      <c r="A702" s="1" t="s">
        <v>763</v>
      </c>
      <c r="B702" s="40"/>
      <c r="C702" s="41"/>
      <c r="D702" s="42" t="s">
        <v>1903</v>
      </c>
      <c r="E702" s="44">
        <v>3112</v>
      </c>
    </row>
    <row r="703" spans="1:5" ht="12.75">
      <c r="A703" s="1" t="s">
        <v>763</v>
      </c>
      <c r="B703" s="46" t="s">
        <v>210</v>
      </c>
      <c r="C703" s="47" t="s">
        <v>1781</v>
      </c>
      <c r="D703" s="48" t="s">
        <v>1902</v>
      </c>
      <c r="E703" s="50">
        <v>5843</v>
      </c>
    </row>
    <row r="704" spans="1:5" ht="12.75">
      <c r="A704" s="1" t="s">
        <v>763</v>
      </c>
      <c r="B704" s="40"/>
      <c r="C704" s="41"/>
      <c r="D704" s="42" t="s">
        <v>1903</v>
      </c>
      <c r="E704" s="44">
        <v>5843</v>
      </c>
    </row>
    <row r="705" spans="1:5" ht="12.75">
      <c r="A705" s="1" t="s">
        <v>763</v>
      </c>
      <c r="B705" s="46" t="s">
        <v>211</v>
      </c>
      <c r="C705" s="47" t="s">
        <v>1781</v>
      </c>
      <c r="D705" s="48" t="s">
        <v>1902</v>
      </c>
      <c r="E705" s="50">
        <v>3294</v>
      </c>
    </row>
    <row r="706" spans="1:5" ht="12.75">
      <c r="A706" s="1" t="s">
        <v>763</v>
      </c>
      <c r="B706" s="40"/>
      <c r="C706" s="41"/>
      <c r="D706" s="42" t="s">
        <v>1903</v>
      </c>
      <c r="E706" s="44">
        <v>3294</v>
      </c>
    </row>
    <row r="707" spans="1:5" ht="12.75">
      <c r="A707" s="1" t="s">
        <v>763</v>
      </c>
      <c r="B707" s="46" t="s">
        <v>212</v>
      </c>
      <c r="C707" s="47" t="s">
        <v>1781</v>
      </c>
      <c r="D707" s="48" t="s">
        <v>1902</v>
      </c>
      <c r="E707" s="50">
        <v>3170</v>
      </c>
    </row>
    <row r="708" spans="1:5" ht="12.75">
      <c r="A708" s="1" t="s">
        <v>763</v>
      </c>
      <c r="B708" s="40"/>
      <c r="C708" s="41"/>
      <c r="D708" s="42" t="s">
        <v>1903</v>
      </c>
      <c r="E708" s="44">
        <v>3170</v>
      </c>
    </row>
    <row r="709" spans="1:5" ht="12.75">
      <c r="A709" s="1" t="s">
        <v>763</v>
      </c>
      <c r="B709" s="46" t="s">
        <v>213</v>
      </c>
      <c r="C709" s="47" t="s">
        <v>1781</v>
      </c>
      <c r="D709" s="48" t="s">
        <v>1902</v>
      </c>
      <c r="E709" s="50">
        <v>2602</v>
      </c>
    </row>
    <row r="710" spans="1:5" ht="12.75">
      <c r="A710" s="1" t="s">
        <v>763</v>
      </c>
      <c r="B710" s="40"/>
      <c r="C710" s="41"/>
      <c r="D710" s="42" t="s">
        <v>1903</v>
      </c>
      <c r="E710" s="44">
        <v>2602</v>
      </c>
    </row>
    <row r="711" spans="1:5" ht="12.75">
      <c r="A711" s="1" t="s">
        <v>763</v>
      </c>
      <c r="B711" s="46" t="s">
        <v>214</v>
      </c>
      <c r="C711" s="47" t="s">
        <v>1781</v>
      </c>
      <c r="D711" s="48" t="s">
        <v>1902</v>
      </c>
      <c r="E711" s="50">
        <v>2978</v>
      </c>
    </row>
    <row r="712" spans="1:5" ht="12.75">
      <c r="A712" s="1" t="s">
        <v>763</v>
      </c>
      <c r="B712" s="40"/>
      <c r="C712" s="41"/>
      <c r="D712" s="42" t="s">
        <v>1903</v>
      </c>
      <c r="E712" s="44">
        <v>2978</v>
      </c>
    </row>
    <row r="713" spans="1:5" ht="12.75">
      <c r="A713" s="1" t="s">
        <v>763</v>
      </c>
      <c r="B713" s="46" t="s">
        <v>215</v>
      </c>
      <c r="C713" s="47" t="s">
        <v>1781</v>
      </c>
      <c r="D713" s="48" t="s">
        <v>1902</v>
      </c>
      <c r="E713" s="50">
        <v>2636</v>
      </c>
    </row>
    <row r="714" spans="1:5" ht="12.75">
      <c r="A714" s="1" t="s">
        <v>763</v>
      </c>
      <c r="B714" s="40"/>
      <c r="C714" s="41"/>
      <c r="D714" s="42" t="s">
        <v>1903</v>
      </c>
      <c r="E714" s="44">
        <v>2636</v>
      </c>
    </row>
    <row r="715" spans="1:5" ht="12.75">
      <c r="A715" s="1" t="s">
        <v>763</v>
      </c>
      <c r="B715" s="46" t="s">
        <v>216</v>
      </c>
      <c r="C715" s="47" t="s">
        <v>1781</v>
      </c>
      <c r="D715" s="48" t="s">
        <v>1902</v>
      </c>
      <c r="E715" s="50">
        <v>4357</v>
      </c>
    </row>
    <row r="716" spans="1:5" ht="12.75">
      <c r="A716" s="1" t="s">
        <v>763</v>
      </c>
      <c r="B716" s="40"/>
      <c r="C716" s="41"/>
      <c r="D716" s="42" t="s">
        <v>1903</v>
      </c>
      <c r="E716" s="44">
        <v>4357</v>
      </c>
    </row>
    <row r="717" spans="1:5" ht="12.75">
      <c r="A717" s="1" t="s">
        <v>763</v>
      </c>
      <c r="B717" s="46" t="s">
        <v>217</v>
      </c>
      <c r="C717" s="47" t="s">
        <v>1781</v>
      </c>
      <c r="D717" s="48" t="s">
        <v>1902</v>
      </c>
      <c r="E717" s="50">
        <v>3560</v>
      </c>
    </row>
    <row r="718" spans="1:5" ht="12.75">
      <c r="A718" s="1" t="s">
        <v>763</v>
      </c>
      <c r="B718" s="40"/>
      <c r="C718" s="41"/>
      <c r="D718" s="42" t="s">
        <v>1903</v>
      </c>
      <c r="E718" s="44">
        <v>3560</v>
      </c>
    </row>
    <row r="719" spans="1:5" ht="12.75">
      <c r="A719" s="1" t="s">
        <v>763</v>
      </c>
      <c r="B719" s="46" t="s">
        <v>218</v>
      </c>
      <c r="C719" s="47" t="s">
        <v>1781</v>
      </c>
      <c r="D719" s="48" t="s">
        <v>1902</v>
      </c>
      <c r="E719" s="50">
        <v>3407</v>
      </c>
    </row>
    <row r="720" spans="1:5" ht="12.75">
      <c r="A720" s="1" t="s">
        <v>763</v>
      </c>
      <c r="B720" s="40"/>
      <c r="C720" s="41"/>
      <c r="D720" s="42" t="s">
        <v>1903</v>
      </c>
      <c r="E720" s="44">
        <v>3407</v>
      </c>
    </row>
    <row r="721" spans="1:5" ht="12.75">
      <c r="A721" s="1" t="s">
        <v>763</v>
      </c>
      <c r="B721" s="46" t="s">
        <v>219</v>
      </c>
      <c r="C721" s="47" t="s">
        <v>1781</v>
      </c>
      <c r="D721" s="48" t="s">
        <v>1902</v>
      </c>
      <c r="E721" s="50">
        <v>2711</v>
      </c>
    </row>
    <row r="722" spans="1:5" ht="12.75">
      <c r="A722" s="1" t="s">
        <v>763</v>
      </c>
      <c r="B722" s="40"/>
      <c r="C722" s="41"/>
      <c r="D722" s="42" t="s">
        <v>1903</v>
      </c>
      <c r="E722" s="44">
        <v>2711</v>
      </c>
    </row>
    <row r="723" spans="1:5" ht="12.75">
      <c r="A723" s="1" t="s">
        <v>763</v>
      </c>
      <c r="B723" s="46" t="s">
        <v>220</v>
      </c>
      <c r="C723" s="47" t="s">
        <v>1781</v>
      </c>
      <c r="D723" s="48" t="s">
        <v>1902</v>
      </c>
      <c r="E723" s="50">
        <v>1800</v>
      </c>
    </row>
    <row r="724" spans="1:5" ht="12.75">
      <c r="A724" s="1" t="s">
        <v>763</v>
      </c>
      <c r="B724" s="40"/>
      <c r="C724" s="41"/>
      <c r="D724" s="42" t="s">
        <v>1903</v>
      </c>
      <c r="E724" s="44">
        <v>1800</v>
      </c>
    </row>
    <row r="725" spans="1:5" ht="12.75">
      <c r="A725" s="1" t="s">
        <v>763</v>
      </c>
      <c r="B725" s="46" t="s">
        <v>221</v>
      </c>
      <c r="C725" s="47" t="s">
        <v>1781</v>
      </c>
      <c r="D725" s="48" t="s">
        <v>1902</v>
      </c>
      <c r="E725" s="50">
        <v>4515</v>
      </c>
    </row>
    <row r="726" spans="1:5" ht="12.75">
      <c r="A726" s="1" t="s">
        <v>763</v>
      </c>
      <c r="B726" s="40"/>
      <c r="C726" s="41"/>
      <c r="D726" s="42" t="s">
        <v>1903</v>
      </c>
      <c r="E726" s="44">
        <v>4515</v>
      </c>
    </row>
    <row r="727" spans="1:5" ht="12.75">
      <c r="A727" s="1" t="s">
        <v>763</v>
      </c>
      <c r="B727" s="46" t="s">
        <v>222</v>
      </c>
      <c r="C727" s="47" t="s">
        <v>1781</v>
      </c>
      <c r="D727" s="48" t="s">
        <v>1902</v>
      </c>
      <c r="E727" s="50">
        <v>3382</v>
      </c>
    </row>
    <row r="728" spans="1:5" ht="12.75">
      <c r="A728" s="1" t="s">
        <v>763</v>
      </c>
      <c r="B728" s="40"/>
      <c r="C728" s="41"/>
      <c r="D728" s="42" t="s">
        <v>1903</v>
      </c>
      <c r="E728" s="44">
        <v>3382</v>
      </c>
    </row>
    <row r="729" spans="1:5" ht="12.75">
      <c r="A729" s="1" t="s">
        <v>763</v>
      </c>
      <c r="B729" s="46" t="s">
        <v>223</v>
      </c>
      <c r="C729" s="47" t="s">
        <v>1781</v>
      </c>
      <c r="D729" s="48" t="s">
        <v>1902</v>
      </c>
      <c r="E729" s="50">
        <v>3366</v>
      </c>
    </row>
    <row r="730" spans="1:5" ht="12.75">
      <c r="A730" s="1" t="s">
        <v>763</v>
      </c>
      <c r="B730" s="40"/>
      <c r="C730" s="41"/>
      <c r="D730" s="42" t="s">
        <v>1903</v>
      </c>
      <c r="E730" s="44">
        <v>3366</v>
      </c>
    </row>
    <row r="731" spans="1:5" ht="12.75">
      <c r="A731" s="1" t="s">
        <v>763</v>
      </c>
      <c r="B731" s="46" t="s">
        <v>224</v>
      </c>
      <c r="C731" s="47" t="s">
        <v>1781</v>
      </c>
      <c r="D731" s="48" t="s">
        <v>1902</v>
      </c>
      <c r="E731" s="50">
        <v>3346</v>
      </c>
    </row>
    <row r="732" spans="1:5" ht="12.75">
      <c r="A732" s="1" t="s">
        <v>763</v>
      </c>
      <c r="B732" s="40"/>
      <c r="C732" s="41"/>
      <c r="D732" s="42" t="s">
        <v>1903</v>
      </c>
      <c r="E732" s="44">
        <v>3346</v>
      </c>
    </row>
    <row r="733" spans="1:5" ht="12.75">
      <c r="A733" s="1" t="s">
        <v>763</v>
      </c>
      <c r="B733" s="46" t="s">
        <v>225</v>
      </c>
      <c r="C733" s="47" t="s">
        <v>1781</v>
      </c>
      <c r="D733" s="48" t="s">
        <v>1902</v>
      </c>
      <c r="E733" s="50">
        <v>3026</v>
      </c>
    </row>
    <row r="734" spans="1:5" ht="12.75">
      <c r="A734" s="1" t="s">
        <v>763</v>
      </c>
      <c r="B734" s="40"/>
      <c r="C734" s="41"/>
      <c r="D734" s="42" t="s">
        <v>1903</v>
      </c>
      <c r="E734" s="44">
        <v>3026</v>
      </c>
    </row>
    <row r="735" spans="1:5" ht="12.75">
      <c r="A735" s="1" t="s">
        <v>763</v>
      </c>
      <c r="B735" s="46" t="s">
        <v>226</v>
      </c>
      <c r="C735" s="47" t="s">
        <v>1781</v>
      </c>
      <c r="D735" s="48" t="s">
        <v>1902</v>
      </c>
      <c r="E735" s="50">
        <v>2979</v>
      </c>
    </row>
    <row r="736" spans="1:5" ht="12.75">
      <c r="A736" s="1" t="s">
        <v>763</v>
      </c>
      <c r="B736" s="40"/>
      <c r="C736" s="41"/>
      <c r="D736" s="42" t="s">
        <v>1903</v>
      </c>
      <c r="E736" s="44">
        <v>2979</v>
      </c>
    </row>
    <row r="737" spans="1:5" ht="12.75">
      <c r="A737" s="1" t="s">
        <v>763</v>
      </c>
      <c r="B737" s="46" t="s">
        <v>227</v>
      </c>
      <c r="C737" s="47" t="s">
        <v>1781</v>
      </c>
      <c r="D737" s="48" t="s">
        <v>1902</v>
      </c>
      <c r="E737" s="50">
        <v>3059</v>
      </c>
    </row>
    <row r="738" spans="1:5" ht="12.75">
      <c r="A738" s="1" t="s">
        <v>763</v>
      </c>
      <c r="B738" s="40"/>
      <c r="C738" s="41"/>
      <c r="D738" s="42" t="s">
        <v>1903</v>
      </c>
      <c r="E738" s="44">
        <v>3059</v>
      </c>
    </row>
    <row r="739" spans="1:5" ht="12.75">
      <c r="A739" s="1" t="s">
        <v>763</v>
      </c>
      <c r="B739" s="46" t="s">
        <v>228</v>
      </c>
      <c r="C739" s="47" t="s">
        <v>1781</v>
      </c>
      <c r="D739" s="48" t="s">
        <v>1902</v>
      </c>
      <c r="E739" s="50">
        <v>3279</v>
      </c>
    </row>
    <row r="740" spans="1:5" ht="12.75">
      <c r="A740" s="1" t="s">
        <v>763</v>
      </c>
      <c r="B740" s="40"/>
      <c r="C740" s="41"/>
      <c r="D740" s="42" t="s">
        <v>1903</v>
      </c>
      <c r="E740" s="44">
        <v>3279</v>
      </c>
    </row>
    <row r="741" spans="1:5" ht="12.75">
      <c r="A741" s="1" t="s">
        <v>763</v>
      </c>
      <c r="B741" s="46" t="s">
        <v>229</v>
      </c>
      <c r="C741" s="47" t="s">
        <v>1781</v>
      </c>
      <c r="D741" s="48" t="s">
        <v>1902</v>
      </c>
      <c r="E741" s="50">
        <v>3464</v>
      </c>
    </row>
    <row r="742" spans="1:5" ht="12.75">
      <c r="A742" s="1" t="s">
        <v>763</v>
      </c>
      <c r="B742" s="40"/>
      <c r="C742" s="41"/>
      <c r="D742" s="42" t="s">
        <v>1903</v>
      </c>
      <c r="E742" s="44">
        <v>3464</v>
      </c>
    </row>
    <row r="743" spans="1:5" ht="12.75">
      <c r="A743" s="1" t="s">
        <v>763</v>
      </c>
      <c r="B743" s="46" t="s">
        <v>230</v>
      </c>
      <c r="C743" s="47" t="s">
        <v>1781</v>
      </c>
      <c r="D743" s="48" t="s">
        <v>1902</v>
      </c>
      <c r="E743" s="50">
        <v>3626</v>
      </c>
    </row>
    <row r="744" spans="1:5" ht="12.75">
      <c r="A744" s="1" t="s">
        <v>763</v>
      </c>
      <c r="B744" s="40"/>
      <c r="C744" s="41"/>
      <c r="D744" s="42" t="s">
        <v>1903</v>
      </c>
      <c r="E744" s="44">
        <v>3626</v>
      </c>
    </row>
    <row r="745" spans="1:5" ht="12.75">
      <c r="A745" s="1" t="s">
        <v>763</v>
      </c>
      <c r="B745" s="46" t="s">
        <v>231</v>
      </c>
      <c r="C745" s="47" t="s">
        <v>1781</v>
      </c>
      <c r="D745" s="48" t="s">
        <v>1902</v>
      </c>
      <c r="E745" s="50">
        <v>3230</v>
      </c>
    </row>
    <row r="746" spans="1:5" ht="12.75">
      <c r="A746" s="1" t="s">
        <v>763</v>
      </c>
      <c r="B746" s="40"/>
      <c r="C746" s="41"/>
      <c r="D746" s="42" t="s">
        <v>1903</v>
      </c>
      <c r="E746" s="44">
        <v>3230</v>
      </c>
    </row>
    <row r="747" spans="1:5" ht="12.75">
      <c r="A747" s="1" t="s">
        <v>763</v>
      </c>
      <c r="B747" s="46" t="s">
        <v>232</v>
      </c>
      <c r="C747" s="47" t="s">
        <v>1781</v>
      </c>
      <c r="D747" s="48" t="s">
        <v>1902</v>
      </c>
      <c r="E747" s="50">
        <v>5046</v>
      </c>
    </row>
    <row r="748" spans="1:5" ht="12.75">
      <c r="A748" s="1" t="s">
        <v>763</v>
      </c>
      <c r="B748" s="40"/>
      <c r="C748" s="41"/>
      <c r="D748" s="42" t="s">
        <v>1903</v>
      </c>
      <c r="E748" s="44">
        <v>5046</v>
      </c>
    </row>
    <row r="749" spans="1:5" ht="12.75">
      <c r="A749" s="1" t="s">
        <v>763</v>
      </c>
      <c r="B749" s="46" t="s">
        <v>233</v>
      </c>
      <c r="C749" s="47" t="s">
        <v>1781</v>
      </c>
      <c r="D749" s="48" t="s">
        <v>1902</v>
      </c>
      <c r="E749" s="50">
        <v>2556</v>
      </c>
    </row>
    <row r="750" spans="1:5" ht="12.75">
      <c r="A750" s="1" t="s">
        <v>763</v>
      </c>
      <c r="B750" s="40"/>
      <c r="C750" s="41"/>
      <c r="D750" s="42" t="s">
        <v>1903</v>
      </c>
      <c r="E750" s="44">
        <v>2556</v>
      </c>
    </row>
    <row r="751" spans="1:5" ht="12.75">
      <c r="A751" s="1" t="s">
        <v>763</v>
      </c>
      <c r="B751" s="46" t="s">
        <v>234</v>
      </c>
      <c r="C751" s="47" t="s">
        <v>1781</v>
      </c>
      <c r="D751" s="48" t="s">
        <v>1902</v>
      </c>
      <c r="E751" s="50">
        <v>3653</v>
      </c>
    </row>
    <row r="752" spans="1:5" ht="12.75">
      <c r="A752" s="1" t="s">
        <v>763</v>
      </c>
      <c r="B752" s="40"/>
      <c r="C752" s="41"/>
      <c r="D752" s="42" t="s">
        <v>1903</v>
      </c>
      <c r="E752" s="44">
        <v>3653</v>
      </c>
    </row>
    <row r="753" spans="1:5" ht="12.75">
      <c r="A753" s="1" t="s">
        <v>763</v>
      </c>
      <c r="B753" s="46" t="s">
        <v>235</v>
      </c>
      <c r="C753" s="47" t="s">
        <v>1781</v>
      </c>
      <c r="D753" s="48" t="s">
        <v>1902</v>
      </c>
      <c r="E753" s="50">
        <v>3590</v>
      </c>
    </row>
    <row r="754" spans="1:5" ht="12.75">
      <c r="A754" s="1" t="s">
        <v>763</v>
      </c>
      <c r="B754" s="40"/>
      <c r="C754" s="41"/>
      <c r="D754" s="42" t="s">
        <v>1903</v>
      </c>
      <c r="E754" s="44">
        <v>3590</v>
      </c>
    </row>
    <row r="755" spans="1:5" ht="12.75">
      <c r="A755" s="1" t="s">
        <v>763</v>
      </c>
      <c r="B755" s="46" t="s">
        <v>236</v>
      </c>
      <c r="C755" s="47" t="s">
        <v>1781</v>
      </c>
      <c r="D755" s="48" t="s">
        <v>1902</v>
      </c>
      <c r="E755" s="50">
        <v>2608</v>
      </c>
    </row>
    <row r="756" spans="1:5" ht="12.75">
      <c r="A756" s="1" t="s">
        <v>763</v>
      </c>
      <c r="B756" s="40"/>
      <c r="C756" s="41"/>
      <c r="D756" s="42" t="s">
        <v>1903</v>
      </c>
      <c r="E756" s="44">
        <v>2608</v>
      </c>
    </row>
    <row r="757" spans="1:5" ht="12.75">
      <c r="A757" s="1" t="s">
        <v>763</v>
      </c>
      <c r="B757" s="46" t="s">
        <v>237</v>
      </c>
      <c r="C757" s="47" t="s">
        <v>1781</v>
      </c>
      <c r="D757" s="48" t="s">
        <v>1902</v>
      </c>
      <c r="E757" s="50">
        <v>4387</v>
      </c>
    </row>
    <row r="758" spans="1:5" ht="12.75">
      <c r="A758" s="1" t="s">
        <v>763</v>
      </c>
      <c r="B758" s="40"/>
      <c r="C758" s="41"/>
      <c r="D758" s="42" t="s">
        <v>1903</v>
      </c>
      <c r="E758" s="44">
        <v>4387</v>
      </c>
    </row>
    <row r="759" spans="1:5" ht="12.75">
      <c r="A759" s="1" t="s">
        <v>763</v>
      </c>
      <c r="B759" s="46" t="s">
        <v>238</v>
      </c>
      <c r="C759" s="47" t="s">
        <v>1781</v>
      </c>
      <c r="D759" s="48" t="s">
        <v>1902</v>
      </c>
      <c r="E759" s="50">
        <v>3156</v>
      </c>
    </row>
    <row r="760" spans="1:5" ht="12.75">
      <c r="A760" s="1" t="s">
        <v>763</v>
      </c>
      <c r="B760" s="40"/>
      <c r="C760" s="41"/>
      <c r="D760" s="42" t="s">
        <v>1903</v>
      </c>
      <c r="E760" s="44">
        <v>3156</v>
      </c>
    </row>
    <row r="761" spans="1:5" ht="12.75">
      <c r="A761" s="1" t="s">
        <v>763</v>
      </c>
      <c r="B761" s="46" t="s">
        <v>239</v>
      </c>
      <c r="C761" s="47" t="s">
        <v>1781</v>
      </c>
      <c r="D761" s="48" t="s">
        <v>1902</v>
      </c>
      <c r="E761" s="50">
        <v>3223</v>
      </c>
    </row>
    <row r="762" spans="1:5" ht="12.75">
      <c r="A762" s="1" t="s">
        <v>763</v>
      </c>
      <c r="B762" s="40"/>
      <c r="C762" s="41"/>
      <c r="D762" s="42" t="s">
        <v>1903</v>
      </c>
      <c r="E762" s="44">
        <v>3223</v>
      </c>
    </row>
    <row r="763" spans="1:5" ht="12.75">
      <c r="A763" s="1" t="s">
        <v>763</v>
      </c>
      <c r="B763" s="46" t="s">
        <v>240</v>
      </c>
      <c r="C763" s="47" t="s">
        <v>1781</v>
      </c>
      <c r="D763" s="48" t="s">
        <v>1902</v>
      </c>
      <c r="E763" s="50">
        <v>2543</v>
      </c>
    </row>
    <row r="764" spans="1:5" ht="12.75">
      <c r="A764" s="1" t="s">
        <v>763</v>
      </c>
      <c r="B764" s="40"/>
      <c r="C764" s="41"/>
      <c r="D764" s="42" t="s">
        <v>1903</v>
      </c>
      <c r="E764" s="44">
        <v>2543</v>
      </c>
    </row>
    <row r="765" spans="1:5" ht="12.75">
      <c r="A765" s="1" t="s">
        <v>763</v>
      </c>
      <c r="B765" s="46" t="s">
        <v>241</v>
      </c>
      <c r="C765" s="47" t="s">
        <v>1781</v>
      </c>
      <c r="D765" s="48" t="s">
        <v>1902</v>
      </c>
      <c r="E765" s="50">
        <v>3293</v>
      </c>
    </row>
    <row r="766" spans="1:5" ht="12.75">
      <c r="A766" s="1" t="s">
        <v>763</v>
      </c>
      <c r="B766" s="40"/>
      <c r="C766" s="41"/>
      <c r="D766" s="42" t="s">
        <v>1903</v>
      </c>
      <c r="E766" s="44">
        <v>3293</v>
      </c>
    </row>
    <row r="767" spans="1:5" ht="12.75">
      <c r="A767" s="1" t="s">
        <v>763</v>
      </c>
      <c r="B767" s="46" t="s">
        <v>242</v>
      </c>
      <c r="C767" s="47" t="s">
        <v>1781</v>
      </c>
      <c r="D767" s="48" t="s">
        <v>1902</v>
      </c>
      <c r="E767" s="50">
        <v>1997</v>
      </c>
    </row>
    <row r="768" spans="1:5" ht="12.75">
      <c r="A768" s="1" t="s">
        <v>763</v>
      </c>
      <c r="B768" s="40"/>
      <c r="C768" s="41"/>
      <c r="D768" s="42" t="s">
        <v>1903</v>
      </c>
      <c r="E768" s="44">
        <v>1997</v>
      </c>
    </row>
    <row r="769" spans="1:5" ht="12.75">
      <c r="A769" s="1" t="s">
        <v>763</v>
      </c>
      <c r="B769" s="46" t="s">
        <v>243</v>
      </c>
      <c r="C769" s="47" t="s">
        <v>1988</v>
      </c>
      <c r="D769" s="48" t="s">
        <v>1989</v>
      </c>
      <c r="E769" s="50">
        <v>25500</v>
      </c>
    </row>
    <row r="770" spans="1:5" ht="12.75">
      <c r="A770" s="1" t="s">
        <v>763</v>
      </c>
      <c r="B770" s="40"/>
      <c r="C770" s="41"/>
      <c r="D770" s="42" t="s">
        <v>1903</v>
      </c>
      <c r="E770" s="44">
        <v>20457</v>
      </c>
    </row>
    <row r="771" spans="1:5" ht="12.75">
      <c r="A771" s="1" t="s">
        <v>763</v>
      </c>
      <c r="B771" s="40"/>
      <c r="C771" s="41"/>
      <c r="D771" s="42" t="s">
        <v>1907</v>
      </c>
      <c r="E771" s="44">
        <v>5043</v>
      </c>
    </row>
    <row r="772" spans="1:5" ht="12.75">
      <c r="A772" s="1" t="s">
        <v>763</v>
      </c>
      <c r="B772" s="46" t="s">
        <v>244</v>
      </c>
      <c r="C772" s="47" t="s">
        <v>1988</v>
      </c>
      <c r="D772" s="48" t="s">
        <v>1989</v>
      </c>
      <c r="E772" s="50">
        <v>22171</v>
      </c>
    </row>
    <row r="773" spans="1:5" ht="12.75">
      <c r="A773" s="1" t="s">
        <v>763</v>
      </c>
      <c r="B773" s="40"/>
      <c r="C773" s="41"/>
      <c r="D773" s="42" t="s">
        <v>1903</v>
      </c>
      <c r="E773" s="44">
        <v>19404</v>
      </c>
    </row>
    <row r="774" spans="1:5" ht="12.75">
      <c r="A774" s="1" t="s">
        <v>763</v>
      </c>
      <c r="B774" s="40"/>
      <c r="C774" s="41"/>
      <c r="D774" s="42" t="s">
        <v>1907</v>
      </c>
      <c r="E774" s="44">
        <v>2767</v>
      </c>
    </row>
    <row r="775" spans="1:5" ht="12.75">
      <c r="A775" s="1" t="s">
        <v>763</v>
      </c>
      <c r="B775" s="46" t="s">
        <v>245</v>
      </c>
      <c r="C775" s="47" t="s">
        <v>1988</v>
      </c>
      <c r="D775" s="48" t="s">
        <v>1989</v>
      </c>
      <c r="E775" s="50">
        <v>25314</v>
      </c>
    </row>
    <row r="776" spans="1:5" ht="12.75">
      <c r="A776" s="1" t="s">
        <v>763</v>
      </c>
      <c r="B776" s="40"/>
      <c r="C776" s="41"/>
      <c r="D776" s="42" t="s">
        <v>1903</v>
      </c>
      <c r="E776" s="44">
        <v>22648</v>
      </c>
    </row>
    <row r="777" spans="1:5" ht="12.75">
      <c r="A777" s="1" t="s">
        <v>763</v>
      </c>
      <c r="B777" s="40"/>
      <c r="C777" s="41"/>
      <c r="D777" s="42" t="s">
        <v>1907</v>
      </c>
      <c r="E777" s="44">
        <v>2666</v>
      </c>
    </row>
    <row r="778" spans="1:5" ht="12.75">
      <c r="A778" s="1" t="s">
        <v>763</v>
      </c>
      <c r="B778" s="46" t="s">
        <v>246</v>
      </c>
      <c r="C778" s="47" t="s">
        <v>1988</v>
      </c>
      <c r="D778" s="48" t="s">
        <v>1989</v>
      </c>
      <c r="E778" s="50">
        <v>24638</v>
      </c>
    </row>
    <row r="779" spans="1:5" ht="12.75">
      <c r="A779" s="1" t="s">
        <v>763</v>
      </c>
      <c r="B779" s="40"/>
      <c r="C779" s="41"/>
      <c r="D779" s="42" t="s">
        <v>1903</v>
      </c>
      <c r="E779" s="44">
        <v>20967</v>
      </c>
    </row>
    <row r="780" spans="1:5" ht="12.75">
      <c r="A780" s="1" t="s">
        <v>763</v>
      </c>
      <c r="B780" s="40"/>
      <c r="C780" s="41"/>
      <c r="D780" s="42" t="s">
        <v>1907</v>
      </c>
      <c r="E780" s="44">
        <v>3671</v>
      </c>
    </row>
    <row r="781" spans="1:5" ht="12.75">
      <c r="A781" s="1" t="s">
        <v>763</v>
      </c>
      <c r="B781" s="46" t="s">
        <v>247</v>
      </c>
      <c r="C781" s="47" t="s">
        <v>1988</v>
      </c>
      <c r="D781" s="48" t="s">
        <v>1989</v>
      </c>
      <c r="E781" s="50">
        <v>19746</v>
      </c>
    </row>
    <row r="782" spans="1:5" ht="12.75">
      <c r="A782" s="1" t="s">
        <v>763</v>
      </c>
      <c r="B782" s="40"/>
      <c r="C782" s="41"/>
      <c r="D782" s="42" t="s">
        <v>1903</v>
      </c>
      <c r="E782" s="44">
        <v>16102</v>
      </c>
    </row>
    <row r="783" spans="1:5" ht="12.75">
      <c r="A783" s="1" t="s">
        <v>763</v>
      </c>
      <c r="B783" s="40"/>
      <c r="C783" s="41"/>
      <c r="D783" s="42" t="s">
        <v>1907</v>
      </c>
      <c r="E783" s="44">
        <v>3644</v>
      </c>
    </row>
    <row r="784" spans="1:5" ht="12.75">
      <c r="A784" s="1" t="s">
        <v>763</v>
      </c>
      <c r="B784" s="46" t="s">
        <v>248</v>
      </c>
      <c r="C784" s="47" t="s">
        <v>1988</v>
      </c>
      <c r="D784" s="48" t="s">
        <v>1989</v>
      </c>
      <c r="E784" s="50">
        <v>22693</v>
      </c>
    </row>
    <row r="785" spans="1:5" ht="12.75">
      <c r="A785" s="1" t="s">
        <v>763</v>
      </c>
      <c r="B785" s="40"/>
      <c r="C785" s="41"/>
      <c r="D785" s="42" t="s">
        <v>1903</v>
      </c>
      <c r="E785" s="44">
        <v>19220</v>
      </c>
    </row>
    <row r="786" spans="1:5" ht="12.75">
      <c r="A786" s="1" t="s">
        <v>763</v>
      </c>
      <c r="B786" s="40"/>
      <c r="C786" s="41"/>
      <c r="D786" s="42" t="s">
        <v>1907</v>
      </c>
      <c r="E786" s="44">
        <v>3473</v>
      </c>
    </row>
    <row r="787" spans="1:5" ht="12.75">
      <c r="A787" s="1" t="s">
        <v>763</v>
      </c>
      <c r="B787" s="46" t="s">
        <v>249</v>
      </c>
      <c r="C787" s="47" t="s">
        <v>1988</v>
      </c>
      <c r="D787" s="48" t="s">
        <v>1989</v>
      </c>
      <c r="E787" s="50">
        <v>24023</v>
      </c>
    </row>
    <row r="788" spans="1:5" ht="12.75">
      <c r="A788" s="1" t="s">
        <v>763</v>
      </c>
      <c r="B788" s="40"/>
      <c r="C788" s="41"/>
      <c r="D788" s="42" t="s">
        <v>1903</v>
      </c>
      <c r="E788" s="44">
        <v>19800</v>
      </c>
    </row>
    <row r="789" spans="1:5" ht="12.75">
      <c r="A789" s="1" t="s">
        <v>763</v>
      </c>
      <c r="B789" s="40"/>
      <c r="C789" s="41"/>
      <c r="D789" s="42" t="s">
        <v>1907</v>
      </c>
      <c r="E789" s="44">
        <v>4223</v>
      </c>
    </row>
    <row r="790" spans="1:5" ht="12.75">
      <c r="A790" s="1" t="s">
        <v>763</v>
      </c>
      <c r="B790" s="46" t="s">
        <v>250</v>
      </c>
      <c r="C790" s="47" t="s">
        <v>1988</v>
      </c>
      <c r="D790" s="48" t="s">
        <v>1989</v>
      </c>
      <c r="E790" s="50">
        <v>23558</v>
      </c>
    </row>
    <row r="791" spans="1:5" ht="12.75">
      <c r="A791" s="1" t="s">
        <v>763</v>
      </c>
      <c r="B791" s="40"/>
      <c r="C791" s="41"/>
      <c r="D791" s="42" t="s">
        <v>1903</v>
      </c>
      <c r="E791" s="44">
        <v>20567</v>
      </c>
    </row>
    <row r="792" spans="1:5" ht="12.75">
      <c r="A792" s="1" t="s">
        <v>763</v>
      </c>
      <c r="B792" s="40"/>
      <c r="C792" s="41"/>
      <c r="D792" s="42" t="s">
        <v>1907</v>
      </c>
      <c r="E792" s="44">
        <v>2991</v>
      </c>
    </row>
    <row r="793" spans="1:5" ht="12.75">
      <c r="A793" s="1" t="s">
        <v>763</v>
      </c>
      <c r="B793" s="46" t="s">
        <v>251</v>
      </c>
      <c r="C793" s="47" t="s">
        <v>1988</v>
      </c>
      <c r="D793" s="48" t="s">
        <v>1989</v>
      </c>
      <c r="E793" s="50">
        <v>32481</v>
      </c>
    </row>
    <row r="794" spans="1:5" ht="12.75">
      <c r="A794" s="1" t="s">
        <v>763</v>
      </c>
      <c r="B794" s="40"/>
      <c r="C794" s="41"/>
      <c r="D794" s="42" t="s">
        <v>1903</v>
      </c>
      <c r="E794" s="44">
        <v>28696</v>
      </c>
    </row>
    <row r="795" spans="1:5" ht="12.75">
      <c r="A795" s="1" t="s">
        <v>763</v>
      </c>
      <c r="B795" s="40"/>
      <c r="C795" s="41"/>
      <c r="D795" s="42" t="s">
        <v>1907</v>
      </c>
      <c r="E795" s="44">
        <v>3785</v>
      </c>
    </row>
    <row r="796" spans="1:5" ht="12.75">
      <c r="A796" s="1" t="s">
        <v>763</v>
      </c>
      <c r="B796" s="46" t="s">
        <v>252</v>
      </c>
      <c r="C796" s="47" t="s">
        <v>1988</v>
      </c>
      <c r="D796" s="48" t="s">
        <v>1989</v>
      </c>
      <c r="E796" s="50">
        <v>18519</v>
      </c>
    </row>
    <row r="797" spans="1:5" ht="12.75">
      <c r="A797" s="1" t="s">
        <v>763</v>
      </c>
      <c r="B797" s="40"/>
      <c r="C797" s="41"/>
      <c r="D797" s="42" t="s">
        <v>1903</v>
      </c>
      <c r="E797" s="44">
        <v>16260</v>
      </c>
    </row>
    <row r="798" spans="1:5" ht="12.75">
      <c r="A798" s="1" t="s">
        <v>763</v>
      </c>
      <c r="B798" s="40"/>
      <c r="C798" s="41"/>
      <c r="D798" s="42" t="s">
        <v>1907</v>
      </c>
      <c r="E798" s="44">
        <v>2259</v>
      </c>
    </row>
    <row r="799" spans="1:5" ht="12.75">
      <c r="A799" s="1" t="s">
        <v>763</v>
      </c>
      <c r="B799" s="46" t="s">
        <v>253</v>
      </c>
      <c r="C799" s="47" t="s">
        <v>1994</v>
      </c>
      <c r="D799" s="48" t="s">
        <v>1995</v>
      </c>
      <c r="E799" s="50">
        <v>18441</v>
      </c>
    </row>
    <row r="800" spans="1:5" ht="12.75">
      <c r="A800" s="1" t="s">
        <v>763</v>
      </c>
      <c r="B800" s="40"/>
      <c r="C800" s="41"/>
      <c r="D800" s="42" t="s">
        <v>1903</v>
      </c>
      <c r="E800" s="44">
        <v>16079</v>
      </c>
    </row>
    <row r="801" spans="1:5" ht="12.75">
      <c r="A801" s="1" t="s">
        <v>763</v>
      </c>
      <c r="B801" s="40"/>
      <c r="C801" s="41"/>
      <c r="D801" s="42" t="s">
        <v>1907</v>
      </c>
      <c r="E801" s="44">
        <v>2362</v>
      </c>
    </row>
    <row r="802" spans="1:5" ht="12.75">
      <c r="A802" s="1" t="s">
        <v>763</v>
      </c>
      <c r="B802" s="46" t="s">
        <v>254</v>
      </c>
      <c r="C802" s="47" t="s">
        <v>1994</v>
      </c>
      <c r="D802" s="48" t="s">
        <v>1995</v>
      </c>
      <c r="E802" s="50">
        <v>21499</v>
      </c>
    </row>
    <row r="803" spans="1:5" ht="12.75">
      <c r="A803" s="1" t="s">
        <v>763</v>
      </c>
      <c r="B803" s="40"/>
      <c r="C803" s="41"/>
      <c r="D803" s="42" t="s">
        <v>1903</v>
      </c>
      <c r="E803" s="44">
        <v>18421</v>
      </c>
    </row>
    <row r="804" spans="1:5" ht="12.75">
      <c r="A804" s="1" t="s">
        <v>763</v>
      </c>
      <c r="B804" s="40"/>
      <c r="C804" s="41"/>
      <c r="D804" s="42" t="s">
        <v>1907</v>
      </c>
      <c r="E804" s="44">
        <v>3078</v>
      </c>
    </row>
    <row r="805" spans="1:5" ht="12.75">
      <c r="A805" s="1" t="s">
        <v>763</v>
      </c>
      <c r="B805" s="46" t="s">
        <v>255</v>
      </c>
      <c r="C805" s="47" t="s">
        <v>1977</v>
      </c>
      <c r="D805" s="48" t="s">
        <v>1978</v>
      </c>
      <c r="E805" s="50">
        <v>6699</v>
      </c>
    </row>
    <row r="806" spans="1:5" ht="12.75">
      <c r="A806" s="1" t="s">
        <v>763</v>
      </c>
      <c r="B806" s="40"/>
      <c r="C806" s="41"/>
      <c r="D806" s="42" t="s">
        <v>1903</v>
      </c>
      <c r="E806" s="44">
        <v>5786</v>
      </c>
    </row>
    <row r="807" spans="1:5" ht="12.75">
      <c r="A807" s="1" t="s">
        <v>763</v>
      </c>
      <c r="B807" s="40"/>
      <c r="C807" s="41"/>
      <c r="D807" s="42" t="s">
        <v>1907</v>
      </c>
      <c r="E807" s="44">
        <v>913</v>
      </c>
    </row>
    <row r="808" spans="1:5" ht="12.75">
      <c r="A808" s="1" t="s">
        <v>763</v>
      </c>
      <c r="B808" s="46" t="s">
        <v>256</v>
      </c>
      <c r="C808" s="47" t="s">
        <v>1977</v>
      </c>
      <c r="D808" s="48" t="s">
        <v>1978</v>
      </c>
      <c r="E808" s="50">
        <v>7871</v>
      </c>
    </row>
    <row r="809" spans="1:5" ht="12.75">
      <c r="A809" s="1" t="s">
        <v>763</v>
      </c>
      <c r="B809" s="40"/>
      <c r="C809" s="41"/>
      <c r="D809" s="42" t="s">
        <v>1903</v>
      </c>
      <c r="E809" s="44">
        <v>6737</v>
      </c>
    </row>
    <row r="810" spans="1:5" ht="12.75">
      <c r="A810" s="1" t="s">
        <v>763</v>
      </c>
      <c r="B810" s="40"/>
      <c r="C810" s="41"/>
      <c r="D810" s="42" t="s">
        <v>1907</v>
      </c>
      <c r="E810" s="44">
        <v>1134</v>
      </c>
    </row>
    <row r="811" spans="1:5" ht="12.75">
      <c r="A811" s="1" t="s">
        <v>763</v>
      </c>
      <c r="B811" s="46" t="s">
        <v>257</v>
      </c>
      <c r="C811" s="47" t="s">
        <v>1977</v>
      </c>
      <c r="D811" s="48" t="s">
        <v>1978</v>
      </c>
      <c r="E811" s="50">
        <v>5798.9</v>
      </c>
    </row>
    <row r="812" spans="1:5" ht="12.75">
      <c r="A812" s="1" t="s">
        <v>763</v>
      </c>
      <c r="B812" s="40"/>
      <c r="C812" s="41"/>
      <c r="D812" s="42" t="s">
        <v>1903</v>
      </c>
      <c r="E812" s="44">
        <v>4821</v>
      </c>
    </row>
    <row r="813" spans="1:5" ht="12.75">
      <c r="A813" s="1" t="s">
        <v>763</v>
      </c>
      <c r="B813" s="40"/>
      <c r="C813" s="41"/>
      <c r="D813" s="42" t="s">
        <v>918</v>
      </c>
      <c r="E813" s="44">
        <v>464.9</v>
      </c>
    </row>
    <row r="814" spans="1:5" ht="12.75">
      <c r="A814" s="1" t="s">
        <v>763</v>
      </c>
      <c r="B814" s="40"/>
      <c r="C814" s="41"/>
      <c r="D814" s="42" t="s">
        <v>1907</v>
      </c>
      <c r="E814" s="44">
        <v>513</v>
      </c>
    </row>
    <row r="815" spans="1:5" ht="12.75">
      <c r="A815" s="1" t="s">
        <v>763</v>
      </c>
      <c r="B815" s="46" t="s">
        <v>258</v>
      </c>
      <c r="C815" s="47" t="s">
        <v>1977</v>
      </c>
      <c r="D815" s="48" t="s">
        <v>1978</v>
      </c>
      <c r="E815" s="50">
        <v>12386</v>
      </c>
    </row>
    <row r="816" spans="1:5" ht="12.75">
      <c r="A816" s="1" t="s">
        <v>763</v>
      </c>
      <c r="B816" s="40"/>
      <c r="C816" s="41"/>
      <c r="D816" s="42" t="s">
        <v>1903</v>
      </c>
      <c r="E816" s="44">
        <v>10214</v>
      </c>
    </row>
    <row r="817" spans="1:5" ht="12.75">
      <c r="A817" s="1" t="s">
        <v>763</v>
      </c>
      <c r="B817" s="40"/>
      <c r="C817" s="41"/>
      <c r="D817" s="42" t="s">
        <v>1907</v>
      </c>
      <c r="E817" s="44">
        <v>2172</v>
      </c>
    </row>
    <row r="818" spans="1:5" ht="12.75">
      <c r="A818" s="1" t="s">
        <v>763</v>
      </c>
      <c r="B818" s="46" t="s">
        <v>259</v>
      </c>
      <c r="C818" s="47" t="s">
        <v>1977</v>
      </c>
      <c r="D818" s="48" t="s">
        <v>1978</v>
      </c>
      <c r="E818" s="50">
        <v>7259</v>
      </c>
    </row>
    <row r="819" spans="1:5" ht="12.75">
      <c r="A819" s="1" t="s">
        <v>763</v>
      </c>
      <c r="B819" s="40"/>
      <c r="C819" s="41"/>
      <c r="D819" s="42" t="s">
        <v>1903</v>
      </c>
      <c r="E819" s="44">
        <v>6364</v>
      </c>
    </row>
    <row r="820" spans="1:5" ht="12.75">
      <c r="A820" s="1" t="s">
        <v>763</v>
      </c>
      <c r="B820" s="40"/>
      <c r="C820" s="41"/>
      <c r="D820" s="42" t="s">
        <v>1907</v>
      </c>
      <c r="E820" s="44">
        <v>895</v>
      </c>
    </row>
    <row r="821" spans="1:5" ht="12.75">
      <c r="A821" s="1" t="s">
        <v>763</v>
      </c>
      <c r="B821" s="46" t="s">
        <v>260</v>
      </c>
      <c r="C821" s="47" t="s">
        <v>1977</v>
      </c>
      <c r="D821" s="48" t="s">
        <v>1978</v>
      </c>
      <c r="E821" s="50">
        <v>5349</v>
      </c>
    </row>
    <row r="822" spans="1:5" ht="12.75">
      <c r="A822" s="1" t="s">
        <v>763</v>
      </c>
      <c r="B822" s="40"/>
      <c r="C822" s="41"/>
      <c r="D822" s="42" t="s">
        <v>1903</v>
      </c>
      <c r="E822" s="44">
        <v>4525</v>
      </c>
    </row>
    <row r="823" spans="1:5" ht="12.75">
      <c r="A823" s="1" t="s">
        <v>763</v>
      </c>
      <c r="B823" s="40"/>
      <c r="C823" s="41"/>
      <c r="D823" s="42" t="s">
        <v>1907</v>
      </c>
      <c r="E823" s="44">
        <v>824</v>
      </c>
    </row>
    <row r="824" spans="1:5" ht="12.75">
      <c r="A824" s="1" t="s">
        <v>763</v>
      </c>
      <c r="B824" s="46" t="s">
        <v>261</v>
      </c>
      <c r="C824" s="47" t="s">
        <v>1977</v>
      </c>
      <c r="D824" s="48" t="s">
        <v>1978</v>
      </c>
      <c r="E824" s="50">
        <v>4987</v>
      </c>
    </row>
    <row r="825" spans="1:5" ht="12.75">
      <c r="A825" s="1" t="s">
        <v>763</v>
      </c>
      <c r="B825" s="40"/>
      <c r="C825" s="41"/>
      <c r="D825" s="42" t="s">
        <v>1903</v>
      </c>
      <c r="E825" s="44">
        <v>4277</v>
      </c>
    </row>
    <row r="826" spans="1:5" ht="12.75">
      <c r="A826" s="1" t="s">
        <v>763</v>
      </c>
      <c r="B826" s="40"/>
      <c r="C826" s="41"/>
      <c r="D826" s="42" t="s">
        <v>1907</v>
      </c>
      <c r="E826" s="44">
        <v>710</v>
      </c>
    </row>
    <row r="827" spans="1:5" ht="12.75">
      <c r="A827" s="1" t="s">
        <v>763</v>
      </c>
      <c r="B827" s="46" t="s">
        <v>262</v>
      </c>
      <c r="C827" s="47" t="s">
        <v>263</v>
      </c>
      <c r="D827" s="48" t="s">
        <v>264</v>
      </c>
      <c r="E827" s="50">
        <v>790</v>
      </c>
    </row>
    <row r="828" spans="1:5" ht="12.75">
      <c r="A828" s="1" t="s">
        <v>763</v>
      </c>
      <c r="B828" s="40"/>
      <c r="C828" s="41"/>
      <c r="D828" s="42" t="s">
        <v>1903</v>
      </c>
      <c r="E828" s="44">
        <v>790</v>
      </c>
    </row>
    <row r="829" spans="1:5" ht="12.75">
      <c r="A829" s="1" t="s">
        <v>763</v>
      </c>
      <c r="B829" s="46" t="s">
        <v>265</v>
      </c>
      <c r="C829" s="47" t="s">
        <v>1994</v>
      </c>
      <c r="D829" s="48" t="s">
        <v>1995</v>
      </c>
      <c r="E829" s="50">
        <v>27898</v>
      </c>
    </row>
    <row r="830" spans="1:5" ht="12.75">
      <c r="A830" s="1" t="s">
        <v>763</v>
      </c>
      <c r="B830" s="40"/>
      <c r="C830" s="41"/>
      <c r="D830" s="42" t="s">
        <v>1903</v>
      </c>
      <c r="E830" s="44">
        <v>22416</v>
      </c>
    </row>
    <row r="831" spans="1:5" ht="12.75">
      <c r="A831" s="1" t="s">
        <v>763</v>
      </c>
      <c r="B831" s="40"/>
      <c r="C831" s="41"/>
      <c r="D831" s="42" t="s">
        <v>1907</v>
      </c>
      <c r="E831" s="44">
        <v>5482</v>
      </c>
    </row>
    <row r="832" spans="1:5" ht="12.75">
      <c r="A832" s="1" t="s">
        <v>763</v>
      </c>
      <c r="B832" s="46" t="s">
        <v>266</v>
      </c>
      <c r="C832" s="47" t="s">
        <v>1994</v>
      </c>
      <c r="D832" s="48" t="s">
        <v>1995</v>
      </c>
      <c r="E832" s="50">
        <v>12837</v>
      </c>
    </row>
    <row r="833" spans="1:5" ht="12.75">
      <c r="A833" s="1" t="s">
        <v>763</v>
      </c>
      <c r="B833" s="40"/>
      <c r="C833" s="41"/>
      <c r="D833" s="42" t="s">
        <v>1903</v>
      </c>
      <c r="E833" s="44">
        <v>10172</v>
      </c>
    </row>
    <row r="834" spans="1:5" ht="12.75">
      <c r="A834" s="1" t="s">
        <v>763</v>
      </c>
      <c r="B834" s="40"/>
      <c r="C834" s="41"/>
      <c r="D834" s="42" t="s">
        <v>1907</v>
      </c>
      <c r="E834" s="44">
        <v>2665</v>
      </c>
    </row>
    <row r="835" spans="1:5" ht="12.75">
      <c r="A835" s="1" t="s">
        <v>763</v>
      </c>
      <c r="B835" s="46" t="s">
        <v>267</v>
      </c>
      <c r="C835" s="47" t="s">
        <v>1994</v>
      </c>
      <c r="D835" s="48" t="s">
        <v>1995</v>
      </c>
      <c r="E835" s="50">
        <v>21671</v>
      </c>
    </row>
    <row r="836" spans="1:5" ht="12.75">
      <c r="A836" s="1" t="s">
        <v>763</v>
      </c>
      <c r="B836" s="40"/>
      <c r="C836" s="41"/>
      <c r="D836" s="42" t="s">
        <v>1903</v>
      </c>
      <c r="E836" s="44">
        <v>17695</v>
      </c>
    </row>
    <row r="837" spans="1:5" ht="12.75">
      <c r="A837" s="1" t="s">
        <v>763</v>
      </c>
      <c r="B837" s="40"/>
      <c r="C837" s="41"/>
      <c r="D837" s="42" t="s">
        <v>1907</v>
      </c>
      <c r="E837" s="44">
        <v>3976</v>
      </c>
    </row>
    <row r="838" spans="1:5" ht="12.75">
      <c r="A838" s="1" t="s">
        <v>763</v>
      </c>
      <c r="B838" s="46" t="s">
        <v>268</v>
      </c>
      <c r="C838" s="47" t="s">
        <v>1994</v>
      </c>
      <c r="D838" s="48" t="s">
        <v>1995</v>
      </c>
      <c r="E838" s="50">
        <v>40745</v>
      </c>
    </row>
    <row r="839" spans="1:5" ht="12.75">
      <c r="A839" s="1" t="s">
        <v>763</v>
      </c>
      <c r="B839" s="40"/>
      <c r="C839" s="41"/>
      <c r="D839" s="42" t="s">
        <v>1903</v>
      </c>
      <c r="E839" s="44">
        <v>32194</v>
      </c>
    </row>
    <row r="840" spans="1:5" ht="12.75">
      <c r="A840" s="1" t="s">
        <v>763</v>
      </c>
      <c r="B840" s="40"/>
      <c r="C840" s="41"/>
      <c r="D840" s="42" t="s">
        <v>1907</v>
      </c>
      <c r="E840" s="44">
        <v>8551</v>
      </c>
    </row>
    <row r="841" spans="1:5" ht="12.75">
      <c r="A841" s="1" t="s">
        <v>763</v>
      </c>
      <c r="B841" s="46" t="s">
        <v>269</v>
      </c>
      <c r="C841" s="47" t="s">
        <v>1994</v>
      </c>
      <c r="D841" s="48" t="s">
        <v>1995</v>
      </c>
      <c r="E841" s="50">
        <v>18515</v>
      </c>
    </row>
    <row r="842" spans="1:5" ht="12.75">
      <c r="A842" s="1" t="s">
        <v>763</v>
      </c>
      <c r="B842" s="40"/>
      <c r="C842" s="41"/>
      <c r="D842" s="42" t="s">
        <v>1903</v>
      </c>
      <c r="E842" s="44">
        <v>16016</v>
      </c>
    </row>
    <row r="843" spans="1:5" ht="12.75">
      <c r="A843" s="1" t="s">
        <v>763</v>
      </c>
      <c r="B843" s="40"/>
      <c r="C843" s="41"/>
      <c r="D843" s="42" t="s">
        <v>1907</v>
      </c>
      <c r="E843" s="44">
        <v>2499</v>
      </c>
    </row>
    <row r="844" spans="1:5" ht="12.75">
      <c r="A844" s="1" t="s">
        <v>763</v>
      </c>
      <c r="B844" s="46" t="s">
        <v>270</v>
      </c>
      <c r="C844" s="47" t="s">
        <v>1994</v>
      </c>
      <c r="D844" s="48" t="s">
        <v>1995</v>
      </c>
      <c r="E844" s="50">
        <v>31322</v>
      </c>
    </row>
    <row r="845" spans="1:5" ht="12.75">
      <c r="A845" s="1" t="s">
        <v>763</v>
      </c>
      <c r="B845" s="40"/>
      <c r="C845" s="41"/>
      <c r="D845" s="42" t="s">
        <v>1903</v>
      </c>
      <c r="E845" s="44">
        <v>24249</v>
      </c>
    </row>
    <row r="846" spans="1:5" ht="12.75">
      <c r="A846" s="1" t="s">
        <v>763</v>
      </c>
      <c r="B846" s="40"/>
      <c r="C846" s="41"/>
      <c r="D846" s="42" t="s">
        <v>1907</v>
      </c>
      <c r="E846" s="44">
        <v>7073</v>
      </c>
    </row>
    <row r="847" spans="1:5" ht="12.75">
      <c r="A847" s="1" t="s">
        <v>763</v>
      </c>
      <c r="B847" s="46" t="s">
        <v>271</v>
      </c>
      <c r="C847" s="47" t="s">
        <v>1994</v>
      </c>
      <c r="D847" s="48" t="s">
        <v>1995</v>
      </c>
      <c r="E847" s="50">
        <v>49649</v>
      </c>
    </row>
    <row r="848" spans="1:5" ht="12.75">
      <c r="A848" s="1" t="s">
        <v>763</v>
      </c>
      <c r="B848" s="40"/>
      <c r="C848" s="41"/>
      <c r="D848" s="42" t="s">
        <v>1903</v>
      </c>
      <c r="E848" s="44">
        <v>39397</v>
      </c>
    </row>
    <row r="849" spans="1:5" ht="12.75">
      <c r="A849" s="1" t="s">
        <v>763</v>
      </c>
      <c r="B849" s="40"/>
      <c r="C849" s="41"/>
      <c r="D849" s="42" t="s">
        <v>1907</v>
      </c>
      <c r="E849" s="44">
        <v>10252</v>
      </c>
    </row>
    <row r="850" spans="1:5" ht="12.75">
      <c r="A850" s="1" t="s">
        <v>763</v>
      </c>
      <c r="B850" s="46" t="s">
        <v>272</v>
      </c>
      <c r="C850" s="47" t="s">
        <v>1994</v>
      </c>
      <c r="D850" s="48" t="s">
        <v>1995</v>
      </c>
      <c r="E850" s="50">
        <v>29818</v>
      </c>
    </row>
    <row r="851" spans="1:5" ht="12.75">
      <c r="A851" s="1" t="s">
        <v>763</v>
      </c>
      <c r="B851" s="40"/>
      <c r="C851" s="41"/>
      <c r="D851" s="42" t="s">
        <v>1903</v>
      </c>
      <c r="E851" s="44">
        <v>26979</v>
      </c>
    </row>
    <row r="852" spans="1:5" ht="12.75">
      <c r="A852" s="1" t="s">
        <v>763</v>
      </c>
      <c r="B852" s="40"/>
      <c r="C852" s="41"/>
      <c r="D852" s="42" t="s">
        <v>1907</v>
      </c>
      <c r="E852" s="44">
        <v>2839</v>
      </c>
    </row>
    <row r="853" spans="1:5" ht="12.75">
      <c r="A853" s="1" t="s">
        <v>763</v>
      </c>
      <c r="B853" s="46" t="s">
        <v>273</v>
      </c>
      <c r="C853" s="47" t="s">
        <v>1994</v>
      </c>
      <c r="D853" s="48" t="s">
        <v>1995</v>
      </c>
      <c r="E853" s="50">
        <v>14784</v>
      </c>
    </row>
    <row r="854" spans="1:5" ht="12.75">
      <c r="A854" s="1" t="s">
        <v>763</v>
      </c>
      <c r="B854" s="40"/>
      <c r="C854" s="41"/>
      <c r="D854" s="42" t="s">
        <v>1903</v>
      </c>
      <c r="E854" s="44">
        <v>12903</v>
      </c>
    </row>
    <row r="855" spans="1:5" ht="12.75">
      <c r="A855" s="1" t="s">
        <v>763</v>
      </c>
      <c r="B855" s="40"/>
      <c r="C855" s="41"/>
      <c r="D855" s="42" t="s">
        <v>1907</v>
      </c>
      <c r="E855" s="44">
        <v>1881</v>
      </c>
    </row>
    <row r="856" spans="1:5" ht="12.75">
      <c r="A856" s="1" t="s">
        <v>763</v>
      </c>
      <c r="B856" s="46" t="s">
        <v>274</v>
      </c>
      <c r="C856" s="47" t="s">
        <v>1994</v>
      </c>
      <c r="D856" s="48" t="s">
        <v>1995</v>
      </c>
      <c r="E856" s="50">
        <v>29621</v>
      </c>
    </row>
    <row r="857" spans="1:5" ht="12.75">
      <c r="A857" s="1" t="s">
        <v>763</v>
      </c>
      <c r="B857" s="40"/>
      <c r="C857" s="41"/>
      <c r="D857" s="42" t="s">
        <v>1903</v>
      </c>
      <c r="E857" s="44">
        <v>25165</v>
      </c>
    </row>
    <row r="858" spans="1:5" ht="12.75">
      <c r="A858" s="1" t="s">
        <v>763</v>
      </c>
      <c r="B858" s="40"/>
      <c r="C858" s="41"/>
      <c r="D858" s="42" t="s">
        <v>1907</v>
      </c>
      <c r="E858" s="44">
        <v>4456</v>
      </c>
    </row>
    <row r="859" spans="1:5" ht="12.75">
      <c r="A859" s="1" t="s">
        <v>763</v>
      </c>
      <c r="B859" s="46" t="s">
        <v>275</v>
      </c>
      <c r="C859" s="47" t="s">
        <v>1994</v>
      </c>
      <c r="D859" s="48" t="s">
        <v>1995</v>
      </c>
      <c r="E859" s="50">
        <v>16836</v>
      </c>
    </row>
    <row r="860" spans="1:5" ht="12.75">
      <c r="A860" s="1" t="s">
        <v>763</v>
      </c>
      <c r="B860" s="40"/>
      <c r="C860" s="41"/>
      <c r="D860" s="42" t="s">
        <v>1903</v>
      </c>
      <c r="E860" s="44">
        <v>12959</v>
      </c>
    </row>
    <row r="861" spans="1:5" ht="12.75">
      <c r="A861" s="1" t="s">
        <v>763</v>
      </c>
      <c r="B861" s="40"/>
      <c r="C861" s="41"/>
      <c r="D861" s="42" t="s">
        <v>1907</v>
      </c>
      <c r="E861" s="44">
        <v>3877</v>
      </c>
    </row>
    <row r="862" spans="1:5" ht="12.75">
      <c r="A862" s="1" t="s">
        <v>763</v>
      </c>
      <c r="B862" s="46" t="s">
        <v>276</v>
      </c>
      <c r="C862" s="47" t="s">
        <v>1994</v>
      </c>
      <c r="D862" s="48" t="s">
        <v>1995</v>
      </c>
      <c r="E862" s="50">
        <v>19569</v>
      </c>
    </row>
    <row r="863" spans="1:5" ht="12.75">
      <c r="A863" s="1" t="s">
        <v>763</v>
      </c>
      <c r="B863" s="40"/>
      <c r="C863" s="41"/>
      <c r="D863" s="42" t="s">
        <v>1903</v>
      </c>
      <c r="E863" s="44">
        <v>16994</v>
      </c>
    </row>
    <row r="864" spans="1:5" ht="12.75">
      <c r="A864" s="1" t="s">
        <v>763</v>
      </c>
      <c r="B864" s="40"/>
      <c r="C864" s="41"/>
      <c r="D864" s="42" t="s">
        <v>1907</v>
      </c>
      <c r="E864" s="44">
        <v>2575</v>
      </c>
    </row>
    <row r="865" spans="1:5" ht="12.75">
      <c r="A865" s="1" t="s">
        <v>763</v>
      </c>
      <c r="B865" s="46" t="s">
        <v>277</v>
      </c>
      <c r="C865" s="47" t="s">
        <v>1994</v>
      </c>
      <c r="D865" s="48" t="s">
        <v>1995</v>
      </c>
      <c r="E865" s="50">
        <v>17996</v>
      </c>
    </row>
    <row r="866" spans="1:5" ht="12.75">
      <c r="A866" s="1" t="s">
        <v>763</v>
      </c>
      <c r="B866" s="40"/>
      <c r="C866" s="41"/>
      <c r="D866" s="42" t="s">
        <v>1903</v>
      </c>
      <c r="E866" s="44">
        <v>14329</v>
      </c>
    </row>
    <row r="867" spans="1:5" ht="12.75">
      <c r="A867" s="1" t="s">
        <v>763</v>
      </c>
      <c r="B867" s="40"/>
      <c r="C867" s="41"/>
      <c r="D867" s="42" t="s">
        <v>1907</v>
      </c>
      <c r="E867" s="44">
        <v>3667</v>
      </c>
    </row>
    <row r="868" spans="1:5" ht="12.75">
      <c r="A868" s="1" t="s">
        <v>763</v>
      </c>
      <c r="B868" s="46" t="s">
        <v>278</v>
      </c>
      <c r="C868" s="47" t="s">
        <v>1988</v>
      </c>
      <c r="D868" s="48" t="s">
        <v>1989</v>
      </c>
      <c r="E868" s="50">
        <v>26999</v>
      </c>
    </row>
    <row r="869" spans="1:5" ht="12.75">
      <c r="A869" s="1" t="s">
        <v>763</v>
      </c>
      <c r="B869" s="40"/>
      <c r="C869" s="41"/>
      <c r="D869" s="42" t="s">
        <v>1903</v>
      </c>
      <c r="E869" s="44">
        <v>23852</v>
      </c>
    </row>
    <row r="870" spans="1:5" ht="12.75">
      <c r="A870" s="1" t="s">
        <v>763</v>
      </c>
      <c r="B870" s="40"/>
      <c r="C870" s="41"/>
      <c r="D870" s="42" t="s">
        <v>1907</v>
      </c>
      <c r="E870" s="44">
        <v>3147</v>
      </c>
    </row>
    <row r="871" spans="1:5" ht="12.75">
      <c r="A871" s="1" t="s">
        <v>763</v>
      </c>
      <c r="B871" s="46" t="s">
        <v>279</v>
      </c>
      <c r="C871" s="47" t="s">
        <v>1988</v>
      </c>
      <c r="D871" s="48" t="s">
        <v>1989</v>
      </c>
      <c r="E871" s="50">
        <v>3005.8</v>
      </c>
    </row>
    <row r="872" spans="1:5" ht="12.75">
      <c r="A872" s="1" t="s">
        <v>763</v>
      </c>
      <c r="B872" s="40"/>
      <c r="C872" s="41"/>
      <c r="D872" s="42" t="s">
        <v>1903</v>
      </c>
      <c r="E872" s="44">
        <v>1842</v>
      </c>
    </row>
    <row r="873" spans="1:5" ht="12.75">
      <c r="A873" s="1" t="s">
        <v>763</v>
      </c>
      <c r="B873" s="40"/>
      <c r="C873" s="41"/>
      <c r="D873" s="42" t="s">
        <v>918</v>
      </c>
      <c r="E873" s="44">
        <v>32.8</v>
      </c>
    </row>
    <row r="874" spans="1:5" ht="12.75">
      <c r="A874" s="1" t="s">
        <v>763</v>
      </c>
      <c r="B874" s="40"/>
      <c r="C874" s="41"/>
      <c r="D874" s="42" t="s">
        <v>1907</v>
      </c>
      <c r="E874" s="44">
        <v>1131</v>
      </c>
    </row>
    <row r="875" spans="1:5" ht="12.75">
      <c r="A875" s="1" t="s">
        <v>763</v>
      </c>
      <c r="B875" s="46" t="s">
        <v>280</v>
      </c>
      <c r="C875" s="47" t="s">
        <v>1994</v>
      </c>
      <c r="D875" s="48" t="s">
        <v>1995</v>
      </c>
      <c r="E875" s="50">
        <v>56248</v>
      </c>
    </row>
    <row r="876" spans="1:5" ht="12.75">
      <c r="A876" s="1" t="s">
        <v>763</v>
      </c>
      <c r="B876" s="40"/>
      <c r="C876" s="41"/>
      <c r="D876" s="42" t="s">
        <v>1903</v>
      </c>
      <c r="E876" s="44">
        <v>43058</v>
      </c>
    </row>
    <row r="877" spans="1:5" ht="12.75">
      <c r="A877" s="1" t="s">
        <v>763</v>
      </c>
      <c r="B877" s="40"/>
      <c r="C877" s="41"/>
      <c r="D877" s="42" t="s">
        <v>1907</v>
      </c>
      <c r="E877" s="44">
        <v>13190</v>
      </c>
    </row>
    <row r="878" spans="1:5" ht="12.75">
      <c r="A878" s="1" t="s">
        <v>763</v>
      </c>
      <c r="B878" s="46" t="s">
        <v>281</v>
      </c>
      <c r="C878" s="47" t="s">
        <v>1994</v>
      </c>
      <c r="D878" s="48" t="s">
        <v>1995</v>
      </c>
      <c r="E878" s="50">
        <v>26056</v>
      </c>
    </row>
    <row r="879" spans="1:5" ht="12.75">
      <c r="A879" s="1" t="s">
        <v>763</v>
      </c>
      <c r="B879" s="40"/>
      <c r="C879" s="41"/>
      <c r="D879" s="42" t="s">
        <v>1903</v>
      </c>
      <c r="E879" s="44">
        <v>21437</v>
      </c>
    </row>
    <row r="880" spans="1:5" ht="12.75">
      <c r="A880" s="1" t="s">
        <v>763</v>
      </c>
      <c r="B880" s="40"/>
      <c r="C880" s="41"/>
      <c r="D880" s="42" t="s">
        <v>1907</v>
      </c>
      <c r="E880" s="44">
        <v>4619</v>
      </c>
    </row>
    <row r="881" spans="1:5" ht="12.75">
      <c r="A881" s="1" t="s">
        <v>763</v>
      </c>
      <c r="B881" s="46" t="s">
        <v>282</v>
      </c>
      <c r="C881" s="47" t="s">
        <v>1994</v>
      </c>
      <c r="D881" s="48" t="s">
        <v>1995</v>
      </c>
      <c r="E881" s="50">
        <v>37138</v>
      </c>
    </row>
    <row r="882" spans="1:5" ht="12.75">
      <c r="A882" s="1" t="s">
        <v>763</v>
      </c>
      <c r="B882" s="40"/>
      <c r="C882" s="41"/>
      <c r="D882" s="42" t="s">
        <v>1903</v>
      </c>
      <c r="E882" s="44">
        <v>26173</v>
      </c>
    </row>
    <row r="883" spans="1:5" ht="12.75">
      <c r="A883" s="1" t="s">
        <v>763</v>
      </c>
      <c r="B883" s="40"/>
      <c r="C883" s="41"/>
      <c r="D883" s="42" t="s">
        <v>1907</v>
      </c>
      <c r="E883" s="44">
        <v>10965</v>
      </c>
    </row>
    <row r="884" spans="1:5" ht="12.75">
      <c r="A884" s="1" t="s">
        <v>763</v>
      </c>
      <c r="B884" s="46" t="s">
        <v>283</v>
      </c>
      <c r="C884" s="47" t="s">
        <v>1994</v>
      </c>
      <c r="D884" s="48" t="s">
        <v>1995</v>
      </c>
      <c r="E884" s="50">
        <v>83807</v>
      </c>
    </row>
    <row r="885" spans="1:5" ht="12.75">
      <c r="A885" s="1" t="s">
        <v>763</v>
      </c>
      <c r="B885" s="40"/>
      <c r="C885" s="41"/>
      <c r="D885" s="42" t="s">
        <v>1903</v>
      </c>
      <c r="E885" s="44">
        <v>61322</v>
      </c>
    </row>
    <row r="886" spans="1:5" ht="12.75">
      <c r="A886" s="1" t="s">
        <v>763</v>
      </c>
      <c r="B886" s="40"/>
      <c r="C886" s="41"/>
      <c r="D886" s="42" t="s">
        <v>1907</v>
      </c>
      <c r="E886" s="44">
        <v>22485</v>
      </c>
    </row>
    <row r="887" spans="1:5" ht="12.75">
      <c r="A887" s="1" t="s">
        <v>763</v>
      </c>
      <c r="B887" s="46" t="s">
        <v>284</v>
      </c>
      <c r="C887" s="47" t="s">
        <v>1988</v>
      </c>
      <c r="D887" s="48" t="s">
        <v>1989</v>
      </c>
      <c r="E887" s="50">
        <v>32714</v>
      </c>
    </row>
    <row r="888" spans="1:5" ht="12.75">
      <c r="A888" s="1" t="s">
        <v>763</v>
      </c>
      <c r="B888" s="40"/>
      <c r="C888" s="41"/>
      <c r="D888" s="42" t="s">
        <v>1903</v>
      </c>
      <c r="E888" s="44">
        <v>27406</v>
      </c>
    </row>
    <row r="889" spans="1:5" ht="12.75">
      <c r="A889" s="1" t="s">
        <v>763</v>
      </c>
      <c r="B889" s="40"/>
      <c r="C889" s="41"/>
      <c r="D889" s="42" t="s">
        <v>1907</v>
      </c>
      <c r="E889" s="44">
        <v>5308</v>
      </c>
    </row>
    <row r="890" spans="1:5" ht="12.75">
      <c r="A890" s="1" t="s">
        <v>763</v>
      </c>
      <c r="B890" s="46" t="s">
        <v>285</v>
      </c>
      <c r="C890" s="47" t="s">
        <v>1988</v>
      </c>
      <c r="D890" s="48" t="s">
        <v>1989</v>
      </c>
      <c r="E890" s="50">
        <v>34939</v>
      </c>
    </row>
    <row r="891" spans="1:5" ht="12.75">
      <c r="A891" s="1" t="s">
        <v>763</v>
      </c>
      <c r="B891" s="40"/>
      <c r="C891" s="41"/>
      <c r="D891" s="42" t="s">
        <v>1903</v>
      </c>
      <c r="E891" s="44">
        <v>30336</v>
      </c>
    </row>
    <row r="892" spans="1:5" ht="12.75">
      <c r="A892" s="1" t="s">
        <v>763</v>
      </c>
      <c r="B892" s="40"/>
      <c r="C892" s="41"/>
      <c r="D892" s="42" t="s">
        <v>1907</v>
      </c>
      <c r="E892" s="44">
        <v>4603</v>
      </c>
    </row>
    <row r="893" spans="1:5" ht="12.75">
      <c r="A893" s="1" t="s">
        <v>763</v>
      </c>
      <c r="B893" s="46" t="s">
        <v>286</v>
      </c>
      <c r="C893" s="47" t="s">
        <v>1994</v>
      </c>
      <c r="D893" s="48" t="s">
        <v>1995</v>
      </c>
      <c r="E893" s="50">
        <v>54498</v>
      </c>
    </row>
    <row r="894" spans="1:5" ht="12.75">
      <c r="A894" s="1" t="s">
        <v>763</v>
      </c>
      <c r="B894" s="40"/>
      <c r="C894" s="41"/>
      <c r="D894" s="42" t="s">
        <v>1903</v>
      </c>
      <c r="E894" s="44">
        <v>43060</v>
      </c>
    </row>
    <row r="895" spans="1:5" ht="12.75">
      <c r="A895" s="1" t="s">
        <v>763</v>
      </c>
      <c r="B895" s="40"/>
      <c r="C895" s="41"/>
      <c r="D895" s="42" t="s">
        <v>1907</v>
      </c>
      <c r="E895" s="44">
        <v>11438</v>
      </c>
    </row>
    <row r="896" spans="1:5" ht="12.75">
      <c r="A896" s="1" t="s">
        <v>763</v>
      </c>
      <c r="B896" s="46" t="s">
        <v>287</v>
      </c>
      <c r="C896" s="47" t="s">
        <v>1988</v>
      </c>
      <c r="D896" s="48" t="s">
        <v>1989</v>
      </c>
      <c r="E896" s="50">
        <v>49736.4</v>
      </c>
    </row>
    <row r="897" spans="1:5" ht="12.75">
      <c r="A897" s="1" t="s">
        <v>763</v>
      </c>
      <c r="B897" s="40"/>
      <c r="C897" s="41"/>
      <c r="D897" s="42" t="s">
        <v>1903</v>
      </c>
      <c r="E897" s="44">
        <v>41022</v>
      </c>
    </row>
    <row r="898" spans="1:5" ht="12.75">
      <c r="A898" s="1" t="s">
        <v>763</v>
      </c>
      <c r="B898" s="40"/>
      <c r="C898" s="41"/>
      <c r="D898" s="42" t="s">
        <v>918</v>
      </c>
      <c r="E898" s="44">
        <v>291.4</v>
      </c>
    </row>
    <row r="899" spans="1:5" ht="12.75">
      <c r="A899" s="1" t="s">
        <v>763</v>
      </c>
      <c r="B899" s="40"/>
      <c r="C899" s="41"/>
      <c r="D899" s="42" t="s">
        <v>1907</v>
      </c>
      <c r="E899" s="44">
        <v>8423</v>
      </c>
    </row>
    <row r="900" spans="1:5" ht="12.75">
      <c r="A900" s="1" t="s">
        <v>763</v>
      </c>
      <c r="B900" s="46" t="s">
        <v>288</v>
      </c>
      <c r="C900" s="47" t="s">
        <v>1988</v>
      </c>
      <c r="D900" s="48" t="s">
        <v>1989</v>
      </c>
      <c r="E900" s="50">
        <v>38449</v>
      </c>
    </row>
    <row r="901" spans="1:5" ht="12.75">
      <c r="A901" s="1" t="s">
        <v>763</v>
      </c>
      <c r="B901" s="40"/>
      <c r="C901" s="41"/>
      <c r="D901" s="42" t="s">
        <v>1903</v>
      </c>
      <c r="E901" s="44">
        <v>33068</v>
      </c>
    </row>
    <row r="902" spans="1:5" ht="12.75">
      <c r="A902" s="1" t="s">
        <v>763</v>
      </c>
      <c r="B902" s="40"/>
      <c r="C902" s="41"/>
      <c r="D902" s="42" t="s">
        <v>1907</v>
      </c>
      <c r="E902" s="44">
        <v>5381</v>
      </c>
    </row>
    <row r="903" spans="1:5" ht="12.75">
      <c r="A903" s="1" t="s">
        <v>763</v>
      </c>
      <c r="B903" s="46" t="s">
        <v>289</v>
      </c>
      <c r="C903" s="47" t="s">
        <v>1988</v>
      </c>
      <c r="D903" s="48" t="s">
        <v>1989</v>
      </c>
      <c r="E903" s="50">
        <v>27037.4</v>
      </c>
    </row>
    <row r="904" spans="1:5" ht="12.75">
      <c r="A904" s="1" t="s">
        <v>763</v>
      </c>
      <c r="B904" s="40"/>
      <c r="C904" s="41"/>
      <c r="D904" s="42" t="s">
        <v>1903</v>
      </c>
      <c r="E904" s="44">
        <v>21854</v>
      </c>
    </row>
    <row r="905" spans="1:5" ht="12.75">
      <c r="A905" s="1" t="s">
        <v>763</v>
      </c>
      <c r="B905" s="40"/>
      <c r="C905" s="41"/>
      <c r="D905" s="42" t="s">
        <v>918</v>
      </c>
      <c r="E905" s="44">
        <v>102.4</v>
      </c>
    </row>
    <row r="906" spans="1:5" ht="12.75">
      <c r="A906" s="1" t="s">
        <v>763</v>
      </c>
      <c r="B906" s="40"/>
      <c r="C906" s="41"/>
      <c r="D906" s="42" t="s">
        <v>1907</v>
      </c>
      <c r="E906" s="44">
        <v>5081</v>
      </c>
    </row>
    <row r="907" spans="1:5" ht="12.75">
      <c r="A907" s="1" t="s">
        <v>763</v>
      </c>
      <c r="B907" s="46" t="s">
        <v>290</v>
      </c>
      <c r="C907" s="47" t="s">
        <v>1988</v>
      </c>
      <c r="D907" s="48" t="s">
        <v>1989</v>
      </c>
      <c r="E907" s="50">
        <v>34208</v>
      </c>
    </row>
    <row r="908" spans="1:5" ht="12.75">
      <c r="A908" s="1" t="s">
        <v>763</v>
      </c>
      <c r="B908" s="40"/>
      <c r="C908" s="41"/>
      <c r="D908" s="42" t="s">
        <v>1903</v>
      </c>
      <c r="E908" s="44">
        <v>26916</v>
      </c>
    </row>
    <row r="909" spans="1:5" ht="12.75">
      <c r="A909" s="1" t="s">
        <v>763</v>
      </c>
      <c r="B909" s="40"/>
      <c r="C909" s="41"/>
      <c r="D909" s="42" t="s">
        <v>1907</v>
      </c>
      <c r="E909" s="44">
        <v>7292</v>
      </c>
    </row>
    <row r="910" spans="1:5" ht="12.75">
      <c r="A910" s="1" t="s">
        <v>763</v>
      </c>
      <c r="B910" s="46" t="s">
        <v>291</v>
      </c>
      <c r="C910" s="47" t="s">
        <v>1988</v>
      </c>
      <c r="D910" s="48" t="s">
        <v>1989</v>
      </c>
      <c r="E910" s="50">
        <v>35767</v>
      </c>
    </row>
    <row r="911" spans="1:5" ht="12.75">
      <c r="A911" s="1" t="s">
        <v>763</v>
      </c>
      <c r="B911" s="40"/>
      <c r="C911" s="41"/>
      <c r="D911" s="42" t="s">
        <v>1907</v>
      </c>
      <c r="E911" s="44">
        <v>35767</v>
      </c>
    </row>
    <row r="912" spans="1:5" ht="12.75">
      <c r="A912" s="1" t="s">
        <v>763</v>
      </c>
      <c r="B912" s="46" t="s">
        <v>292</v>
      </c>
      <c r="C912" s="47" t="s">
        <v>1988</v>
      </c>
      <c r="D912" s="48" t="s">
        <v>1989</v>
      </c>
      <c r="E912" s="50">
        <v>12125</v>
      </c>
    </row>
    <row r="913" spans="1:5" ht="12.75">
      <c r="A913" s="1" t="s">
        <v>763</v>
      </c>
      <c r="B913" s="40"/>
      <c r="C913" s="41"/>
      <c r="D913" s="42" t="s">
        <v>1903</v>
      </c>
      <c r="E913" s="44">
        <v>9634</v>
      </c>
    </row>
    <row r="914" spans="1:5" ht="12.75">
      <c r="A914" s="1" t="s">
        <v>763</v>
      </c>
      <c r="B914" s="40"/>
      <c r="C914" s="41"/>
      <c r="D914" s="42" t="s">
        <v>1907</v>
      </c>
      <c r="E914" s="44">
        <v>2491</v>
      </c>
    </row>
    <row r="915" spans="1:5" ht="12.75">
      <c r="A915" s="1" t="s">
        <v>763</v>
      </c>
      <c r="B915" s="46" t="s">
        <v>293</v>
      </c>
      <c r="C915" s="47" t="s">
        <v>1988</v>
      </c>
      <c r="D915" s="48" t="s">
        <v>1989</v>
      </c>
      <c r="E915" s="50">
        <v>16244</v>
      </c>
    </row>
    <row r="916" spans="1:5" ht="12.75">
      <c r="A916" s="1" t="s">
        <v>763</v>
      </c>
      <c r="B916" s="40"/>
      <c r="C916" s="41"/>
      <c r="D916" s="42" t="s">
        <v>1903</v>
      </c>
      <c r="E916" s="44">
        <v>13208</v>
      </c>
    </row>
    <row r="917" spans="1:5" ht="12.75">
      <c r="A917" s="1" t="s">
        <v>763</v>
      </c>
      <c r="B917" s="40"/>
      <c r="C917" s="41"/>
      <c r="D917" s="42" t="s">
        <v>1907</v>
      </c>
      <c r="E917" s="44">
        <v>3036</v>
      </c>
    </row>
    <row r="918" spans="1:5" ht="12.75">
      <c r="A918" s="1" t="s">
        <v>763</v>
      </c>
      <c r="B918" s="46" t="s">
        <v>294</v>
      </c>
      <c r="C918" s="47" t="s">
        <v>1988</v>
      </c>
      <c r="D918" s="48" t="s">
        <v>1989</v>
      </c>
      <c r="E918" s="50">
        <v>40488.2</v>
      </c>
    </row>
    <row r="919" spans="1:5" ht="12.75">
      <c r="A919" s="1" t="s">
        <v>763</v>
      </c>
      <c r="B919" s="40"/>
      <c r="C919" s="41"/>
      <c r="D919" s="42" t="s">
        <v>1903</v>
      </c>
      <c r="E919" s="44">
        <v>25125</v>
      </c>
    </row>
    <row r="920" spans="1:5" ht="12.75">
      <c r="A920" s="1" t="s">
        <v>763</v>
      </c>
      <c r="B920" s="40"/>
      <c r="C920" s="41"/>
      <c r="D920" s="42" t="s">
        <v>918</v>
      </c>
      <c r="E920" s="44">
        <v>235.2</v>
      </c>
    </row>
    <row r="921" spans="1:5" ht="12.75">
      <c r="A921" s="1" t="s">
        <v>763</v>
      </c>
      <c r="B921" s="40"/>
      <c r="C921" s="41"/>
      <c r="D921" s="42" t="s">
        <v>1907</v>
      </c>
      <c r="E921" s="44">
        <v>15128</v>
      </c>
    </row>
    <row r="922" spans="1:5" ht="12.75">
      <c r="A922" s="1" t="s">
        <v>763</v>
      </c>
      <c r="B922" s="46" t="s">
        <v>295</v>
      </c>
      <c r="C922" s="47" t="s">
        <v>1988</v>
      </c>
      <c r="D922" s="48" t="s">
        <v>1989</v>
      </c>
      <c r="E922" s="50">
        <v>25795.1</v>
      </c>
    </row>
    <row r="923" spans="1:5" ht="12.75">
      <c r="A923" s="1" t="s">
        <v>763</v>
      </c>
      <c r="B923" s="40"/>
      <c r="C923" s="41"/>
      <c r="D923" s="42" t="s">
        <v>1903</v>
      </c>
      <c r="E923" s="44">
        <v>22578</v>
      </c>
    </row>
    <row r="924" spans="1:5" ht="12.75">
      <c r="A924" s="1" t="s">
        <v>763</v>
      </c>
      <c r="B924" s="40"/>
      <c r="C924" s="41"/>
      <c r="D924" s="42" t="s">
        <v>918</v>
      </c>
      <c r="E924" s="44">
        <v>441.1</v>
      </c>
    </row>
    <row r="925" spans="1:5" ht="12.75">
      <c r="A925" s="1" t="s">
        <v>763</v>
      </c>
      <c r="B925" s="40"/>
      <c r="C925" s="41"/>
      <c r="D925" s="42" t="s">
        <v>1907</v>
      </c>
      <c r="E925" s="44">
        <v>2776</v>
      </c>
    </row>
    <row r="926" spans="1:5" ht="12.75">
      <c r="A926" s="1" t="s">
        <v>763</v>
      </c>
      <c r="B926" s="46" t="s">
        <v>296</v>
      </c>
      <c r="C926" s="47" t="s">
        <v>1988</v>
      </c>
      <c r="D926" s="48" t="s">
        <v>1989</v>
      </c>
      <c r="E926" s="50">
        <v>11852</v>
      </c>
    </row>
    <row r="927" spans="1:5" ht="12.75">
      <c r="A927" s="1" t="s">
        <v>763</v>
      </c>
      <c r="B927" s="40"/>
      <c r="C927" s="41"/>
      <c r="D927" s="42" t="s">
        <v>1903</v>
      </c>
      <c r="E927" s="44">
        <v>9955</v>
      </c>
    </row>
    <row r="928" spans="1:5" ht="12.75">
      <c r="A928" s="1" t="s">
        <v>763</v>
      </c>
      <c r="B928" s="40"/>
      <c r="C928" s="41"/>
      <c r="D928" s="42" t="s">
        <v>1907</v>
      </c>
      <c r="E928" s="44">
        <v>1897</v>
      </c>
    </row>
    <row r="929" spans="1:5" ht="12.75">
      <c r="A929" s="1" t="s">
        <v>763</v>
      </c>
      <c r="B929" s="46" t="s">
        <v>296</v>
      </c>
      <c r="C929" s="47" t="s">
        <v>1999</v>
      </c>
      <c r="D929" s="48" t="s">
        <v>2000</v>
      </c>
      <c r="E929" s="50">
        <v>614</v>
      </c>
    </row>
    <row r="930" spans="1:5" ht="12.75">
      <c r="A930" s="1" t="s">
        <v>763</v>
      </c>
      <c r="B930" s="40"/>
      <c r="C930" s="41"/>
      <c r="D930" s="42" t="s">
        <v>1903</v>
      </c>
      <c r="E930" s="44">
        <v>542</v>
      </c>
    </row>
    <row r="931" spans="1:5" ht="12.75">
      <c r="A931" s="1" t="s">
        <v>763</v>
      </c>
      <c r="B931" s="40"/>
      <c r="C931" s="41"/>
      <c r="D931" s="42" t="s">
        <v>1907</v>
      </c>
      <c r="E931" s="44">
        <v>72</v>
      </c>
    </row>
    <row r="932" spans="1:5" ht="12.75">
      <c r="A932" s="1" t="s">
        <v>763</v>
      </c>
      <c r="B932" s="46" t="s">
        <v>297</v>
      </c>
      <c r="C932" s="47" t="s">
        <v>1988</v>
      </c>
      <c r="D932" s="48" t="s">
        <v>1989</v>
      </c>
      <c r="E932" s="50">
        <v>30051</v>
      </c>
    </row>
    <row r="933" spans="1:5" ht="12.75">
      <c r="A933" s="1" t="s">
        <v>763</v>
      </c>
      <c r="B933" s="40"/>
      <c r="C933" s="41"/>
      <c r="D933" s="42" t="s">
        <v>1903</v>
      </c>
      <c r="E933" s="44">
        <v>25136</v>
      </c>
    </row>
    <row r="934" spans="1:5" ht="12.75">
      <c r="A934" s="1" t="s">
        <v>763</v>
      </c>
      <c r="B934" s="40"/>
      <c r="C934" s="41"/>
      <c r="D934" s="42" t="s">
        <v>1907</v>
      </c>
      <c r="E934" s="44">
        <v>4915</v>
      </c>
    </row>
    <row r="935" spans="1:5" ht="12.75">
      <c r="A935" s="1" t="s">
        <v>763</v>
      </c>
      <c r="B935" s="46" t="s">
        <v>297</v>
      </c>
      <c r="C935" s="47" t="s">
        <v>1999</v>
      </c>
      <c r="D935" s="48" t="s">
        <v>2000</v>
      </c>
      <c r="E935" s="50">
        <v>21198</v>
      </c>
    </row>
    <row r="936" spans="1:5" ht="12.75">
      <c r="A936" s="1" t="s">
        <v>763</v>
      </c>
      <c r="B936" s="40"/>
      <c r="C936" s="41"/>
      <c r="D936" s="42" t="s">
        <v>1903</v>
      </c>
      <c r="E936" s="44">
        <v>19072</v>
      </c>
    </row>
    <row r="937" spans="1:5" ht="12.75">
      <c r="A937" s="1" t="s">
        <v>763</v>
      </c>
      <c r="B937" s="40"/>
      <c r="C937" s="41"/>
      <c r="D937" s="42" t="s">
        <v>1907</v>
      </c>
      <c r="E937" s="44">
        <v>2126</v>
      </c>
    </row>
    <row r="938" spans="1:5" ht="12.75">
      <c r="A938" s="1" t="s">
        <v>763</v>
      </c>
      <c r="B938" s="46" t="s">
        <v>298</v>
      </c>
      <c r="C938" s="47" t="s">
        <v>1988</v>
      </c>
      <c r="D938" s="48" t="s">
        <v>1989</v>
      </c>
      <c r="E938" s="50">
        <v>40207</v>
      </c>
    </row>
    <row r="939" spans="1:5" ht="12.75">
      <c r="A939" s="1" t="s">
        <v>763</v>
      </c>
      <c r="B939" s="40"/>
      <c r="C939" s="41"/>
      <c r="D939" s="42" t="s">
        <v>1903</v>
      </c>
      <c r="E939" s="44">
        <v>34027</v>
      </c>
    </row>
    <row r="940" spans="1:5" ht="12.75">
      <c r="A940" s="1" t="s">
        <v>763</v>
      </c>
      <c r="B940" s="40"/>
      <c r="C940" s="41"/>
      <c r="D940" s="42" t="s">
        <v>1907</v>
      </c>
      <c r="E940" s="44">
        <v>6180</v>
      </c>
    </row>
    <row r="941" spans="1:5" ht="12.75">
      <c r="A941" s="1" t="s">
        <v>763</v>
      </c>
      <c r="B941" s="46" t="s">
        <v>298</v>
      </c>
      <c r="C941" s="47" t="s">
        <v>1999</v>
      </c>
      <c r="D941" s="48" t="s">
        <v>2000</v>
      </c>
      <c r="E941" s="50">
        <v>23151.5</v>
      </c>
    </row>
    <row r="942" spans="1:5" ht="12.75">
      <c r="A942" s="1" t="s">
        <v>763</v>
      </c>
      <c r="B942" s="40"/>
      <c r="C942" s="41"/>
      <c r="D942" s="42" t="s">
        <v>1903</v>
      </c>
      <c r="E942" s="44">
        <v>18981</v>
      </c>
    </row>
    <row r="943" spans="1:5" ht="12.75">
      <c r="A943" s="1" t="s">
        <v>763</v>
      </c>
      <c r="B943" s="40"/>
      <c r="C943" s="41"/>
      <c r="D943" s="42" t="s">
        <v>918</v>
      </c>
      <c r="E943" s="44">
        <v>69.5</v>
      </c>
    </row>
    <row r="944" spans="1:5" ht="12.75">
      <c r="A944" s="1" t="s">
        <v>763</v>
      </c>
      <c r="B944" s="40"/>
      <c r="C944" s="41"/>
      <c r="D944" s="42" t="s">
        <v>1907</v>
      </c>
      <c r="E944" s="44">
        <v>4101</v>
      </c>
    </row>
    <row r="945" spans="1:5" ht="12.75">
      <c r="A945" s="1" t="s">
        <v>763</v>
      </c>
      <c r="B945" s="46" t="s">
        <v>299</v>
      </c>
      <c r="C945" s="47" t="s">
        <v>1996</v>
      </c>
      <c r="D945" s="48" t="s">
        <v>1997</v>
      </c>
      <c r="E945" s="50">
        <v>14380</v>
      </c>
    </row>
    <row r="946" spans="1:5" ht="12.75">
      <c r="A946" s="1" t="s">
        <v>763</v>
      </c>
      <c r="B946" s="40"/>
      <c r="C946" s="41"/>
      <c r="D946" s="42" t="s">
        <v>1903</v>
      </c>
      <c r="E946" s="44">
        <v>12165</v>
      </c>
    </row>
    <row r="947" spans="1:5" ht="12.75">
      <c r="A947" s="1" t="s">
        <v>763</v>
      </c>
      <c r="B947" s="40"/>
      <c r="C947" s="41"/>
      <c r="D947" s="42" t="s">
        <v>1907</v>
      </c>
      <c r="E947" s="44">
        <v>2215</v>
      </c>
    </row>
    <row r="948" spans="1:5" ht="12.75">
      <c r="A948" s="1" t="s">
        <v>763</v>
      </c>
      <c r="B948" s="46" t="s">
        <v>300</v>
      </c>
      <c r="C948" s="47" t="s">
        <v>20</v>
      </c>
      <c r="D948" s="48" t="s">
        <v>21</v>
      </c>
      <c r="E948" s="50">
        <v>6254</v>
      </c>
    </row>
    <row r="949" spans="1:5" ht="12.75">
      <c r="A949" s="1" t="s">
        <v>763</v>
      </c>
      <c r="B949" s="40"/>
      <c r="C949" s="41"/>
      <c r="D949" s="42" t="s">
        <v>1903</v>
      </c>
      <c r="E949" s="44">
        <v>6254</v>
      </c>
    </row>
    <row r="950" spans="1:5" ht="12.75">
      <c r="A950" s="1" t="s">
        <v>763</v>
      </c>
      <c r="B950" s="46" t="s">
        <v>301</v>
      </c>
      <c r="C950" s="47" t="s">
        <v>1994</v>
      </c>
      <c r="D950" s="48" t="s">
        <v>1995</v>
      </c>
      <c r="E950" s="50">
        <v>48781</v>
      </c>
    </row>
    <row r="951" spans="1:5" ht="12.75">
      <c r="A951" s="1" t="s">
        <v>763</v>
      </c>
      <c r="B951" s="40"/>
      <c r="C951" s="41"/>
      <c r="D951" s="42" t="s">
        <v>1903</v>
      </c>
      <c r="E951" s="44">
        <v>39955</v>
      </c>
    </row>
    <row r="952" spans="1:5" ht="12.75">
      <c r="A952" s="1" t="s">
        <v>763</v>
      </c>
      <c r="B952" s="40"/>
      <c r="C952" s="41"/>
      <c r="D952" s="42" t="s">
        <v>1907</v>
      </c>
      <c r="E952" s="44">
        <v>8826</v>
      </c>
    </row>
    <row r="953" spans="1:5" ht="12.75">
      <c r="A953" s="1" t="s">
        <v>763</v>
      </c>
      <c r="B953" s="46" t="s">
        <v>302</v>
      </c>
      <c r="C953" s="47">
        <v>3124</v>
      </c>
      <c r="D953" s="48" t="s">
        <v>303</v>
      </c>
      <c r="E953" s="50">
        <v>22873.1</v>
      </c>
    </row>
    <row r="954" spans="1:5" ht="12.75">
      <c r="A954" s="1" t="s">
        <v>763</v>
      </c>
      <c r="B954" s="40"/>
      <c r="C954" s="41"/>
      <c r="D954" s="42" t="s">
        <v>1903</v>
      </c>
      <c r="E954" s="44">
        <v>18304</v>
      </c>
    </row>
    <row r="955" spans="1:5" ht="12.75">
      <c r="A955" s="1" t="s">
        <v>763</v>
      </c>
      <c r="B955" s="40"/>
      <c r="C955" s="41"/>
      <c r="D955" s="42" t="s">
        <v>918</v>
      </c>
      <c r="E955" s="44">
        <v>85.1</v>
      </c>
    </row>
    <row r="956" spans="1:5" ht="12.75">
      <c r="A956" s="1" t="s">
        <v>763</v>
      </c>
      <c r="B956" s="40"/>
      <c r="C956" s="41"/>
      <c r="D956" s="42" t="s">
        <v>1907</v>
      </c>
      <c r="E956" s="44">
        <v>4484</v>
      </c>
    </row>
    <row r="957" spans="1:5" ht="12.75">
      <c r="A957" s="1" t="s">
        <v>763</v>
      </c>
      <c r="B957" s="46" t="s">
        <v>304</v>
      </c>
      <c r="C957" s="47" t="s">
        <v>1988</v>
      </c>
      <c r="D957" s="48" t="s">
        <v>1989</v>
      </c>
      <c r="E957" s="50">
        <v>19761</v>
      </c>
    </row>
    <row r="958" spans="1:5" ht="12.75">
      <c r="A958" s="1" t="s">
        <v>763</v>
      </c>
      <c r="B958" s="40"/>
      <c r="C958" s="41"/>
      <c r="D958" s="42" t="s">
        <v>1903</v>
      </c>
      <c r="E958" s="44">
        <v>15328</v>
      </c>
    </row>
    <row r="959" spans="1:5" ht="12.75">
      <c r="A959" s="1" t="s">
        <v>763</v>
      </c>
      <c r="B959" s="40"/>
      <c r="C959" s="41"/>
      <c r="D959" s="42" t="s">
        <v>1907</v>
      </c>
      <c r="E959" s="44">
        <v>4433</v>
      </c>
    </row>
    <row r="960" spans="1:5" ht="12.75">
      <c r="A960" s="1" t="s">
        <v>763</v>
      </c>
      <c r="B960" s="46" t="s">
        <v>305</v>
      </c>
      <c r="C960" s="47" t="s">
        <v>1994</v>
      </c>
      <c r="D960" s="48" t="s">
        <v>1995</v>
      </c>
      <c r="E960" s="50">
        <v>10667</v>
      </c>
    </row>
    <row r="961" spans="1:5" ht="12.75">
      <c r="A961" s="1" t="s">
        <v>763</v>
      </c>
      <c r="B961" s="40"/>
      <c r="C961" s="41"/>
      <c r="D961" s="42" t="s">
        <v>1903</v>
      </c>
      <c r="E961" s="44">
        <v>8150</v>
      </c>
    </row>
    <row r="962" spans="1:5" ht="12.75">
      <c r="A962" s="1" t="s">
        <v>763</v>
      </c>
      <c r="B962" s="40"/>
      <c r="C962" s="41"/>
      <c r="D962" s="42" t="s">
        <v>1907</v>
      </c>
      <c r="E962" s="44">
        <v>2517</v>
      </c>
    </row>
    <row r="963" spans="1:5" ht="12.75">
      <c r="A963" s="1" t="s">
        <v>763</v>
      </c>
      <c r="B963" s="46" t="s">
        <v>306</v>
      </c>
      <c r="C963" s="47" t="s">
        <v>1994</v>
      </c>
      <c r="D963" s="48" t="s">
        <v>1995</v>
      </c>
      <c r="E963" s="50">
        <v>58707</v>
      </c>
    </row>
    <row r="964" spans="1:5" ht="12.75">
      <c r="A964" s="1" t="s">
        <v>763</v>
      </c>
      <c r="B964" s="40"/>
      <c r="C964" s="41"/>
      <c r="D964" s="42" t="s">
        <v>1903</v>
      </c>
      <c r="E964" s="44">
        <v>48214</v>
      </c>
    </row>
    <row r="965" spans="1:5" ht="12.75">
      <c r="A965" s="1" t="s">
        <v>763</v>
      </c>
      <c r="B965" s="40"/>
      <c r="C965" s="41"/>
      <c r="D965" s="42" t="s">
        <v>1907</v>
      </c>
      <c r="E965" s="44">
        <v>10493</v>
      </c>
    </row>
    <row r="966" spans="1:5" ht="12.75">
      <c r="A966" s="1" t="s">
        <v>763</v>
      </c>
      <c r="B966" s="46" t="s">
        <v>307</v>
      </c>
      <c r="C966" s="47" t="s">
        <v>1994</v>
      </c>
      <c r="D966" s="48" t="s">
        <v>1995</v>
      </c>
      <c r="E966" s="50">
        <v>22008</v>
      </c>
    </row>
    <row r="967" spans="1:5" ht="12.75">
      <c r="A967" s="1" t="s">
        <v>763</v>
      </c>
      <c r="B967" s="40"/>
      <c r="C967" s="41"/>
      <c r="D967" s="42" t="s">
        <v>1903</v>
      </c>
      <c r="E967" s="44">
        <v>18570</v>
      </c>
    </row>
    <row r="968" spans="1:5" ht="12.75">
      <c r="A968" s="1" t="s">
        <v>763</v>
      </c>
      <c r="B968" s="40"/>
      <c r="C968" s="41"/>
      <c r="D968" s="42" t="s">
        <v>1907</v>
      </c>
      <c r="E968" s="44">
        <v>3438</v>
      </c>
    </row>
    <row r="969" spans="1:5" ht="12.75">
      <c r="A969" s="1" t="s">
        <v>763</v>
      </c>
      <c r="B969" s="46" t="s">
        <v>308</v>
      </c>
      <c r="C969" s="47" t="s">
        <v>1994</v>
      </c>
      <c r="D969" s="48" t="s">
        <v>1995</v>
      </c>
      <c r="E969" s="50">
        <v>55796</v>
      </c>
    </row>
    <row r="970" spans="1:5" ht="12.75">
      <c r="A970" s="1" t="s">
        <v>763</v>
      </c>
      <c r="B970" s="40"/>
      <c r="C970" s="41"/>
      <c r="D970" s="42" t="s">
        <v>1903</v>
      </c>
      <c r="E970" s="44">
        <v>48989</v>
      </c>
    </row>
    <row r="971" spans="1:5" ht="12.75">
      <c r="A971" s="1" t="s">
        <v>763</v>
      </c>
      <c r="B971" s="40"/>
      <c r="C971" s="41"/>
      <c r="D971" s="42" t="s">
        <v>1907</v>
      </c>
      <c r="E971" s="44">
        <v>6807</v>
      </c>
    </row>
    <row r="972" spans="1:5" ht="12.75">
      <c r="A972" s="1" t="s">
        <v>763</v>
      </c>
      <c r="B972" s="46" t="s">
        <v>309</v>
      </c>
      <c r="C972" s="47" t="s">
        <v>1996</v>
      </c>
      <c r="D972" s="48" t="s">
        <v>1997</v>
      </c>
      <c r="E972" s="50">
        <v>10023</v>
      </c>
    </row>
    <row r="973" spans="1:5" ht="12.75">
      <c r="A973" s="1" t="s">
        <v>763</v>
      </c>
      <c r="B973" s="40"/>
      <c r="C973" s="41"/>
      <c r="D973" s="42" t="s">
        <v>1903</v>
      </c>
      <c r="E973" s="44">
        <v>8909</v>
      </c>
    </row>
    <row r="974" spans="1:5" ht="12.75">
      <c r="A974" s="1" t="s">
        <v>763</v>
      </c>
      <c r="B974" s="40"/>
      <c r="C974" s="41"/>
      <c r="D974" s="42" t="s">
        <v>1907</v>
      </c>
      <c r="E974" s="44">
        <v>1114</v>
      </c>
    </row>
    <row r="975" spans="1:5" ht="12.75">
      <c r="A975" s="1" t="s">
        <v>763</v>
      </c>
      <c r="B975" s="46" t="s">
        <v>310</v>
      </c>
      <c r="C975" s="47" t="s">
        <v>1996</v>
      </c>
      <c r="D975" s="48" t="s">
        <v>1997</v>
      </c>
      <c r="E975" s="50">
        <v>13624</v>
      </c>
    </row>
    <row r="976" spans="1:5" ht="12.75">
      <c r="A976" s="1" t="s">
        <v>763</v>
      </c>
      <c r="B976" s="40"/>
      <c r="C976" s="41"/>
      <c r="D976" s="42" t="s">
        <v>1903</v>
      </c>
      <c r="E976" s="44">
        <v>11577</v>
      </c>
    </row>
    <row r="977" spans="1:5" ht="12.75">
      <c r="A977" s="1" t="s">
        <v>763</v>
      </c>
      <c r="B977" s="40"/>
      <c r="C977" s="41"/>
      <c r="D977" s="42" t="s">
        <v>1907</v>
      </c>
      <c r="E977" s="44">
        <v>2047</v>
      </c>
    </row>
    <row r="978" spans="1:5" ht="12.75">
      <c r="A978" s="1" t="s">
        <v>763</v>
      </c>
      <c r="B978" s="46" t="s">
        <v>310</v>
      </c>
      <c r="C978" s="47" t="s">
        <v>1977</v>
      </c>
      <c r="D978" s="48" t="s">
        <v>1978</v>
      </c>
      <c r="E978" s="50">
        <v>1691</v>
      </c>
    </row>
    <row r="979" spans="1:5" ht="12.75">
      <c r="A979" s="1" t="s">
        <v>763</v>
      </c>
      <c r="B979" s="40"/>
      <c r="C979" s="41"/>
      <c r="D979" s="42" t="s">
        <v>1903</v>
      </c>
      <c r="E979" s="44">
        <v>1691</v>
      </c>
    </row>
    <row r="980" spans="1:5" ht="12.75">
      <c r="A980" s="1" t="s">
        <v>763</v>
      </c>
      <c r="B980" s="46" t="s">
        <v>311</v>
      </c>
      <c r="C980" s="47">
        <v>3124</v>
      </c>
      <c r="D980" s="48" t="s">
        <v>1976</v>
      </c>
      <c r="E980" s="50">
        <v>18750.1</v>
      </c>
    </row>
    <row r="981" spans="1:5" ht="12.75">
      <c r="A981" s="1" t="s">
        <v>763</v>
      </c>
      <c r="B981" s="40"/>
      <c r="C981" s="41"/>
      <c r="D981" s="42" t="s">
        <v>1903</v>
      </c>
      <c r="E981" s="44">
        <v>14775</v>
      </c>
    </row>
    <row r="982" spans="1:5" ht="12.75">
      <c r="A982" s="1" t="s">
        <v>763</v>
      </c>
      <c r="B982" s="40"/>
      <c r="C982" s="41"/>
      <c r="D982" s="42" t="s">
        <v>918</v>
      </c>
      <c r="E982" s="44">
        <v>262.1</v>
      </c>
    </row>
    <row r="983" spans="1:5" ht="12.75">
      <c r="A983" s="1" t="s">
        <v>763</v>
      </c>
      <c r="B983" s="40"/>
      <c r="C983" s="41"/>
      <c r="D983" s="42" t="s">
        <v>1907</v>
      </c>
      <c r="E983" s="44">
        <v>3713</v>
      </c>
    </row>
    <row r="984" spans="1:5" ht="12.75">
      <c r="A984" s="1" t="s">
        <v>763</v>
      </c>
      <c r="B984" s="46" t="s">
        <v>311</v>
      </c>
      <c r="C984" s="47" t="s">
        <v>1977</v>
      </c>
      <c r="D984" s="48" t="s">
        <v>1978</v>
      </c>
      <c r="E984" s="50">
        <v>863</v>
      </c>
    </row>
    <row r="985" spans="1:5" ht="12.75">
      <c r="A985" s="1" t="s">
        <v>763</v>
      </c>
      <c r="B985" s="40"/>
      <c r="C985" s="41"/>
      <c r="D985" s="42" t="s">
        <v>1903</v>
      </c>
      <c r="E985" s="44">
        <v>863</v>
      </c>
    </row>
    <row r="986" spans="1:5" ht="12.75">
      <c r="A986" s="1" t="s">
        <v>763</v>
      </c>
      <c r="B986" s="46" t="s">
        <v>312</v>
      </c>
      <c r="C986" s="47">
        <v>3126</v>
      </c>
      <c r="D986" s="48" t="s">
        <v>1989</v>
      </c>
      <c r="E986" s="50">
        <v>27216</v>
      </c>
    </row>
    <row r="987" spans="1:5" ht="12.75">
      <c r="A987" s="1" t="s">
        <v>763</v>
      </c>
      <c r="B987" s="40"/>
      <c r="C987" s="41"/>
      <c r="D987" s="42" t="s">
        <v>1903</v>
      </c>
      <c r="E987" s="44">
        <v>23338</v>
      </c>
    </row>
    <row r="988" spans="1:5" ht="12.75">
      <c r="A988" s="1" t="s">
        <v>763</v>
      </c>
      <c r="B988" s="40"/>
      <c r="C988" s="41"/>
      <c r="D988" s="42" t="s">
        <v>1907</v>
      </c>
      <c r="E988" s="44">
        <v>3878</v>
      </c>
    </row>
    <row r="989" spans="1:5" ht="12.75">
      <c r="A989" s="1" t="s">
        <v>763</v>
      </c>
      <c r="B989" s="46" t="s">
        <v>313</v>
      </c>
      <c r="C989" s="47" t="s">
        <v>1783</v>
      </c>
      <c r="D989" s="48" t="s">
        <v>1938</v>
      </c>
      <c r="E989" s="50">
        <v>10512</v>
      </c>
    </row>
    <row r="990" spans="1:5" ht="12.75">
      <c r="A990" s="1" t="s">
        <v>763</v>
      </c>
      <c r="B990" s="40"/>
      <c r="C990" s="41"/>
      <c r="D990" s="42" t="s">
        <v>1903</v>
      </c>
      <c r="E990" s="44">
        <v>10512</v>
      </c>
    </row>
    <row r="991" spans="1:5" ht="12.75">
      <c r="A991" s="1" t="s">
        <v>763</v>
      </c>
      <c r="B991" s="46" t="s">
        <v>314</v>
      </c>
      <c r="C991" s="47" t="s">
        <v>1988</v>
      </c>
      <c r="D991" s="48" t="s">
        <v>1989</v>
      </c>
      <c r="E991" s="50">
        <v>29619</v>
      </c>
    </row>
    <row r="992" spans="1:5" ht="12.75">
      <c r="A992" s="1" t="s">
        <v>763</v>
      </c>
      <c r="B992" s="40"/>
      <c r="C992" s="41"/>
      <c r="D992" s="42" t="s">
        <v>1903</v>
      </c>
      <c r="E992" s="44">
        <v>26011</v>
      </c>
    </row>
    <row r="993" spans="1:5" ht="12.75">
      <c r="A993" s="1" t="s">
        <v>763</v>
      </c>
      <c r="B993" s="40"/>
      <c r="C993" s="41"/>
      <c r="D993" s="42" t="s">
        <v>1907</v>
      </c>
      <c r="E993" s="44">
        <v>3608</v>
      </c>
    </row>
    <row r="994" spans="1:5" ht="12.75">
      <c r="A994" s="1" t="s">
        <v>763</v>
      </c>
      <c r="B994" s="46" t="s">
        <v>314</v>
      </c>
      <c r="C994" s="47" t="s">
        <v>1999</v>
      </c>
      <c r="D994" s="48" t="s">
        <v>2000</v>
      </c>
      <c r="E994" s="50">
        <v>8607</v>
      </c>
    </row>
    <row r="995" spans="1:5" ht="12.75">
      <c r="A995" s="1" t="s">
        <v>763</v>
      </c>
      <c r="B995" s="40"/>
      <c r="C995" s="41"/>
      <c r="D995" s="42" t="s">
        <v>1903</v>
      </c>
      <c r="E995" s="44">
        <v>6959</v>
      </c>
    </row>
    <row r="996" spans="1:5" ht="12.75">
      <c r="A996" s="1" t="s">
        <v>763</v>
      </c>
      <c r="B996" s="40"/>
      <c r="C996" s="41"/>
      <c r="D996" s="42" t="s">
        <v>1907</v>
      </c>
      <c r="E996" s="44">
        <v>1648</v>
      </c>
    </row>
    <row r="997" spans="1:5" ht="12.75">
      <c r="A997" s="1" t="s">
        <v>763</v>
      </c>
      <c r="B997" s="46" t="s">
        <v>315</v>
      </c>
      <c r="C997" s="47" t="s">
        <v>1988</v>
      </c>
      <c r="D997" s="48" t="s">
        <v>1989</v>
      </c>
      <c r="E997" s="50">
        <v>16066</v>
      </c>
    </row>
    <row r="998" spans="1:5" ht="12.75">
      <c r="A998" s="1" t="s">
        <v>763</v>
      </c>
      <c r="B998" s="40"/>
      <c r="C998" s="41"/>
      <c r="D998" s="42" t="s">
        <v>1903</v>
      </c>
      <c r="E998" s="44">
        <v>16066</v>
      </c>
    </row>
    <row r="999" spans="1:5" ht="12.75">
      <c r="A999" s="1" t="s">
        <v>763</v>
      </c>
      <c r="B999" s="46" t="s">
        <v>315</v>
      </c>
      <c r="C999" s="47" t="s">
        <v>1999</v>
      </c>
      <c r="D999" s="48" t="s">
        <v>2000</v>
      </c>
      <c r="E999" s="50">
        <v>4419</v>
      </c>
    </row>
    <row r="1000" spans="1:5" ht="12.75">
      <c r="A1000" s="1" t="s">
        <v>763</v>
      </c>
      <c r="B1000" s="40"/>
      <c r="C1000" s="41"/>
      <c r="D1000" s="42" t="s">
        <v>1903</v>
      </c>
      <c r="E1000" s="44">
        <v>4419</v>
      </c>
    </row>
    <row r="1001" spans="1:5" ht="12.75">
      <c r="A1001" s="1" t="s">
        <v>763</v>
      </c>
      <c r="B1001" s="46" t="s">
        <v>316</v>
      </c>
      <c r="C1001" s="47" t="s">
        <v>1988</v>
      </c>
      <c r="D1001" s="48" t="s">
        <v>1989</v>
      </c>
      <c r="E1001" s="50">
        <v>18074</v>
      </c>
    </row>
    <row r="1002" spans="1:5" ht="12.75">
      <c r="A1002" s="1" t="s">
        <v>763</v>
      </c>
      <c r="B1002" s="40"/>
      <c r="C1002" s="41"/>
      <c r="D1002" s="42" t="s">
        <v>1903</v>
      </c>
      <c r="E1002" s="44">
        <v>15252</v>
      </c>
    </row>
    <row r="1003" spans="1:5" ht="12.75">
      <c r="A1003" s="1" t="s">
        <v>763</v>
      </c>
      <c r="B1003" s="40"/>
      <c r="C1003" s="41"/>
      <c r="D1003" s="42" t="s">
        <v>1907</v>
      </c>
      <c r="E1003" s="44">
        <v>2822</v>
      </c>
    </row>
    <row r="1004" spans="1:5" ht="12.75">
      <c r="A1004" s="1" t="s">
        <v>763</v>
      </c>
      <c r="B1004" s="46" t="s">
        <v>316</v>
      </c>
      <c r="C1004" s="47" t="s">
        <v>1999</v>
      </c>
      <c r="D1004" s="48" t="s">
        <v>2000</v>
      </c>
      <c r="E1004" s="50">
        <v>3832.5</v>
      </c>
    </row>
    <row r="1005" spans="1:5" ht="12.75">
      <c r="A1005" s="1" t="s">
        <v>763</v>
      </c>
      <c r="B1005" s="40"/>
      <c r="C1005" s="41"/>
      <c r="D1005" s="42" t="s">
        <v>1903</v>
      </c>
      <c r="E1005" s="44">
        <v>2882</v>
      </c>
    </row>
    <row r="1006" spans="1:5" ht="12.75">
      <c r="A1006" s="1" t="s">
        <v>763</v>
      </c>
      <c r="B1006" s="40"/>
      <c r="C1006" s="41"/>
      <c r="D1006" s="42" t="s">
        <v>918</v>
      </c>
      <c r="E1006" s="44">
        <v>367.5</v>
      </c>
    </row>
    <row r="1007" spans="1:5" ht="12.75">
      <c r="A1007" s="1" t="s">
        <v>763</v>
      </c>
      <c r="B1007" s="40"/>
      <c r="C1007" s="41"/>
      <c r="D1007" s="42" t="s">
        <v>1907</v>
      </c>
      <c r="E1007" s="44">
        <v>583</v>
      </c>
    </row>
    <row r="1008" spans="1:5" ht="12.75">
      <c r="A1008" s="1" t="s">
        <v>763</v>
      </c>
      <c r="B1008" s="46" t="s">
        <v>317</v>
      </c>
      <c r="C1008" s="47" t="s">
        <v>1988</v>
      </c>
      <c r="D1008" s="48" t="s">
        <v>1989</v>
      </c>
      <c r="E1008" s="50">
        <v>19925</v>
      </c>
    </row>
    <row r="1009" spans="1:5" ht="12.75">
      <c r="A1009" s="1" t="s">
        <v>763</v>
      </c>
      <c r="B1009" s="40"/>
      <c r="C1009" s="41"/>
      <c r="D1009" s="42" t="s">
        <v>1903</v>
      </c>
      <c r="E1009" s="44">
        <v>16884</v>
      </c>
    </row>
    <row r="1010" spans="1:5" ht="12.75">
      <c r="A1010" s="1" t="s">
        <v>763</v>
      </c>
      <c r="B1010" s="40"/>
      <c r="C1010" s="41"/>
      <c r="D1010" s="42" t="s">
        <v>1907</v>
      </c>
      <c r="E1010" s="44">
        <v>3041</v>
      </c>
    </row>
    <row r="1011" spans="1:5" ht="12.75">
      <c r="A1011" s="1" t="s">
        <v>763</v>
      </c>
      <c r="B1011" s="46" t="s">
        <v>318</v>
      </c>
      <c r="C1011" s="47" t="s">
        <v>1988</v>
      </c>
      <c r="D1011" s="48" t="s">
        <v>1989</v>
      </c>
      <c r="E1011" s="50">
        <v>27880</v>
      </c>
    </row>
    <row r="1012" spans="1:5" ht="12.75">
      <c r="A1012" s="1" t="s">
        <v>763</v>
      </c>
      <c r="B1012" s="40"/>
      <c r="C1012" s="41"/>
      <c r="D1012" s="42" t="s">
        <v>1903</v>
      </c>
      <c r="E1012" s="44">
        <v>22266</v>
      </c>
    </row>
    <row r="1013" spans="1:5" ht="12.75">
      <c r="A1013" s="1" t="s">
        <v>763</v>
      </c>
      <c r="B1013" s="40"/>
      <c r="C1013" s="41"/>
      <c r="D1013" s="42" t="s">
        <v>1907</v>
      </c>
      <c r="E1013" s="44">
        <v>5614</v>
      </c>
    </row>
    <row r="1014" spans="1:5" ht="12.75">
      <c r="A1014" s="1" t="s">
        <v>763</v>
      </c>
      <c r="B1014" s="46" t="s">
        <v>318</v>
      </c>
      <c r="C1014" s="47" t="s">
        <v>1999</v>
      </c>
      <c r="D1014" s="48" t="s">
        <v>2000</v>
      </c>
      <c r="E1014" s="50">
        <v>2932</v>
      </c>
    </row>
    <row r="1015" spans="1:5" ht="12.75">
      <c r="A1015" s="1" t="s">
        <v>763</v>
      </c>
      <c r="B1015" s="40"/>
      <c r="C1015" s="41"/>
      <c r="D1015" s="42" t="s">
        <v>1903</v>
      </c>
      <c r="E1015" s="44">
        <v>2932</v>
      </c>
    </row>
    <row r="1016" spans="1:5" ht="12.75">
      <c r="A1016" s="1" t="s">
        <v>763</v>
      </c>
      <c r="B1016" s="46" t="s">
        <v>319</v>
      </c>
      <c r="C1016" s="47" t="s">
        <v>1988</v>
      </c>
      <c r="D1016" s="48" t="s">
        <v>1989</v>
      </c>
      <c r="E1016" s="50">
        <v>15627</v>
      </c>
    </row>
    <row r="1017" spans="1:5" ht="12.75">
      <c r="A1017" s="1" t="s">
        <v>763</v>
      </c>
      <c r="B1017" s="40"/>
      <c r="C1017" s="41"/>
      <c r="D1017" s="42" t="s">
        <v>1903</v>
      </c>
      <c r="E1017" s="44">
        <v>13596</v>
      </c>
    </row>
    <row r="1018" spans="1:5" ht="12.75">
      <c r="A1018" s="1" t="s">
        <v>763</v>
      </c>
      <c r="B1018" s="40"/>
      <c r="C1018" s="41"/>
      <c r="D1018" s="42" t="s">
        <v>1907</v>
      </c>
      <c r="E1018" s="44">
        <v>2031</v>
      </c>
    </row>
    <row r="1019" spans="1:5" ht="12.75">
      <c r="A1019" s="1" t="s">
        <v>763</v>
      </c>
      <c r="B1019" s="46" t="s">
        <v>319</v>
      </c>
      <c r="C1019" s="47" t="s">
        <v>1999</v>
      </c>
      <c r="D1019" s="48" t="s">
        <v>2000</v>
      </c>
      <c r="E1019" s="50">
        <v>2157</v>
      </c>
    </row>
    <row r="1020" spans="1:5" ht="12.75">
      <c r="A1020" s="1" t="s">
        <v>763</v>
      </c>
      <c r="B1020" s="40"/>
      <c r="C1020" s="41"/>
      <c r="D1020" s="42" t="s">
        <v>1903</v>
      </c>
      <c r="E1020" s="44">
        <v>1582</v>
      </c>
    </row>
    <row r="1021" spans="1:5" ht="12.75">
      <c r="A1021" s="1" t="s">
        <v>763</v>
      </c>
      <c r="B1021" s="40"/>
      <c r="C1021" s="41"/>
      <c r="D1021" s="42" t="s">
        <v>1907</v>
      </c>
      <c r="E1021" s="44">
        <v>575</v>
      </c>
    </row>
    <row r="1022" spans="1:5" ht="12.75">
      <c r="A1022" s="1" t="s">
        <v>763</v>
      </c>
      <c r="B1022" s="46" t="s">
        <v>320</v>
      </c>
      <c r="C1022" s="47" t="s">
        <v>1988</v>
      </c>
      <c r="D1022" s="48" t="s">
        <v>1989</v>
      </c>
      <c r="E1022" s="50">
        <v>24258</v>
      </c>
    </row>
    <row r="1023" spans="1:5" ht="12.75">
      <c r="A1023" s="1" t="s">
        <v>763</v>
      </c>
      <c r="B1023" s="40"/>
      <c r="C1023" s="41"/>
      <c r="D1023" s="42" t="s">
        <v>1903</v>
      </c>
      <c r="E1023" s="44">
        <v>20605</v>
      </c>
    </row>
    <row r="1024" spans="1:5" ht="12.75">
      <c r="A1024" s="1" t="s">
        <v>763</v>
      </c>
      <c r="B1024" s="40"/>
      <c r="C1024" s="41"/>
      <c r="D1024" s="42" t="s">
        <v>1907</v>
      </c>
      <c r="E1024" s="44">
        <v>3653</v>
      </c>
    </row>
    <row r="1025" spans="1:5" ht="12.75">
      <c r="A1025" s="1" t="s">
        <v>763</v>
      </c>
      <c r="B1025" s="46" t="s">
        <v>320</v>
      </c>
      <c r="C1025" s="47" t="s">
        <v>1999</v>
      </c>
      <c r="D1025" s="48" t="s">
        <v>2000</v>
      </c>
      <c r="E1025" s="50">
        <v>3270</v>
      </c>
    </row>
    <row r="1026" spans="1:5" ht="12.75">
      <c r="A1026" s="1" t="s">
        <v>763</v>
      </c>
      <c r="B1026" s="40"/>
      <c r="C1026" s="41"/>
      <c r="D1026" s="42" t="s">
        <v>1903</v>
      </c>
      <c r="E1026" s="44">
        <v>3043</v>
      </c>
    </row>
    <row r="1027" spans="1:5" ht="12.75">
      <c r="A1027" s="1" t="s">
        <v>763</v>
      </c>
      <c r="B1027" s="40"/>
      <c r="C1027" s="41"/>
      <c r="D1027" s="42" t="s">
        <v>1907</v>
      </c>
      <c r="E1027" s="44">
        <v>227</v>
      </c>
    </row>
    <row r="1028" spans="1:5" ht="12.75">
      <c r="A1028" s="1" t="s">
        <v>763</v>
      </c>
      <c r="B1028" s="46" t="s">
        <v>321</v>
      </c>
      <c r="C1028" s="47" t="s">
        <v>1999</v>
      </c>
      <c r="D1028" s="48" t="s">
        <v>2000</v>
      </c>
      <c r="E1028" s="50">
        <v>9784</v>
      </c>
    </row>
    <row r="1029" spans="1:5" ht="12.75">
      <c r="A1029" s="1" t="s">
        <v>763</v>
      </c>
      <c r="B1029" s="40"/>
      <c r="C1029" s="41"/>
      <c r="D1029" s="42" t="s">
        <v>1903</v>
      </c>
      <c r="E1029" s="44">
        <v>8300</v>
      </c>
    </row>
    <row r="1030" spans="1:5" ht="12.75">
      <c r="A1030" s="1" t="s">
        <v>763</v>
      </c>
      <c r="B1030" s="40"/>
      <c r="C1030" s="41"/>
      <c r="D1030" s="42" t="s">
        <v>1907</v>
      </c>
      <c r="E1030" s="44">
        <v>1484</v>
      </c>
    </row>
    <row r="1031" spans="1:5" ht="12.75">
      <c r="A1031" s="1" t="s">
        <v>763</v>
      </c>
      <c r="B1031" s="46" t="s">
        <v>322</v>
      </c>
      <c r="C1031" s="47" t="s">
        <v>1999</v>
      </c>
      <c r="D1031" s="48" t="s">
        <v>2000</v>
      </c>
      <c r="E1031" s="50">
        <v>10704</v>
      </c>
    </row>
    <row r="1032" spans="1:5" ht="12.75">
      <c r="A1032" s="1" t="s">
        <v>763</v>
      </c>
      <c r="B1032" s="40"/>
      <c r="C1032" s="41"/>
      <c r="D1032" s="42" t="s">
        <v>1903</v>
      </c>
      <c r="E1032" s="44">
        <v>9626</v>
      </c>
    </row>
    <row r="1033" spans="1:5" ht="12.75">
      <c r="A1033" s="1" t="s">
        <v>763</v>
      </c>
      <c r="B1033" s="40"/>
      <c r="C1033" s="41"/>
      <c r="D1033" s="42" t="s">
        <v>1907</v>
      </c>
      <c r="E1033" s="44">
        <v>1078</v>
      </c>
    </row>
    <row r="1034" spans="1:5" ht="12.75">
      <c r="A1034" s="1" t="s">
        <v>763</v>
      </c>
      <c r="B1034" s="46" t="s">
        <v>323</v>
      </c>
      <c r="C1034" s="47" t="s">
        <v>1988</v>
      </c>
      <c r="D1034" s="48" t="s">
        <v>1989</v>
      </c>
      <c r="E1034" s="50">
        <v>21023</v>
      </c>
    </row>
    <row r="1035" spans="1:5" ht="12.75">
      <c r="A1035" s="1" t="s">
        <v>763</v>
      </c>
      <c r="B1035" s="40"/>
      <c r="C1035" s="41"/>
      <c r="D1035" s="42" t="s">
        <v>1903</v>
      </c>
      <c r="E1035" s="44">
        <v>17588</v>
      </c>
    </row>
    <row r="1036" spans="1:5" ht="12.75">
      <c r="A1036" s="1" t="s">
        <v>763</v>
      </c>
      <c r="B1036" s="40"/>
      <c r="C1036" s="41"/>
      <c r="D1036" s="42" t="s">
        <v>1907</v>
      </c>
      <c r="E1036" s="44">
        <v>3435</v>
      </c>
    </row>
    <row r="1037" spans="1:5" ht="12.75">
      <c r="A1037" s="1" t="s">
        <v>763</v>
      </c>
      <c r="B1037" s="46" t="s">
        <v>323</v>
      </c>
      <c r="C1037" s="47" t="s">
        <v>1999</v>
      </c>
      <c r="D1037" s="48" t="s">
        <v>2000</v>
      </c>
      <c r="E1037" s="50">
        <v>3325</v>
      </c>
    </row>
    <row r="1038" spans="1:5" ht="12.75">
      <c r="A1038" s="1" t="s">
        <v>763</v>
      </c>
      <c r="B1038" s="40"/>
      <c r="C1038" s="41"/>
      <c r="D1038" s="42" t="s">
        <v>1903</v>
      </c>
      <c r="E1038" s="44">
        <v>3016</v>
      </c>
    </row>
    <row r="1039" spans="1:5" ht="12.75">
      <c r="A1039" s="1" t="s">
        <v>763</v>
      </c>
      <c r="B1039" s="40"/>
      <c r="C1039" s="41"/>
      <c r="D1039" s="42" t="s">
        <v>1907</v>
      </c>
      <c r="E1039" s="44">
        <v>309</v>
      </c>
    </row>
    <row r="1040" spans="1:5" ht="12.75">
      <c r="A1040" s="1" t="s">
        <v>763</v>
      </c>
      <c r="B1040" s="46" t="s">
        <v>324</v>
      </c>
      <c r="C1040" s="47" t="s">
        <v>1988</v>
      </c>
      <c r="D1040" s="48" t="s">
        <v>1989</v>
      </c>
      <c r="E1040" s="50">
        <v>22205</v>
      </c>
    </row>
    <row r="1041" spans="1:5" ht="12.75">
      <c r="A1041" s="1" t="s">
        <v>763</v>
      </c>
      <c r="B1041" s="40"/>
      <c r="C1041" s="41"/>
      <c r="D1041" s="42" t="s">
        <v>1903</v>
      </c>
      <c r="E1041" s="44">
        <v>18412</v>
      </c>
    </row>
    <row r="1042" spans="1:5" ht="12.75">
      <c r="A1042" s="1" t="s">
        <v>763</v>
      </c>
      <c r="B1042" s="40"/>
      <c r="C1042" s="41"/>
      <c r="D1042" s="42" t="s">
        <v>1907</v>
      </c>
      <c r="E1042" s="44">
        <v>3793</v>
      </c>
    </row>
    <row r="1043" spans="1:5" ht="12.75">
      <c r="A1043" s="1" t="s">
        <v>763</v>
      </c>
      <c r="B1043" s="46" t="s">
        <v>324</v>
      </c>
      <c r="C1043" s="47" t="s">
        <v>1999</v>
      </c>
      <c r="D1043" s="48" t="s">
        <v>2000</v>
      </c>
      <c r="E1043" s="50">
        <v>10370</v>
      </c>
    </row>
    <row r="1044" spans="1:5" ht="12.75">
      <c r="A1044" s="1" t="s">
        <v>763</v>
      </c>
      <c r="B1044" s="40"/>
      <c r="C1044" s="41"/>
      <c r="D1044" s="42" t="s">
        <v>1903</v>
      </c>
      <c r="E1044" s="44">
        <v>9389</v>
      </c>
    </row>
    <row r="1045" spans="1:5" ht="12.75">
      <c r="A1045" s="1" t="s">
        <v>763</v>
      </c>
      <c r="B1045" s="40"/>
      <c r="C1045" s="41"/>
      <c r="D1045" s="42" t="s">
        <v>1907</v>
      </c>
      <c r="E1045" s="44">
        <v>981</v>
      </c>
    </row>
    <row r="1046" spans="1:5" ht="12.75">
      <c r="A1046" s="1" t="s">
        <v>763</v>
      </c>
      <c r="B1046" s="46" t="s">
        <v>325</v>
      </c>
      <c r="C1046" s="47" t="s">
        <v>1988</v>
      </c>
      <c r="D1046" s="48" t="s">
        <v>1989</v>
      </c>
      <c r="E1046" s="50">
        <v>26212</v>
      </c>
    </row>
    <row r="1047" spans="1:5" ht="12.75">
      <c r="A1047" s="1" t="s">
        <v>763</v>
      </c>
      <c r="B1047" s="40"/>
      <c r="C1047" s="41"/>
      <c r="D1047" s="42" t="s">
        <v>1903</v>
      </c>
      <c r="E1047" s="44">
        <v>22034</v>
      </c>
    </row>
    <row r="1048" spans="1:5" ht="12.75">
      <c r="A1048" s="1" t="s">
        <v>763</v>
      </c>
      <c r="B1048" s="40"/>
      <c r="C1048" s="41"/>
      <c r="D1048" s="42" t="s">
        <v>1907</v>
      </c>
      <c r="E1048" s="44">
        <v>4178</v>
      </c>
    </row>
    <row r="1049" spans="1:5" ht="12.75">
      <c r="A1049" s="1" t="s">
        <v>763</v>
      </c>
      <c r="B1049" s="46" t="s">
        <v>325</v>
      </c>
      <c r="C1049" s="47" t="s">
        <v>1999</v>
      </c>
      <c r="D1049" s="48" t="s">
        <v>2000</v>
      </c>
      <c r="E1049" s="50">
        <v>8185</v>
      </c>
    </row>
    <row r="1050" spans="1:5" ht="12.75">
      <c r="A1050" s="1" t="s">
        <v>763</v>
      </c>
      <c r="B1050" s="40"/>
      <c r="C1050" s="41"/>
      <c r="D1050" s="42" t="s">
        <v>1903</v>
      </c>
      <c r="E1050" s="44">
        <v>7068</v>
      </c>
    </row>
    <row r="1051" spans="1:5" ht="12.75">
      <c r="A1051" s="1" t="s">
        <v>763</v>
      </c>
      <c r="B1051" s="40"/>
      <c r="C1051" s="41"/>
      <c r="D1051" s="42" t="s">
        <v>1907</v>
      </c>
      <c r="E1051" s="44">
        <v>1117</v>
      </c>
    </row>
    <row r="1052" spans="1:5" ht="12.75">
      <c r="A1052" s="1" t="s">
        <v>763</v>
      </c>
      <c r="B1052" s="46" t="s">
        <v>326</v>
      </c>
      <c r="C1052" s="47" t="s">
        <v>1781</v>
      </c>
      <c r="D1052" s="48" t="s">
        <v>1902</v>
      </c>
      <c r="E1052" s="50">
        <v>3564</v>
      </c>
    </row>
    <row r="1053" spans="1:5" ht="12.75">
      <c r="A1053" s="1" t="s">
        <v>763</v>
      </c>
      <c r="B1053" s="40"/>
      <c r="C1053" s="41"/>
      <c r="D1053" s="42" t="s">
        <v>1903</v>
      </c>
      <c r="E1053" s="44">
        <v>3564</v>
      </c>
    </row>
    <row r="1054" spans="1:5" ht="12.75">
      <c r="A1054" s="1" t="s">
        <v>763</v>
      </c>
      <c r="B1054" s="46" t="s">
        <v>327</v>
      </c>
      <c r="C1054" s="47" t="s">
        <v>328</v>
      </c>
      <c r="D1054" s="48" t="s">
        <v>329</v>
      </c>
      <c r="E1054" s="50">
        <v>13156</v>
      </c>
    </row>
    <row r="1055" spans="1:5" ht="12.75">
      <c r="A1055" s="1" t="s">
        <v>763</v>
      </c>
      <c r="B1055" s="40"/>
      <c r="C1055" s="41"/>
      <c r="D1055" s="42" t="s">
        <v>1903</v>
      </c>
      <c r="E1055" s="44">
        <v>13156</v>
      </c>
    </row>
    <row r="1056" spans="1:5" ht="12.75">
      <c r="A1056" s="1" t="s">
        <v>763</v>
      </c>
      <c r="B1056" s="46" t="s">
        <v>330</v>
      </c>
      <c r="C1056" s="47" t="s">
        <v>328</v>
      </c>
      <c r="D1056" s="48" t="s">
        <v>329</v>
      </c>
      <c r="E1056" s="50">
        <v>4152</v>
      </c>
    </row>
    <row r="1057" spans="1:5" ht="12.75">
      <c r="A1057" s="1" t="s">
        <v>763</v>
      </c>
      <c r="B1057" s="40"/>
      <c r="C1057" s="41"/>
      <c r="D1057" s="42" t="s">
        <v>1903</v>
      </c>
      <c r="E1057" s="44">
        <v>4152</v>
      </c>
    </row>
    <row r="1058" spans="1:5" ht="12.75">
      <c r="A1058" s="1" t="s">
        <v>763</v>
      </c>
      <c r="B1058" s="46" t="s">
        <v>331</v>
      </c>
      <c r="C1058" s="47" t="s">
        <v>328</v>
      </c>
      <c r="D1058" s="48" t="s">
        <v>329</v>
      </c>
      <c r="E1058" s="50">
        <v>7705</v>
      </c>
    </row>
    <row r="1059" spans="1:5" ht="12.75">
      <c r="A1059" s="1" t="s">
        <v>763</v>
      </c>
      <c r="B1059" s="40"/>
      <c r="C1059" s="41"/>
      <c r="D1059" s="42" t="s">
        <v>1903</v>
      </c>
      <c r="E1059" s="44">
        <v>7488</v>
      </c>
    </row>
    <row r="1060" spans="1:5" ht="12.75">
      <c r="A1060" s="1" t="s">
        <v>763</v>
      </c>
      <c r="B1060" s="40"/>
      <c r="C1060" s="41"/>
      <c r="D1060" s="42" t="s">
        <v>1907</v>
      </c>
      <c r="E1060" s="44">
        <v>217</v>
      </c>
    </row>
    <row r="1061" spans="1:5" ht="12.75">
      <c r="A1061" s="1" t="s">
        <v>763</v>
      </c>
      <c r="B1061" s="46" t="s">
        <v>332</v>
      </c>
      <c r="C1061" s="47" t="s">
        <v>328</v>
      </c>
      <c r="D1061" s="48" t="s">
        <v>329</v>
      </c>
      <c r="E1061" s="50">
        <v>12882</v>
      </c>
    </row>
    <row r="1062" spans="1:5" ht="12.75">
      <c r="A1062" s="1" t="s">
        <v>763</v>
      </c>
      <c r="B1062" s="40"/>
      <c r="C1062" s="41"/>
      <c r="D1062" s="42" t="s">
        <v>1903</v>
      </c>
      <c r="E1062" s="44">
        <v>12882</v>
      </c>
    </row>
    <row r="1063" spans="1:5" ht="12.75">
      <c r="A1063" s="1" t="s">
        <v>763</v>
      </c>
      <c r="B1063" s="46" t="s">
        <v>333</v>
      </c>
      <c r="C1063" s="47" t="s">
        <v>328</v>
      </c>
      <c r="D1063" s="48" t="s">
        <v>329</v>
      </c>
      <c r="E1063" s="50">
        <v>8185</v>
      </c>
    </row>
    <row r="1064" spans="1:5" ht="12.75">
      <c r="A1064" s="1" t="s">
        <v>763</v>
      </c>
      <c r="B1064" s="40"/>
      <c r="C1064" s="41"/>
      <c r="D1064" s="42" t="s">
        <v>1903</v>
      </c>
      <c r="E1064" s="44">
        <v>8185</v>
      </c>
    </row>
    <row r="1065" spans="1:5" ht="12.75">
      <c r="A1065" s="1" t="s">
        <v>763</v>
      </c>
      <c r="B1065" s="46" t="s">
        <v>334</v>
      </c>
      <c r="C1065" s="47" t="s">
        <v>328</v>
      </c>
      <c r="D1065" s="48" t="s">
        <v>329</v>
      </c>
      <c r="E1065" s="50">
        <v>13483</v>
      </c>
    </row>
    <row r="1066" spans="1:5" ht="12.75">
      <c r="A1066" s="1" t="s">
        <v>763</v>
      </c>
      <c r="B1066" s="40"/>
      <c r="C1066" s="41"/>
      <c r="D1066" s="42" t="s">
        <v>1903</v>
      </c>
      <c r="E1066" s="44">
        <v>13483</v>
      </c>
    </row>
    <row r="1067" spans="1:5" ht="12.75">
      <c r="A1067" s="1" t="s">
        <v>763</v>
      </c>
      <c r="B1067" s="46" t="s">
        <v>335</v>
      </c>
      <c r="C1067" s="47" t="s">
        <v>328</v>
      </c>
      <c r="D1067" s="48" t="s">
        <v>329</v>
      </c>
      <c r="E1067" s="50">
        <v>10063</v>
      </c>
    </row>
    <row r="1068" spans="1:5" ht="12.75">
      <c r="A1068" s="1" t="s">
        <v>763</v>
      </c>
      <c r="B1068" s="40"/>
      <c r="C1068" s="41"/>
      <c r="D1068" s="42" t="s">
        <v>1903</v>
      </c>
      <c r="E1068" s="44">
        <v>10063</v>
      </c>
    </row>
    <row r="1069" spans="1:5" ht="12.75">
      <c r="A1069" s="1" t="s">
        <v>763</v>
      </c>
      <c r="B1069" s="46" t="s">
        <v>336</v>
      </c>
      <c r="C1069" s="47" t="s">
        <v>328</v>
      </c>
      <c r="D1069" s="48" t="s">
        <v>329</v>
      </c>
      <c r="E1069" s="50">
        <v>8253</v>
      </c>
    </row>
    <row r="1070" spans="1:5" ht="12.75">
      <c r="A1070" s="1" t="s">
        <v>763</v>
      </c>
      <c r="B1070" s="40"/>
      <c r="C1070" s="41"/>
      <c r="D1070" s="42" t="s">
        <v>1903</v>
      </c>
      <c r="E1070" s="44">
        <v>8253</v>
      </c>
    </row>
    <row r="1071" spans="1:5" ht="12.75">
      <c r="A1071" s="1" t="s">
        <v>763</v>
      </c>
      <c r="B1071" s="46" t="s">
        <v>337</v>
      </c>
      <c r="C1071" s="47" t="s">
        <v>328</v>
      </c>
      <c r="D1071" s="48" t="s">
        <v>329</v>
      </c>
      <c r="E1071" s="50">
        <v>10914</v>
      </c>
    </row>
    <row r="1072" spans="1:5" ht="12.75">
      <c r="A1072" s="1" t="s">
        <v>763</v>
      </c>
      <c r="B1072" s="40"/>
      <c r="C1072" s="41"/>
      <c r="D1072" s="42" t="s">
        <v>1903</v>
      </c>
      <c r="E1072" s="44">
        <v>10831</v>
      </c>
    </row>
    <row r="1073" spans="1:5" ht="12.75">
      <c r="A1073" s="1" t="s">
        <v>763</v>
      </c>
      <c r="B1073" s="40"/>
      <c r="C1073" s="41"/>
      <c r="D1073" s="42" t="s">
        <v>1907</v>
      </c>
      <c r="E1073" s="44">
        <v>83</v>
      </c>
    </row>
    <row r="1074" spans="1:5" ht="12.75">
      <c r="A1074" s="1" t="s">
        <v>763</v>
      </c>
      <c r="B1074" s="46" t="s">
        <v>338</v>
      </c>
      <c r="C1074" s="47" t="s">
        <v>328</v>
      </c>
      <c r="D1074" s="48" t="s">
        <v>329</v>
      </c>
      <c r="E1074" s="50">
        <v>12292</v>
      </c>
    </row>
    <row r="1075" spans="1:5" ht="12.75">
      <c r="A1075" s="1" t="s">
        <v>763</v>
      </c>
      <c r="B1075" s="40"/>
      <c r="C1075" s="41"/>
      <c r="D1075" s="42" t="s">
        <v>1903</v>
      </c>
      <c r="E1075" s="44">
        <v>12194</v>
      </c>
    </row>
    <row r="1076" spans="1:5" ht="12.75">
      <c r="A1076" s="1" t="s">
        <v>763</v>
      </c>
      <c r="B1076" s="40"/>
      <c r="C1076" s="41"/>
      <c r="D1076" s="42" t="s">
        <v>1907</v>
      </c>
      <c r="E1076" s="44">
        <v>98</v>
      </c>
    </row>
    <row r="1077" spans="1:5" ht="12.75">
      <c r="A1077" s="1" t="s">
        <v>763</v>
      </c>
      <c r="B1077" s="46" t="s">
        <v>339</v>
      </c>
      <c r="C1077" s="47" t="s">
        <v>328</v>
      </c>
      <c r="D1077" s="48" t="s">
        <v>329</v>
      </c>
      <c r="E1077" s="50">
        <v>9949</v>
      </c>
    </row>
    <row r="1078" spans="1:5" ht="12.75">
      <c r="A1078" s="1" t="s">
        <v>763</v>
      </c>
      <c r="B1078" s="40"/>
      <c r="C1078" s="41"/>
      <c r="D1078" s="42" t="s">
        <v>1903</v>
      </c>
      <c r="E1078" s="44">
        <v>9949</v>
      </c>
    </row>
    <row r="1079" spans="1:5" ht="12.75">
      <c r="A1079" s="1" t="s">
        <v>763</v>
      </c>
      <c r="B1079" s="46" t="s">
        <v>340</v>
      </c>
      <c r="C1079" s="47" t="s">
        <v>328</v>
      </c>
      <c r="D1079" s="48" t="s">
        <v>329</v>
      </c>
      <c r="E1079" s="50">
        <v>17517</v>
      </c>
    </row>
    <row r="1080" spans="1:5" ht="12.75">
      <c r="A1080" s="1" t="s">
        <v>763</v>
      </c>
      <c r="B1080" s="40"/>
      <c r="C1080" s="41"/>
      <c r="D1080" s="42" t="s">
        <v>1903</v>
      </c>
      <c r="E1080" s="44">
        <v>17517</v>
      </c>
    </row>
    <row r="1081" spans="1:5" ht="12.75">
      <c r="A1081" s="1" t="s">
        <v>763</v>
      </c>
      <c r="B1081" s="46" t="s">
        <v>341</v>
      </c>
      <c r="C1081" s="47" t="s">
        <v>328</v>
      </c>
      <c r="D1081" s="48" t="s">
        <v>329</v>
      </c>
      <c r="E1081" s="50">
        <v>4676</v>
      </c>
    </row>
    <row r="1082" spans="1:5" ht="12.75">
      <c r="A1082" s="1" t="s">
        <v>763</v>
      </c>
      <c r="B1082" s="40"/>
      <c r="C1082" s="41"/>
      <c r="D1082" s="42" t="s">
        <v>1903</v>
      </c>
      <c r="E1082" s="44">
        <v>4676</v>
      </c>
    </row>
    <row r="1083" spans="1:5" ht="12.75">
      <c r="A1083" s="1" t="s">
        <v>763</v>
      </c>
      <c r="B1083" s="46" t="s">
        <v>342</v>
      </c>
      <c r="C1083" s="47" t="s">
        <v>328</v>
      </c>
      <c r="D1083" s="48" t="s">
        <v>329</v>
      </c>
      <c r="E1083" s="50">
        <v>10025</v>
      </c>
    </row>
    <row r="1084" spans="1:5" ht="12.75">
      <c r="A1084" s="1" t="s">
        <v>763</v>
      </c>
      <c r="B1084" s="40"/>
      <c r="C1084" s="41"/>
      <c r="D1084" s="42" t="s">
        <v>1903</v>
      </c>
      <c r="E1084" s="44">
        <v>10025</v>
      </c>
    </row>
    <row r="1085" spans="1:5" ht="12.75">
      <c r="A1085" s="1" t="s">
        <v>763</v>
      </c>
      <c r="B1085" s="46" t="s">
        <v>343</v>
      </c>
      <c r="C1085" s="47" t="s">
        <v>328</v>
      </c>
      <c r="D1085" s="48" t="s">
        <v>329</v>
      </c>
      <c r="E1085" s="50">
        <v>8147</v>
      </c>
    </row>
    <row r="1086" spans="1:5" ht="12.75">
      <c r="A1086" s="1" t="s">
        <v>763</v>
      </c>
      <c r="B1086" s="40"/>
      <c r="C1086" s="41"/>
      <c r="D1086" s="42" t="s">
        <v>1903</v>
      </c>
      <c r="E1086" s="44">
        <v>8147</v>
      </c>
    </row>
    <row r="1087" spans="1:5" ht="12.75">
      <c r="A1087" s="1" t="s">
        <v>763</v>
      </c>
      <c r="B1087" s="46" t="s">
        <v>344</v>
      </c>
      <c r="C1087" s="47" t="s">
        <v>328</v>
      </c>
      <c r="D1087" s="48" t="s">
        <v>329</v>
      </c>
      <c r="E1087" s="50">
        <v>11074</v>
      </c>
    </row>
    <row r="1088" spans="1:5" ht="12.75">
      <c r="A1088" s="1" t="s">
        <v>763</v>
      </c>
      <c r="B1088" s="40"/>
      <c r="C1088" s="41"/>
      <c r="D1088" s="42" t="s">
        <v>1903</v>
      </c>
      <c r="E1088" s="44">
        <v>11074</v>
      </c>
    </row>
    <row r="1089" spans="1:5" ht="12.75">
      <c r="A1089" s="1" t="s">
        <v>763</v>
      </c>
      <c r="B1089" s="46" t="s">
        <v>345</v>
      </c>
      <c r="C1089" s="47" t="s">
        <v>328</v>
      </c>
      <c r="D1089" s="48" t="s">
        <v>329</v>
      </c>
      <c r="E1089" s="50">
        <v>15325</v>
      </c>
    </row>
    <row r="1090" spans="1:5" ht="12.75">
      <c r="A1090" s="1" t="s">
        <v>763</v>
      </c>
      <c r="B1090" s="40"/>
      <c r="C1090" s="41"/>
      <c r="D1090" s="42" t="s">
        <v>1903</v>
      </c>
      <c r="E1090" s="44">
        <v>15325</v>
      </c>
    </row>
    <row r="1091" spans="1:5" ht="12.75">
      <c r="A1091" s="1" t="s">
        <v>763</v>
      </c>
      <c r="B1091" s="46" t="s">
        <v>346</v>
      </c>
      <c r="C1091" s="47" t="s">
        <v>328</v>
      </c>
      <c r="D1091" s="48" t="s">
        <v>329</v>
      </c>
      <c r="E1091" s="50">
        <v>18715</v>
      </c>
    </row>
    <row r="1092" spans="1:5" ht="12.75">
      <c r="A1092" s="1" t="s">
        <v>763</v>
      </c>
      <c r="B1092" s="40"/>
      <c r="C1092" s="41"/>
      <c r="D1092" s="42" t="s">
        <v>1903</v>
      </c>
      <c r="E1092" s="44">
        <v>18715</v>
      </c>
    </row>
    <row r="1093" spans="1:5" ht="12.75">
      <c r="A1093" s="1" t="s">
        <v>763</v>
      </c>
      <c r="B1093" s="46" t="s">
        <v>347</v>
      </c>
      <c r="C1093" s="47" t="s">
        <v>328</v>
      </c>
      <c r="D1093" s="48" t="s">
        <v>329</v>
      </c>
      <c r="E1093" s="50">
        <v>10729</v>
      </c>
    </row>
    <row r="1094" spans="1:5" ht="12.75">
      <c r="A1094" s="1" t="s">
        <v>763</v>
      </c>
      <c r="B1094" s="40"/>
      <c r="C1094" s="41"/>
      <c r="D1094" s="42" t="s">
        <v>1903</v>
      </c>
      <c r="E1094" s="44">
        <v>10729</v>
      </c>
    </row>
    <row r="1095" spans="1:5" ht="12.75">
      <c r="A1095" s="1" t="s">
        <v>763</v>
      </c>
      <c r="B1095" s="46" t="s">
        <v>348</v>
      </c>
      <c r="C1095" s="47" t="s">
        <v>328</v>
      </c>
      <c r="D1095" s="48" t="s">
        <v>329</v>
      </c>
      <c r="E1095" s="50">
        <v>5269</v>
      </c>
    </row>
    <row r="1096" spans="1:5" ht="12.75">
      <c r="A1096" s="1" t="s">
        <v>763</v>
      </c>
      <c r="B1096" s="40"/>
      <c r="C1096" s="41"/>
      <c r="D1096" s="42" t="s">
        <v>1903</v>
      </c>
      <c r="E1096" s="44">
        <v>5269</v>
      </c>
    </row>
    <row r="1097" spans="1:5" ht="12.75">
      <c r="A1097" s="1" t="s">
        <v>763</v>
      </c>
      <c r="B1097" s="46" t="s">
        <v>349</v>
      </c>
      <c r="C1097" s="47" t="s">
        <v>328</v>
      </c>
      <c r="D1097" s="48" t="s">
        <v>329</v>
      </c>
      <c r="E1097" s="50">
        <v>7512</v>
      </c>
    </row>
    <row r="1098" spans="1:5" ht="12.75">
      <c r="A1098" s="1" t="s">
        <v>763</v>
      </c>
      <c r="B1098" s="40"/>
      <c r="C1098" s="41"/>
      <c r="D1098" s="42" t="s">
        <v>1903</v>
      </c>
      <c r="E1098" s="44">
        <v>7512</v>
      </c>
    </row>
    <row r="1099" spans="1:5" ht="12.75">
      <c r="A1099" s="1" t="s">
        <v>763</v>
      </c>
      <c r="B1099" s="46" t="s">
        <v>350</v>
      </c>
      <c r="C1099" s="47" t="s">
        <v>328</v>
      </c>
      <c r="D1099" s="48" t="s">
        <v>329</v>
      </c>
      <c r="E1099" s="50">
        <v>15457</v>
      </c>
    </row>
    <row r="1100" spans="1:5" ht="12.75">
      <c r="A1100" s="1" t="s">
        <v>763</v>
      </c>
      <c r="B1100" s="40"/>
      <c r="C1100" s="41"/>
      <c r="D1100" s="42" t="s">
        <v>1903</v>
      </c>
      <c r="E1100" s="44">
        <v>15148</v>
      </c>
    </row>
    <row r="1101" spans="1:5" ht="12.75">
      <c r="A1101" s="1" t="s">
        <v>763</v>
      </c>
      <c r="B1101" s="40"/>
      <c r="C1101" s="41"/>
      <c r="D1101" s="42" t="s">
        <v>1907</v>
      </c>
      <c r="E1101" s="44">
        <v>309</v>
      </c>
    </row>
    <row r="1102" spans="1:5" ht="12.75">
      <c r="A1102" s="1" t="s">
        <v>763</v>
      </c>
      <c r="B1102" s="46" t="s">
        <v>351</v>
      </c>
      <c r="C1102" s="47" t="s">
        <v>328</v>
      </c>
      <c r="D1102" s="48" t="s">
        <v>329</v>
      </c>
      <c r="E1102" s="50">
        <v>12555</v>
      </c>
    </row>
    <row r="1103" spans="1:5" ht="12.75">
      <c r="A1103" s="1" t="s">
        <v>763</v>
      </c>
      <c r="B1103" s="40"/>
      <c r="C1103" s="41"/>
      <c r="D1103" s="42" t="s">
        <v>1903</v>
      </c>
      <c r="E1103" s="44">
        <v>12555</v>
      </c>
    </row>
    <row r="1104" spans="1:5" ht="12.75">
      <c r="A1104" s="1" t="s">
        <v>763</v>
      </c>
      <c r="B1104" s="46" t="s">
        <v>352</v>
      </c>
      <c r="C1104" s="47" t="s">
        <v>328</v>
      </c>
      <c r="D1104" s="48" t="s">
        <v>329</v>
      </c>
      <c r="E1104" s="50">
        <v>11990</v>
      </c>
    </row>
    <row r="1105" spans="1:5" ht="12.75">
      <c r="A1105" s="1" t="s">
        <v>763</v>
      </c>
      <c r="B1105" s="40"/>
      <c r="C1105" s="41"/>
      <c r="D1105" s="42" t="s">
        <v>1903</v>
      </c>
      <c r="E1105" s="44">
        <v>11990</v>
      </c>
    </row>
    <row r="1106" spans="1:5" ht="12.75">
      <c r="A1106" s="1" t="s">
        <v>763</v>
      </c>
      <c r="B1106" s="46" t="s">
        <v>353</v>
      </c>
      <c r="C1106" s="47" t="s">
        <v>328</v>
      </c>
      <c r="D1106" s="48" t="s">
        <v>329</v>
      </c>
      <c r="E1106" s="50">
        <v>11064</v>
      </c>
    </row>
    <row r="1107" spans="1:5" ht="12.75">
      <c r="A1107" s="1" t="s">
        <v>763</v>
      </c>
      <c r="B1107" s="40"/>
      <c r="C1107" s="41"/>
      <c r="D1107" s="42" t="s">
        <v>1903</v>
      </c>
      <c r="E1107" s="44">
        <v>11064</v>
      </c>
    </row>
    <row r="1108" spans="1:5" ht="12.75">
      <c r="A1108" s="1" t="s">
        <v>763</v>
      </c>
      <c r="B1108" s="46" t="s">
        <v>354</v>
      </c>
      <c r="C1108" s="47" t="s">
        <v>328</v>
      </c>
      <c r="D1108" s="48" t="s">
        <v>329</v>
      </c>
      <c r="E1108" s="50">
        <v>4991</v>
      </c>
    </row>
    <row r="1109" spans="1:5" ht="12.75">
      <c r="A1109" s="1" t="s">
        <v>763</v>
      </c>
      <c r="B1109" s="40"/>
      <c r="C1109" s="41"/>
      <c r="D1109" s="42" t="s">
        <v>1903</v>
      </c>
      <c r="E1109" s="44">
        <v>4991</v>
      </c>
    </row>
    <row r="1110" spans="1:5" ht="12.75">
      <c r="A1110" s="1" t="s">
        <v>763</v>
      </c>
      <c r="B1110" s="46" t="s">
        <v>355</v>
      </c>
      <c r="C1110" s="47" t="s">
        <v>328</v>
      </c>
      <c r="D1110" s="48" t="s">
        <v>329</v>
      </c>
      <c r="E1110" s="50">
        <v>6523</v>
      </c>
    </row>
    <row r="1111" spans="1:5" ht="12.75">
      <c r="A1111" s="1" t="s">
        <v>763</v>
      </c>
      <c r="B1111" s="40"/>
      <c r="C1111" s="41"/>
      <c r="D1111" s="42" t="s">
        <v>1903</v>
      </c>
      <c r="E1111" s="44">
        <v>6523</v>
      </c>
    </row>
    <row r="1112" spans="1:5" ht="12.75">
      <c r="A1112" s="1" t="s">
        <v>763</v>
      </c>
      <c r="B1112" s="46" t="s">
        <v>356</v>
      </c>
      <c r="C1112" s="47" t="s">
        <v>1996</v>
      </c>
      <c r="D1112" s="48" t="s">
        <v>1997</v>
      </c>
      <c r="E1112" s="50">
        <v>9389</v>
      </c>
    </row>
    <row r="1113" spans="1:5" ht="12.75">
      <c r="A1113" s="1" t="s">
        <v>763</v>
      </c>
      <c r="B1113" s="40"/>
      <c r="C1113" s="41"/>
      <c r="D1113" s="42" t="s">
        <v>1903</v>
      </c>
      <c r="E1113" s="44">
        <v>8633</v>
      </c>
    </row>
    <row r="1114" spans="1:5" ht="12.75">
      <c r="A1114" s="1" t="s">
        <v>763</v>
      </c>
      <c r="B1114" s="40"/>
      <c r="C1114" s="41"/>
      <c r="D1114" s="42" t="s">
        <v>1907</v>
      </c>
      <c r="E1114" s="44">
        <v>756</v>
      </c>
    </row>
    <row r="1115" spans="1:5" ht="12.75">
      <c r="A1115" s="1" t="s">
        <v>763</v>
      </c>
      <c r="B1115" s="46" t="s">
        <v>357</v>
      </c>
      <c r="C1115" s="47" t="s">
        <v>1783</v>
      </c>
      <c r="D1115" s="48" t="s">
        <v>1938</v>
      </c>
      <c r="E1115" s="50">
        <v>7506</v>
      </c>
    </row>
    <row r="1116" spans="1:5" ht="12.75">
      <c r="A1116" s="1" t="s">
        <v>763</v>
      </c>
      <c r="B1116" s="40"/>
      <c r="C1116" s="41"/>
      <c r="D1116" s="42" t="s">
        <v>1903</v>
      </c>
      <c r="E1116" s="44">
        <v>7506</v>
      </c>
    </row>
    <row r="1117" spans="1:5" ht="12.75">
      <c r="A1117" s="1" t="s">
        <v>763</v>
      </c>
      <c r="B1117" s="46" t="s">
        <v>358</v>
      </c>
      <c r="C1117" s="47" t="s">
        <v>1783</v>
      </c>
      <c r="D1117" s="48" t="s">
        <v>1938</v>
      </c>
      <c r="E1117" s="50">
        <v>15342</v>
      </c>
    </row>
    <row r="1118" spans="1:5" ht="12.75">
      <c r="A1118" s="1" t="s">
        <v>763</v>
      </c>
      <c r="B1118" s="40"/>
      <c r="C1118" s="41"/>
      <c r="D1118" s="42" t="s">
        <v>1903</v>
      </c>
      <c r="E1118" s="44">
        <v>15342</v>
      </c>
    </row>
    <row r="1119" spans="1:5" ht="12.75">
      <c r="A1119" s="1" t="s">
        <v>763</v>
      </c>
      <c r="B1119" s="46" t="s">
        <v>359</v>
      </c>
      <c r="C1119" s="47" t="s">
        <v>1783</v>
      </c>
      <c r="D1119" s="48" t="s">
        <v>1938</v>
      </c>
      <c r="E1119" s="50">
        <v>12596</v>
      </c>
    </row>
    <row r="1120" spans="1:5" ht="12.75">
      <c r="A1120" s="1" t="s">
        <v>763</v>
      </c>
      <c r="B1120" s="40"/>
      <c r="C1120" s="41"/>
      <c r="D1120" s="42" t="s">
        <v>1903</v>
      </c>
      <c r="E1120" s="44">
        <v>12596</v>
      </c>
    </row>
    <row r="1121" spans="1:5" ht="12.75">
      <c r="A1121" s="1" t="s">
        <v>763</v>
      </c>
      <c r="B1121" s="46" t="s">
        <v>360</v>
      </c>
      <c r="C1121" s="47">
        <v>3117</v>
      </c>
      <c r="D1121" s="48" t="s">
        <v>1938</v>
      </c>
      <c r="E1121" s="50">
        <v>3459</v>
      </c>
    </row>
    <row r="1122" spans="1:5" ht="12.75">
      <c r="A1122" s="1" t="s">
        <v>763</v>
      </c>
      <c r="B1122" s="40"/>
      <c r="C1122" s="41"/>
      <c r="D1122" s="42" t="s">
        <v>1903</v>
      </c>
      <c r="E1122" s="44">
        <v>3459</v>
      </c>
    </row>
    <row r="1123" spans="1:5" ht="12.75">
      <c r="A1123" s="1" t="s">
        <v>763</v>
      </c>
      <c r="B1123" s="46" t="s">
        <v>361</v>
      </c>
      <c r="C1123" s="47" t="s">
        <v>1783</v>
      </c>
      <c r="D1123" s="48" t="s">
        <v>1938</v>
      </c>
      <c r="E1123" s="50">
        <v>16339</v>
      </c>
    </row>
    <row r="1124" spans="1:5" ht="12.75">
      <c r="A1124" s="1" t="s">
        <v>763</v>
      </c>
      <c r="B1124" s="40"/>
      <c r="C1124" s="41"/>
      <c r="D1124" s="42" t="s">
        <v>1903</v>
      </c>
      <c r="E1124" s="44">
        <v>16339</v>
      </c>
    </row>
    <row r="1125" spans="1:5" ht="12.75">
      <c r="A1125" s="1" t="s">
        <v>763</v>
      </c>
      <c r="B1125" s="46" t="s">
        <v>362</v>
      </c>
      <c r="C1125" s="47" t="s">
        <v>1783</v>
      </c>
      <c r="D1125" s="48" t="s">
        <v>1938</v>
      </c>
      <c r="E1125" s="50">
        <v>12302</v>
      </c>
    </row>
    <row r="1126" spans="1:5" ht="12.75">
      <c r="A1126" s="1" t="s">
        <v>763</v>
      </c>
      <c r="B1126" s="40"/>
      <c r="C1126" s="41"/>
      <c r="D1126" s="42" t="s">
        <v>1903</v>
      </c>
      <c r="E1126" s="44">
        <v>12302</v>
      </c>
    </row>
    <row r="1127" spans="1:5" ht="12.75">
      <c r="A1127" s="1" t="s">
        <v>763</v>
      </c>
      <c r="B1127" s="46" t="s">
        <v>363</v>
      </c>
      <c r="C1127" s="47" t="s">
        <v>1783</v>
      </c>
      <c r="D1127" s="48" t="s">
        <v>1938</v>
      </c>
      <c r="E1127" s="50">
        <v>10683</v>
      </c>
    </row>
    <row r="1128" spans="1:5" ht="12.75">
      <c r="A1128" s="1" t="s">
        <v>763</v>
      </c>
      <c r="B1128" s="40"/>
      <c r="C1128" s="41"/>
      <c r="D1128" s="42" t="s">
        <v>1903</v>
      </c>
      <c r="E1128" s="44">
        <v>10683</v>
      </c>
    </row>
    <row r="1129" spans="1:5" ht="12.75">
      <c r="A1129" s="1" t="s">
        <v>763</v>
      </c>
      <c r="B1129" s="46" t="s">
        <v>364</v>
      </c>
      <c r="C1129" s="47" t="s">
        <v>1783</v>
      </c>
      <c r="D1129" s="48" t="s">
        <v>1938</v>
      </c>
      <c r="E1129" s="50">
        <v>25591</v>
      </c>
    </row>
    <row r="1130" spans="1:5" ht="12.75">
      <c r="A1130" s="1" t="s">
        <v>763</v>
      </c>
      <c r="B1130" s="40"/>
      <c r="C1130" s="41"/>
      <c r="D1130" s="42" t="s">
        <v>1903</v>
      </c>
      <c r="E1130" s="44">
        <v>25591</v>
      </c>
    </row>
    <row r="1131" spans="1:5" ht="12.75">
      <c r="A1131" s="1" t="s">
        <v>763</v>
      </c>
      <c r="B1131" s="46" t="s">
        <v>365</v>
      </c>
      <c r="C1131" s="47" t="s">
        <v>1996</v>
      </c>
      <c r="D1131" s="48" t="s">
        <v>1997</v>
      </c>
      <c r="E1131" s="50">
        <v>7916</v>
      </c>
    </row>
    <row r="1132" spans="1:5" ht="12.75">
      <c r="A1132" s="1" t="s">
        <v>763</v>
      </c>
      <c r="B1132" s="40"/>
      <c r="C1132" s="41"/>
      <c r="D1132" s="42" t="s">
        <v>1903</v>
      </c>
      <c r="E1132" s="44">
        <v>6965</v>
      </c>
    </row>
    <row r="1133" spans="1:5" ht="12.75">
      <c r="A1133" s="1" t="s">
        <v>763</v>
      </c>
      <c r="B1133" s="40"/>
      <c r="C1133" s="41"/>
      <c r="D1133" s="42" t="s">
        <v>1907</v>
      </c>
      <c r="E1133" s="44">
        <v>951</v>
      </c>
    </row>
    <row r="1134" spans="1:5" ht="12.75">
      <c r="A1134" s="1" t="s">
        <v>763</v>
      </c>
      <c r="B1134" s="46" t="s">
        <v>366</v>
      </c>
      <c r="C1134" s="47" t="s">
        <v>1783</v>
      </c>
      <c r="D1134" s="48" t="s">
        <v>1938</v>
      </c>
      <c r="E1134" s="50">
        <v>6090</v>
      </c>
    </row>
    <row r="1135" spans="1:5" ht="12.75">
      <c r="A1135" s="1" t="s">
        <v>763</v>
      </c>
      <c r="B1135" s="40"/>
      <c r="C1135" s="41"/>
      <c r="D1135" s="42" t="s">
        <v>1903</v>
      </c>
      <c r="E1135" s="44">
        <v>6090</v>
      </c>
    </row>
    <row r="1136" spans="1:5" ht="12.75">
      <c r="A1136" s="1" t="s">
        <v>763</v>
      </c>
      <c r="B1136" s="46" t="s">
        <v>367</v>
      </c>
      <c r="C1136" s="47" t="s">
        <v>1783</v>
      </c>
      <c r="D1136" s="48" t="s">
        <v>1938</v>
      </c>
      <c r="E1136" s="50">
        <v>15842</v>
      </c>
    </row>
    <row r="1137" spans="1:5" ht="12.75">
      <c r="A1137" s="1" t="s">
        <v>763</v>
      </c>
      <c r="B1137" s="40"/>
      <c r="C1137" s="41"/>
      <c r="D1137" s="42" t="s">
        <v>1903</v>
      </c>
      <c r="E1137" s="44">
        <v>15842</v>
      </c>
    </row>
    <row r="1138" spans="1:5" ht="12.75">
      <c r="A1138" s="1" t="s">
        <v>763</v>
      </c>
      <c r="B1138" s="46" t="s">
        <v>368</v>
      </c>
      <c r="C1138" s="47" t="s">
        <v>1783</v>
      </c>
      <c r="D1138" s="48" t="s">
        <v>1938</v>
      </c>
      <c r="E1138" s="50">
        <v>15918</v>
      </c>
    </row>
    <row r="1139" spans="1:5" ht="12.75">
      <c r="A1139" s="1" t="s">
        <v>763</v>
      </c>
      <c r="B1139" s="40"/>
      <c r="C1139" s="41"/>
      <c r="D1139" s="42" t="s">
        <v>1903</v>
      </c>
      <c r="E1139" s="44">
        <v>15918</v>
      </c>
    </row>
    <row r="1140" spans="1:5" ht="12.75">
      <c r="A1140" s="1" t="s">
        <v>763</v>
      </c>
      <c r="B1140" s="46" t="s">
        <v>369</v>
      </c>
      <c r="C1140" s="47">
        <v>3117</v>
      </c>
      <c r="D1140" s="48" t="s">
        <v>1938</v>
      </c>
      <c r="E1140" s="50">
        <v>5647</v>
      </c>
    </row>
    <row r="1141" spans="1:5" ht="12.75">
      <c r="A1141" s="1" t="s">
        <v>763</v>
      </c>
      <c r="B1141" s="40"/>
      <c r="C1141" s="41"/>
      <c r="D1141" s="42" t="s">
        <v>1903</v>
      </c>
      <c r="E1141" s="44">
        <v>5647</v>
      </c>
    </row>
    <row r="1142" spans="1:5" ht="12.75">
      <c r="A1142" s="1" t="s">
        <v>763</v>
      </c>
      <c r="B1142" s="46" t="s">
        <v>370</v>
      </c>
      <c r="C1142" s="47" t="s">
        <v>1783</v>
      </c>
      <c r="D1142" s="48" t="s">
        <v>1938</v>
      </c>
      <c r="E1142" s="50">
        <v>8137</v>
      </c>
    </row>
    <row r="1143" spans="1:5" ht="12.75">
      <c r="A1143" s="1" t="s">
        <v>763</v>
      </c>
      <c r="B1143" s="40"/>
      <c r="C1143" s="41"/>
      <c r="D1143" s="42" t="s">
        <v>1903</v>
      </c>
      <c r="E1143" s="44">
        <v>8137</v>
      </c>
    </row>
    <row r="1144" spans="1:5" ht="12.75">
      <c r="A1144" s="1" t="s">
        <v>763</v>
      </c>
      <c r="B1144" s="46" t="s">
        <v>371</v>
      </c>
      <c r="C1144" s="47" t="s">
        <v>1783</v>
      </c>
      <c r="D1144" s="48" t="s">
        <v>1938</v>
      </c>
      <c r="E1144" s="50">
        <v>15257</v>
      </c>
    </row>
    <row r="1145" spans="1:5" ht="12.75">
      <c r="A1145" s="1" t="s">
        <v>763</v>
      </c>
      <c r="B1145" s="40"/>
      <c r="C1145" s="41"/>
      <c r="D1145" s="42" t="s">
        <v>1903</v>
      </c>
      <c r="E1145" s="44">
        <v>15257</v>
      </c>
    </row>
    <row r="1146" spans="1:5" ht="12.75">
      <c r="A1146" s="1" t="s">
        <v>763</v>
      </c>
      <c r="B1146" s="46" t="s">
        <v>372</v>
      </c>
      <c r="C1146" s="47">
        <v>3117</v>
      </c>
      <c r="D1146" s="48" t="s">
        <v>1938</v>
      </c>
      <c r="E1146" s="50">
        <v>4528</v>
      </c>
    </row>
    <row r="1147" spans="1:5" ht="12.75">
      <c r="A1147" s="1" t="s">
        <v>763</v>
      </c>
      <c r="B1147" s="40"/>
      <c r="C1147" s="41"/>
      <c r="D1147" s="42" t="s">
        <v>1903</v>
      </c>
      <c r="E1147" s="44">
        <v>4528</v>
      </c>
    </row>
    <row r="1148" spans="1:5" ht="12.75">
      <c r="A1148" s="1" t="s">
        <v>763</v>
      </c>
      <c r="B1148" s="46" t="s">
        <v>373</v>
      </c>
      <c r="C1148" s="47" t="s">
        <v>1783</v>
      </c>
      <c r="D1148" s="48" t="s">
        <v>1938</v>
      </c>
      <c r="E1148" s="50">
        <v>12979</v>
      </c>
    </row>
    <row r="1149" spans="1:5" ht="12.75">
      <c r="A1149" s="1" t="s">
        <v>763</v>
      </c>
      <c r="B1149" s="40"/>
      <c r="C1149" s="41"/>
      <c r="D1149" s="42" t="s">
        <v>1903</v>
      </c>
      <c r="E1149" s="44">
        <v>12979</v>
      </c>
    </row>
    <row r="1150" spans="1:5" ht="12.75">
      <c r="A1150" s="1" t="s">
        <v>763</v>
      </c>
      <c r="B1150" s="46" t="s">
        <v>374</v>
      </c>
      <c r="C1150" s="47" t="s">
        <v>1783</v>
      </c>
      <c r="D1150" s="48" t="s">
        <v>1938</v>
      </c>
      <c r="E1150" s="50">
        <v>20775</v>
      </c>
    </row>
    <row r="1151" spans="1:5" ht="12.75">
      <c r="A1151" s="1" t="s">
        <v>763</v>
      </c>
      <c r="B1151" s="40"/>
      <c r="C1151" s="41"/>
      <c r="D1151" s="42" t="s">
        <v>1903</v>
      </c>
      <c r="E1151" s="44">
        <v>20775</v>
      </c>
    </row>
    <row r="1152" spans="1:5" ht="12.75">
      <c r="A1152" s="1" t="s">
        <v>763</v>
      </c>
      <c r="B1152" s="46" t="s">
        <v>375</v>
      </c>
      <c r="C1152" s="47" t="s">
        <v>1996</v>
      </c>
      <c r="D1152" s="48" t="s">
        <v>1997</v>
      </c>
      <c r="E1152" s="50">
        <v>14721</v>
      </c>
    </row>
    <row r="1153" spans="1:5" ht="12.75">
      <c r="A1153" s="1" t="s">
        <v>763</v>
      </c>
      <c r="B1153" s="40"/>
      <c r="C1153" s="41"/>
      <c r="D1153" s="42" t="s">
        <v>1903</v>
      </c>
      <c r="E1153" s="44">
        <v>12425</v>
      </c>
    </row>
    <row r="1154" spans="1:5" ht="12.75">
      <c r="A1154" s="1" t="s">
        <v>763</v>
      </c>
      <c r="B1154" s="40"/>
      <c r="C1154" s="41"/>
      <c r="D1154" s="42" t="s">
        <v>1907</v>
      </c>
      <c r="E1154" s="44">
        <v>2296</v>
      </c>
    </row>
    <row r="1155" spans="1:5" ht="12.75">
      <c r="A1155" s="1" t="s">
        <v>763</v>
      </c>
      <c r="B1155" s="46" t="s">
        <v>375</v>
      </c>
      <c r="C1155" s="47" t="s">
        <v>1977</v>
      </c>
      <c r="D1155" s="48" t="s">
        <v>1978</v>
      </c>
      <c r="E1155" s="50">
        <v>1593</v>
      </c>
    </row>
    <row r="1156" spans="1:5" ht="12.75">
      <c r="A1156" s="1" t="s">
        <v>763</v>
      </c>
      <c r="B1156" s="40"/>
      <c r="C1156" s="41"/>
      <c r="D1156" s="42" t="s">
        <v>1903</v>
      </c>
      <c r="E1156" s="44">
        <v>1593</v>
      </c>
    </row>
    <row r="1157" spans="1:5" ht="12.75">
      <c r="A1157" s="1" t="s">
        <v>763</v>
      </c>
      <c r="B1157" s="46" t="s">
        <v>376</v>
      </c>
      <c r="C1157" s="47" t="s">
        <v>1996</v>
      </c>
      <c r="D1157" s="48" t="s">
        <v>1997</v>
      </c>
      <c r="E1157" s="50">
        <v>11456.6</v>
      </c>
    </row>
    <row r="1158" spans="1:5" ht="12.75">
      <c r="A1158" s="1" t="s">
        <v>763</v>
      </c>
      <c r="B1158" s="40"/>
      <c r="C1158" s="41"/>
      <c r="D1158" s="42" t="s">
        <v>1903</v>
      </c>
      <c r="E1158" s="44">
        <v>8783</v>
      </c>
    </row>
    <row r="1159" spans="1:5" ht="12.75">
      <c r="A1159" s="1" t="s">
        <v>763</v>
      </c>
      <c r="B1159" s="40"/>
      <c r="C1159" s="41"/>
      <c r="D1159" s="42" t="s">
        <v>918</v>
      </c>
      <c r="E1159" s="44">
        <v>155.6</v>
      </c>
    </row>
    <row r="1160" spans="1:5" ht="12.75">
      <c r="A1160" s="1" t="s">
        <v>763</v>
      </c>
      <c r="B1160" s="40"/>
      <c r="C1160" s="41"/>
      <c r="D1160" s="42" t="s">
        <v>1907</v>
      </c>
      <c r="E1160" s="44">
        <v>2518</v>
      </c>
    </row>
    <row r="1161" spans="1:5" ht="12.75">
      <c r="A1161" s="1" t="s">
        <v>763</v>
      </c>
      <c r="B1161" s="46" t="s">
        <v>377</v>
      </c>
      <c r="C1161" s="47" t="s">
        <v>1783</v>
      </c>
      <c r="D1161" s="48" t="s">
        <v>1938</v>
      </c>
      <c r="E1161" s="50">
        <v>11497</v>
      </c>
    </row>
    <row r="1162" spans="1:5" ht="12.75">
      <c r="A1162" s="1" t="s">
        <v>763</v>
      </c>
      <c r="B1162" s="40"/>
      <c r="C1162" s="41"/>
      <c r="D1162" s="42" t="s">
        <v>1903</v>
      </c>
      <c r="E1162" s="44">
        <v>11497</v>
      </c>
    </row>
    <row r="1163" spans="1:5" ht="12.75">
      <c r="A1163" s="1" t="s">
        <v>763</v>
      </c>
      <c r="B1163" s="46" t="s">
        <v>378</v>
      </c>
      <c r="C1163" s="47" t="s">
        <v>1783</v>
      </c>
      <c r="D1163" s="48" t="s">
        <v>1938</v>
      </c>
      <c r="E1163" s="50">
        <v>27542</v>
      </c>
    </row>
    <row r="1164" spans="1:5" ht="12.75">
      <c r="A1164" s="1" t="s">
        <v>763</v>
      </c>
      <c r="B1164" s="40"/>
      <c r="C1164" s="41"/>
      <c r="D1164" s="42" t="s">
        <v>1903</v>
      </c>
      <c r="E1164" s="44">
        <v>27542</v>
      </c>
    </row>
    <row r="1165" spans="1:5" ht="12.75">
      <c r="A1165" s="1" t="s">
        <v>763</v>
      </c>
      <c r="B1165" s="46" t="s">
        <v>379</v>
      </c>
      <c r="C1165" s="47" t="s">
        <v>1783</v>
      </c>
      <c r="D1165" s="48" t="s">
        <v>1938</v>
      </c>
      <c r="E1165" s="50">
        <v>9101</v>
      </c>
    </row>
    <row r="1166" spans="1:5" ht="12.75">
      <c r="A1166" s="1" t="s">
        <v>763</v>
      </c>
      <c r="B1166" s="40"/>
      <c r="C1166" s="41"/>
      <c r="D1166" s="42" t="s">
        <v>1903</v>
      </c>
      <c r="E1166" s="44">
        <v>9101</v>
      </c>
    </row>
    <row r="1167" spans="1:5" ht="12.75">
      <c r="A1167" s="1" t="s">
        <v>763</v>
      </c>
      <c r="B1167" s="46" t="s">
        <v>380</v>
      </c>
      <c r="C1167" s="47" t="s">
        <v>1783</v>
      </c>
      <c r="D1167" s="48" t="s">
        <v>1938</v>
      </c>
      <c r="E1167" s="50">
        <v>16824.8</v>
      </c>
    </row>
    <row r="1168" spans="1:5" ht="12.75">
      <c r="A1168" s="1" t="s">
        <v>763</v>
      </c>
      <c r="B1168" s="40"/>
      <c r="C1168" s="41"/>
      <c r="D1168" s="42" t="s">
        <v>1903</v>
      </c>
      <c r="E1168" s="44">
        <v>16472</v>
      </c>
    </row>
    <row r="1169" spans="1:5" ht="12.75">
      <c r="A1169" s="1" t="s">
        <v>763</v>
      </c>
      <c r="B1169" s="40"/>
      <c r="C1169" s="41"/>
      <c r="D1169" s="42" t="s">
        <v>918</v>
      </c>
      <c r="E1169" s="44">
        <v>352.8</v>
      </c>
    </row>
    <row r="1170" spans="1:5" ht="12.75">
      <c r="A1170" s="1" t="s">
        <v>763</v>
      </c>
      <c r="B1170" s="46" t="s">
        <v>381</v>
      </c>
      <c r="C1170" s="47" t="s">
        <v>1783</v>
      </c>
      <c r="D1170" s="48" t="s">
        <v>1938</v>
      </c>
      <c r="E1170" s="50">
        <v>8168</v>
      </c>
    </row>
    <row r="1171" spans="1:5" ht="12.75">
      <c r="A1171" s="1" t="s">
        <v>763</v>
      </c>
      <c r="B1171" s="40"/>
      <c r="C1171" s="41"/>
      <c r="D1171" s="42" t="s">
        <v>1903</v>
      </c>
      <c r="E1171" s="44">
        <v>8168</v>
      </c>
    </row>
    <row r="1172" spans="1:5" ht="12.75">
      <c r="A1172" s="1" t="s">
        <v>763</v>
      </c>
      <c r="B1172" s="46" t="s">
        <v>382</v>
      </c>
      <c r="C1172" s="47" t="s">
        <v>1783</v>
      </c>
      <c r="D1172" s="48" t="s">
        <v>1938</v>
      </c>
      <c r="E1172" s="50">
        <v>13349</v>
      </c>
    </row>
    <row r="1173" spans="1:5" ht="12.75">
      <c r="A1173" s="1" t="s">
        <v>763</v>
      </c>
      <c r="B1173" s="40"/>
      <c r="C1173" s="41"/>
      <c r="D1173" s="42" t="s">
        <v>1903</v>
      </c>
      <c r="E1173" s="44">
        <v>13349</v>
      </c>
    </row>
    <row r="1174" spans="1:5" ht="12.75">
      <c r="A1174" s="1" t="s">
        <v>763</v>
      </c>
      <c r="B1174" s="46" t="s">
        <v>383</v>
      </c>
      <c r="C1174" s="47" t="s">
        <v>1783</v>
      </c>
      <c r="D1174" s="48" t="s">
        <v>1938</v>
      </c>
      <c r="E1174" s="50">
        <v>14016</v>
      </c>
    </row>
    <row r="1175" spans="1:5" ht="12.75">
      <c r="A1175" s="1" t="s">
        <v>763</v>
      </c>
      <c r="B1175" s="40"/>
      <c r="C1175" s="41"/>
      <c r="D1175" s="42" t="s">
        <v>1903</v>
      </c>
      <c r="E1175" s="44">
        <v>14016</v>
      </c>
    </row>
    <row r="1176" spans="1:5" ht="12.75">
      <c r="A1176" s="1" t="s">
        <v>763</v>
      </c>
      <c r="B1176" s="46" t="s">
        <v>384</v>
      </c>
      <c r="C1176" s="47" t="s">
        <v>1783</v>
      </c>
      <c r="D1176" s="48" t="s">
        <v>1938</v>
      </c>
      <c r="E1176" s="50">
        <v>22172</v>
      </c>
    </row>
    <row r="1177" spans="1:5" ht="12.75">
      <c r="A1177" s="1" t="s">
        <v>763</v>
      </c>
      <c r="B1177" s="40"/>
      <c r="C1177" s="41"/>
      <c r="D1177" s="42" t="s">
        <v>1903</v>
      </c>
      <c r="E1177" s="44">
        <v>22172</v>
      </c>
    </row>
    <row r="1178" spans="1:5" ht="12.75">
      <c r="A1178" s="1" t="s">
        <v>763</v>
      </c>
      <c r="B1178" s="46" t="s">
        <v>385</v>
      </c>
      <c r="C1178" s="47" t="s">
        <v>1783</v>
      </c>
      <c r="D1178" s="48" t="s">
        <v>1938</v>
      </c>
      <c r="E1178" s="50">
        <v>13921</v>
      </c>
    </row>
    <row r="1179" spans="1:5" ht="12.75">
      <c r="A1179" s="1" t="s">
        <v>763</v>
      </c>
      <c r="B1179" s="40"/>
      <c r="C1179" s="41"/>
      <c r="D1179" s="42" t="s">
        <v>1903</v>
      </c>
      <c r="E1179" s="44">
        <v>13921</v>
      </c>
    </row>
    <row r="1180" spans="1:5" ht="12.75">
      <c r="A1180" s="1" t="s">
        <v>763</v>
      </c>
      <c r="B1180" s="46" t="s">
        <v>386</v>
      </c>
      <c r="C1180" s="47" t="s">
        <v>1783</v>
      </c>
      <c r="D1180" s="48" t="s">
        <v>1938</v>
      </c>
      <c r="E1180" s="50">
        <v>13990</v>
      </c>
    </row>
    <row r="1181" spans="1:5" ht="12.75">
      <c r="A1181" s="1" t="s">
        <v>763</v>
      </c>
      <c r="B1181" s="40"/>
      <c r="C1181" s="41"/>
      <c r="D1181" s="42" t="s">
        <v>1903</v>
      </c>
      <c r="E1181" s="44">
        <v>13990</v>
      </c>
    </row>
    <row r="1182" spans="1:5" ht="12.75">
      <c r="A1182" s="1" t="s">
        <v>763</v>
      </c>
      <c r="B1182" s="46" t="s">
        <v>387</v>
      </c>
      <c r="C1182" s="47" t="s">
        <v>1783</v>
      </c>
      <c r="D1182" s="48" t="s">
        <v>1938</v>
      </c>
      <c r="E1182" s="50">
        <v>11140</v>
      </c>
    </row>
    <row r="1183" spans="1:5" ht="12.75">
      <c r="A1183" s="1" t="s">
        <v>763</v>
      </c>
      <c r="B1183" s="40"/>
      <c r="C1183" s="41"/>
      <c r="D1183" s="42" t="s">
        <v>1903</v>
      </c>
      <c r="E1183" s="44">
        <v>11140</v>
      </c>
    </row>
    <row r="1184" spans="1:5" ht="12.75">
      <c r="A1184" s="1" t="s">
        <v>763</v>
      </c>
      <c r="B1184" s="46" t="s">
        <v>388</v>
      </c>
      <c r="C1184" s="47" t="s">
        <v>1783</v>
      </c>
      <c r="D1184" s="48" t="s">
        <v>1938</v>
      </c>
      <c r="E1184" s="50">
        <v>17278</v>
      </c>
    </row>
    <row r="1185" spans="1:5" ht="12.75">
      <c r="A1185" s="1" t="s">
        <v>763</v>
      </c>
      <c r="B1185" s="40"/>
      <c r="C1185" s="41"/>
      <c r="D1185" s="42" t="s">
        <v>1903</v>
      </c>
      <c r="E1185" s="44">
        <v>17278</v>
      </c>
    </row>
    <row r="1186" spans="1:5" ht="12.75">
      <c r="A1186" s="1" t="s">
        <v>763</v>
      </c>
      <c r="B1186" s="46" t="s">
        <v>389</v>
      </c>
      <c r="C1186" s="47" t="s">
        <v>1783</v>
      </c>
      <c r="D1186" s="48" t="s">
        <v>1938</v>
      </c>
      <c r="E1186" s="50">
        <v>16116</v>
      </c>
    </row>
    <row r="1187" spans="1:5" ht="12.75">
      <c r="A1187" s="1" t="s">
        <v>763</v>
      </c>
      <c r="B1187" s="40"/>
      <c r="C1187" s="41"/>
      <c r="D1187" s="42" t="s">
        <v>1903</v>
      </c>
      <c r="E1187" s="44">
        <v>16116</v>
      </c>
    </row>
    <row r="1188" spans="1:5" ht="12.75">
      <c r="A1188" s="1" t="s">
        <v>763</v>
      </c>
      <c r="B1188" s="46" t="s">
        <v>390</v>
      </c>
      <c r="C1188" s="47" t="s">
        <v>1783</v>
      </c>
      <c r="D1188" s="48" t="s">
        <v>1938</v>
      </c>
      <c r="E1188" s="50">
        <v>13465</v>
      </c>
    </row>
    <row r="1189" spans="1:5" ht="12.75">
      <c r="A1189" s="1" t="s">
        <v>763</v>
      </c>
      <c r="B1189" s="40"/>
      <c r="C1189" s="41"/>
      <c r="D1189" s="42" t="s">
        <v>1903</v>
      </c>
      <c r="E1189" s="44">
        <v>13465</v>
      </c>
    </row>
    <row r="1190" spans="1:5" ht="12.75">
      <c r="A1190" s="1" t="s">
        <v>763</v>
      </c>
      <c r="B1190" s="46" t="s">
        <v>391</v>
      </c>
      <c r="C1190" s="47" t="s">
        <v>1783</v>
      </c>
      <c r="D1190" s="48" t="s">
        <v>1938</v>
      </c>
      <c r="E1190" s="50">
        <v>16424</v>
      </c>
    </row>
    <row r="1191" spans="1:5" ht="12.75">
      <c r="A1191" s="1" t="s">
        <v>763</v>
      </c>
      <c r="B1191" s="40"/>
      <c r="C1191" s="41"/>
      <c r="D1191" s="42" t="s">
        <v>1903</v>
      </c>
      <c r="E1191" s="44">
        <v>16424</v>
      </c>
    </row>
    <row r="1192" spans="1:5" ht="12.75">
      <c r="A1192" s="1" t="s">
        <v>763</v>
      </c>
      <c r="B1192" s="46" t="s">
        <v>392</v>
      </c>
      <c r="C1192" s="47" t="s">
        <v>1783</v>
      </c>
      <c r="D1192" s="48" t="s">
        <v>1938</v>
      </c>
      <c r="E1192" s="50">
        <v>15520.1</v>
      </c>
    </row>
    <row r="1193" spans="1:5" ht="12.75">
      <c r="A1193" s="1" t="s">
        <v>763</v>
      </c>
      <c r="B1193" s="40"/>
      <c r="C1193" s="41"/>
      <c r="D1193" s="42" t="s">
        <v>1903</v>
      </c>
      <c r="E1193" s="44">
        <v>15299</v>
      </c>
    </row>
    <row r="1194" spans="1:5" ht="12.75">
      <c r="A1194" s="1" t="s">
        <v>763</v>
      </c>
      <c r="B1194" s="40"/>
      <c r="C1194" s="41"/>
      <c r="D1194" s="42" t="s">
        <v>918</v>
      </c>
      <c r="E1194" s="44">
        <v>221.1</v>
      </c>
    </row>
    <row r="1195" spans="1:5" ht="12.75">
      <c r="A1195" s="1" t="s">
        <v>763</v>
      </c>
      <c r="B1195" s="46" t="s">
        <v>402</v>
      </c>
      <c r="C1195" s="47" t="s">
        <v>1783</v>
      </c>
      <c r="D1195" s="48" t="s">
        <v>1938</v>
      </c>
      <c r="E1195" s="50">
        <v>11962</v>
      </c>
    </row>
    <row r="1196" spans="1:5" ht="12.75">
      <c r="A1196" s="1" t="s">
        <v>763</v>
      </c>
      <c r="B1196" s="40"/>
      <c r="C1196" s="41"/>
      <c r="D1196" s="42" t="s">
        <v>1903</v>
      </c>
      <c r="E1196" s="44">
        <v>11962</v>
      </c>
    </row>
    <row r="1197" spans="1:5" ht="12.75">
      <c r="A1197" s="1" t="s">
        <v>763</v>
      </c>
      <c r="B1197" s="46" t="s">
        <v>403</v>
      </c>
      <c r="C1197" s="47" t="s">
        <v>1783</v>
      </c>
      <c r="D1197" s="48" t="s">
        <v>1938</v>
      </c>
      <c r="E1197" s="50">
        <v>12167</v>
      </c>
    </row>
    <row r="1198" spans="1:5" ht="12.75">
      <c r="A1198" s="1" t="s">
        <v>763</v>
      </c>
      <c r="B1198" s="40"/>
      <c r="C1198" s="41"/>
      <c r="D1198" s="42" t="s">
        <v>1903</v>
      </c>
      <c r="E1198" s="44">
        <v>12167</v>
      </c>
    </row>
    <row r="1199" spans="1:5" ht="12.75">
      <c r="A1199" s="1" t="s">
        <v>763</v>
      </c>
      <c r="B1199" s="46" t="s">
        <v>404</v>
      </c>
      <c r="C1199" s="47" t="s">
        <v>1783</v>
      </c>
      <c r="D1199" s="48" t="s">
        <v>1938</v>
      </c>
      <c r="E1199" s="50">
        <v>17398</v>
      </c>
    </row>
    <row r="1200" spans="1:5" ht="12.75">
      <c r="A1200" s="1" t="s">
        <v>763</v>
      </c>
      <c r="B1200" s="40"/>
      <c r="C1200" s="41"/>
      <c r="D1200" s="42" t="s">
        <v>1903</v>
      </c>
      <c r="E1200" s="44">
        <v>17398</v>
      </c>
    </row>
    <row r="1201" spans="1:5" ht="12.75">
      <c r="A1201" s="1" t="s">
        <v>763</v>
      </c>
      <c r="B1201" s="46" t="s">
        <v>405</v>
      </c>
      <c r="C1201" s="47" t="s">
        <v>1783</v>
      </c>
      <c r="D1201" s="48" t="s">
        <v>1938</v>
      </c>
      <c r="E1201" s="50">
        <v>17248</v>
      </c>
    </row>
    <row r="1202" spans="1:5" ht="12.75">
      <c r="A1202" s="1" t="s">
        <v>763</v>
      </c>
      <c r="B1202" s="40"/>
      <c r="C1202" s="41"/>
      <c r="D1202" s="42" t="s">
        <v>1903</v>
      </c>
      <c r="E1202" s="44">
        <v>17248</v>
      </c>
    </row>
    <row r="1203" spans="1:5" ht="12.75">
      <c r="A1203" s="1" t="s">
        <v>763</v>
      </c>
      <c r="B1203" s="46" t="s">
        <v>406</v>
      </c>
      <c r="C1203" s="47" t="s">
        <v>1783</v>
      </c>
      <c r="D1203" s="48" t="s">
        <v>1938</v>
      </c>
      <c r="E1203" s="50">
        <v>16461</v>
      </c>
    </row>
    <row r="1204" spans="1:5" ht="12.75">
      <c r="A1204" s="1" t="s">
        <v>763</v>
      </c>
      <c r="B1204" s="40"/>
      <c r="C1204" s="41"/>
      <c r="D1204" s="42" t="s">
        <v>1903</v>
      </c>
      <c r="E1204" s="44">
        <v>16461</v>
      </c>
    </row>
    <row r="1205" spans="1:5" ht="12.75">
      <c r="A1205" s="1" t="s">
        <v>763</v>
      </c>
      <c r="B1205" s="46" t="s">
        <v>407</v>
      </c>
      <c r="C1205" s="47">
        <v>3117</v>
      </c>
      <c r="D1205" s="48" t="s">
        <v>1938</v>
      </c>
      <c r="E1205" s="50">
        <v>3619</v>
      </c>
    </row>
    <row r="1206" spans="1:5" ht="12.75">
      <c r="A1206" s="1" t="s">
        <v>763</v>
      </c>
      <c r="B1206" s="40"/>
      <c r="C1206" s="41"/>
      <c r="D1206" s="42" t="s">
        <v>1903</v>
      </c>
      <c r="E1206" s="44">
        <v>3619</v>
      </c>
    </row>
    <row r="1207" spans="1:5" ht="12.75">
      <c r="A1207" s="1" t="s">
        <v>763</v>
      </c>
      <c r="B1207" s="46" t="s">
        <v>408</v>
      </c>
      <c r="C1207" s="47" t="s">
        <v>1783</v>
      </c>
      <c r="D1207" s="48" t="s">
        <v>1938</v>
      </c>
      <c r="E1207" s="50">
        <v>12686</v>
      </c>
    </row>
    <row r="1208" spans="1:5" ht="12.75">
      <c r="A1208" s="1" t="s">
        <v>763</v>
      </c>
      <c r="B1208" s="40"/>
      <c r="C1208" s="41"/>
      <c r="D1208" s="42" t="s">
        <v>1903</v>
      </c>
      <c r="E1208" s="44">
        <v>12686</v>
      </c>
    </row>
    <row r="1209" spans="1:5" ht="12.75">
      <c r="A1209" s="1" t="s">
        <v>763</v>
      </c>
      <c r="B1209" s="46" t="s">
        <v>409</v>
      </c>
      <c r="C1209" s="47" t="s">
        <v>1783</v>
      </c>
      <c r="D1209" s="48" t="s">
        <v>1938</v>
      </c>
      <c r="E1209" s="50">
        <v>9817</v>
      </c>
    </row>
    <row r="1210" spans="1:5" ht="12.75">
      <c r="A1210" s="1" t="s">
        <v>763</v>
      </c>
      <c r="B1210" s="40"/>
      <c r="C1210" s="41"/>
      <c r="D1210" s="42" t="s">
        <v>1903</v>
      </c>
      <c r="E1210" s="44">
        <v>9817</v>
      </c>
    </row>
    <row r="1211" spans="1:5" ht="12.75">
      <c r="A1211" s="1" t="s">
        <v>763</v>
      </c>
      <c r="B1211" s="46" t="s">
        <v>410</v>
      </c>
      <c r="C1211" s="47" t="s">
        <v>1783</v>
      </c>
      <c r="D1211" s="48" t="s">
        <v>1938</v>
      </c>
      <c r="E1211" s="50">
        <v>27237</v>
      </c>
    </row>
    <row r="1212" spans="1:5" ht="12.75">
      <c r="A1212" s="1" t="s">
        <v>763</v>
      </c>
      <c r="B1212" s="40"/>
      <c r="C1212" s="41"/>
      <c r="D1212" s="42" t="s">
        <v>1903</v>
      </c>
      <c r="E1212" s="44">
        <v>27237</v>
      </c>
    </row>
    <row r="1213" spans="1:5" ht="12.75">
      <c r="A1213" s="1" t="s">
        <v>763</v>
      </c>
      <c r="B1213" s="46" t="s">
        <v>411</v>
      </c>
      <c r="C1213" s="47" t="s">
        <v>1783</v>
      </c>
      <c r="D1213" s="48" t="s">
        <v>1938</v>
      </c>
      <c r="E1213" s="50">
        <v>13813</v>
      </c>
    </row>
    <row r="1214" spans="1:5" ht="12.75">
      <c r="A1214" s="1" t="s">
        <v>763</v>
      </c>
      <c r="B1214" s="40"/>
      <c r="C1214" s="41"/>
      <c r="D1214" s="42" t="s">
        <v>1903</v>
      </c>
      <c r="E1214" s="44">
        <v>13813</v>
      </c>
    </row>
    <row r="1215" spans="1:5" ht="12.75">
      <c r="A1215" s="1" t="s">
        <v>763</v>
      </c>
      <c r="B1215" s="46" t="s">
        <v>412</v>
      </c>
      <c r="C1215" s="47" t="s">
        <v>1783</v>
      </c>
      <c r="D1215" s="48" t="s">
        <v>1938</v>
      </c>
      <c r="E1215" s="50">
        <v>7768</v>
      </c>
    </row>
    <row r="1216" spans="1:5" ht="12.75">
      <c r="A1216" s="1" t="s">
        <v>763</v>
      </c>
      <c r="B1216" s="40"/>
      <c r="C1216" s="41"/>
      <c r="D1216" s="42" t="s">
        <v>1903</v>
      </c>
      <c r="E1216" s="44">
        <v>7768</v>
      </c>
    </row>
    <row r="1217" spans="1:5" ht="12.75">
      <c r="A1217" s="1" t="s">
        <v>763</v>
      </c>
      <c r="B1217" s="46" t="s">
        <v>413</v>
      </c>
      <c r="C1217" s="47" t="s">
        <v>1783</v>
      </c>
      <c r="D1217" s="48" t="s">
        <v>1938</v>
      </c>
      <c r="E1217" s="50">
        <v>16156</v>
      </c>
    </row>
    <row r="1218" spans="1:5" ht="12.75">
      <c r="A1218" s="1" t="s">
        <v>763</v>
      </c>
      <c r="B1218" s="40"/>
      <c r="C1218" s="41"/>
      <c r="D1218" s="42" t="s">
        <v>1903</v>
      </c>
      <c r="E1218" s="44">
        <v>16156</v>
      </c>
    </row>
    <row r="1219" spans="1:5" ht="12.75">
      <c r="A1219" s="1" t="s">
        <v>763</v>
      </c>
      <c r="B1219" s="46" t="s">
        <v>414</v>
      </c>
      <c r="C1219" s="47" t="s">
        <v>1783</v>
      </c>
      <c r="D1219" s="48" t="s">
        <v>1938</v>
      </c>
      <c r="E1219" s="50">
        <v>14380</v>
      </c>
    </row>
    <row r="1220" spans="1:5" ht="12.75">
      <c r="A1220" s="1" t="s">
        <v>763</v>
      </c>
      <c r="B1220" s="40"/>
      <c r="C1220" s="41"/>
      <c r="D1220" s="42" t="s">
        <v>1903</v>
      </c>
      <c r="E1220" s="44">
        <v>14380</v>
      </c>
    </row>
    <row r="1221" spans="1:5" ht="12.75">
      <c r="A1221" s="1" t="s">
        <v>763</v>
      </c>
      <c r="B1221" s="46" t="s">
        <v>415</v>
      </c>
      <c r="C1221" s="47" t="s">
        <v>1783</v>
      </c>
      <c r="D1221" s="48" t="s">
        <v>1938</v>
      </c>
      <c r="E1221" s="50">
        <v>8403</v>
      </c>
    </row>
    <row r="1222" spans="1:5" ht="12.75">
      <c r="A1222" s="1" t="s">
        <v>763</v>
      </c>
      <c r="B1222" s="40"/>
      <c r="C1222" s="41"/>
      <c r="D1222" s="42" t="s">
        <v>1903</v>
      </c>
      <c r="E1222" s="44">
        <v>8403</v>
      </c>
    </row>
    <row r="1223" spans="1:5" ht="12.75">
      <c r="A1223" s="1" t="s">
        <v>763</v>
      </c>
      <c r="B1223" s="46" t="s">
        <v>416</v>
      </c>
      <c r="C1223" s="47" t="s">
        <v>1783</v>
      </c>
      <c r="D1223" s="48" t="s">
        <v>1938</v>
      </c>
      <c r="E1223" s="50">
        <v>12839</v>
      </c>
    </row>
    <row r="1224" spans="1:5" ht="12.75">
      <c r="A1224" s="1" t="s">
        <v>763</v>
      </c>
      <c r="B1224" s="40"/>
      <c r="C1224" s="41"/>
      <c r="D1224" s="42" t="s">
        <v>1903</v>
      </c>
      <c r="E1224" s="44">
        <v>12839</v>
      </c>
    </row>
    <row r="1225" spans="1:5" ht="12.75">
      <c r="A1225" s="1" t="s">
        <v>763</v>
      </c>
      <c r="B1225" s="46" t="s">
        <v>417</v>
      </c>
      <c r="C1225" s="47" t="s">
        <v>1783</v>
      </c>
      <c r="D1225" s="48" t="s">
        <v>1938</v>
      </c>
      <c r="E1225" s="50">
        <v>11991</v>
      </c>
    </row>
    <row r="1226" spans="1:5" ht="12.75">
      <c r="A1226" s="1" t="s">
        <v>763</v>
      </c>
      <c r="B1226" s="40"/>
      <c r="C1226" s="41"/>
      <c r="D1226" s="42" t="s">
        <v>1903</v>
      </c>
      <c r="E1226" s="44">
        <v>11991</v>
      </c>
    </row>
    <row r="1227" spans="1:5" ht="12.75">
      <c r="A1227" s="1" t="s">
        <v>763</v>
      </c>
      <c r="B1227" s="46" t="s">
        <v>418</v>
      </c>
      <c r="C1227" s="47" t="s">
        <v>1783</v>
      </c>
      <c r="D1227" s="48" t="s">
        <v>1938</v>
      </c>
      <c r="E1227" s="50">
        <v>10953</v>
      </c>
    </row>
    <row r="1228" spans="1:5" ht="12.75">
      <c r="A1228" s="1" t="s">
        <v>763</v>
      </c>
      <c r="B1228" s="40"/>
      <c r="C1228" s="41"/>
      <c r="D1228" s="42" t="s">
        <v>1903</v>
      </c>
      <c r="E1228" s="44">
        <v>10953</v>
      </c>
    </row>
    <row r="1229" spans="1:5" ht="12.75">
      <c r="A1229" s="1" t="s">
        <v>763</v>
      </c>
      <c r="B1229" s="46" t="s">
        <v>419</v>
      </c>
      <c r="C1229" s="47" t="s">
        <v>1783</v>
      </c>
      <c r="D1229" s="48" t="s">
        <v>1938</v>
      </c>
      <c r="E1229" s="50">
        <v>12486</v>
      </c>
    </row>
    <row r="1230" spans="1:5" ht="12.75">
      <c r="A1230" s="1" t="s">
        <v>763</v>
      </c>
      <c r="B1230" s="40"/>
      <c r="C1230" s="41"/>
      <c r="D1230" s="42" t="s">
        <v>1903</v>
      </c>
      <c r="E1230" s="44">
        <v>12486</v>
      </c>
    </row>
    <row r="1231" spans="1:5" ht="12.75">
      <c r="A1231" s="1" t="s">
        <v>763</v>
      </c>
      <c r="B1231" s="46" t="s">
        <v>420</v>
      </c>
      <c r="C1231" s="47" t="s">
        <v>1783</v>
      </c>
      <c r="D1231" s="48" t="s">
        <v>1938</v>
      </c>
      <c r="E1231" s="50">
        <v>10100</v>
      </c>
    </row>
    <row r="1232" spans="1:5" ht="12.75">
      <c r="A1232" s="1" t="s">
        <v>763</v>
      </c>
      <c r="B1232" s="40"/>
      <c r="C1232" s="41"/>
      <c r="D1232" s="42" t="s">
        <v>1903</v>
      </c>
      <c r="E1232" s="44">
        <v>10100</v>
      </c>
    </row>
    <row r="1233" spans="1:5" ht="12.75">
      <c r="A1233" s="1" t="s">
        <v>763</v>
      </c>
      <c r="B1233" s="46" t="s">
        <v>421</v>
      </c>
      <c r="C1233" s="47" t="s">
        <v>1783</v>
      </c>
      <c r="D1233" s="48" t="s">
        <v>1938</v>
      </c>
      <c r="E1233" s="50">
        <v>7340</v>
      </c>
    </row>
    <row r="1234" spans="1:5" ht="12.75">
      <c r="A1234" s="1" t="s">
        <v>763</v>
      </c>
      <c r="B1234" s="40"/>
      <c r="C1234" s="41"/>
      <c r="D1234" s="42" t="s">
        <v>1903</v>
      </c>
      <c r="E1234" s="44">
        <v>7340</v>
      </c>
    </row>
    <row r="1235" spans="1:5" ht="12.75">
      <c r="A1235" s="1" t="s">
        <v>763</v>
      </c>
      <c r="B1235" s="46" t="s">
        <v>422</v>
      </c>
      <c r="C1235" s="47" t="s">
        <v>1783</v>
      </c>
      <c r="D1235" s="48" t="s">
        <v>1938</v>
      </c>
      <c r="E1235" s="50">
        <v>11947</v>
      </c>
    </row>
    <row r="1236" spans="1:5" ht="12.75">
      <c r="A1236" s="1" t="s">
        <v>763</v>
      </c>
      <c r="B1236" s="40"/>
      <c r="C1236" s="41"/>
      <c r="D1236" s="42" t="s">
        <v>1903</v>
      </c>
      <c r="E1236" s="44">
        <v>11947</v>
      </c>
    </row>
    <row r="1237" spans="1:5" ht="12.75">
      <c r="A1237" s="1" t="s">
        <v>763</v>
      </c>
      <c r="B1237" s="46" t="s">
        <v>423</v>
      </c>
      <c r="C1237" s="47" t="s">
        <v>1783</v>
      </c>
      <c r="D1237" s="48" t="s">
        <v>1938</v>
      </c>
      <c r="E1237" s="50">
        <v>10547</v>
      </c>
    </row>
    <row r="1238" spans="1:5" ht="12.75">
      <c r="A1238" s="1" t="s">
        <v>763</v>
      </c>
      <c r="B1238" s="40"/>
      <c r="C1238" s="41"/>
      <c r="D1238" s="42" t="s">
        <v>1903</v>
      </c>
      <c r="E1238" s="44">
        <v>10547</v>
      </c>
    </row>
    <row r="1239" spans="1:5" ht="12.75">
      <c r="A1239" s="1" t="s">
        <v>763</v>
      </c>
      <c r="B1239" s="46" t="s">
        <v>424</v>
      </c>
      <c r="C1239" s="47" t="s">
        <v>1783</v>
      </c>
      <c r="D1239" s="48" t="s">
        <v>1938</v>
      </c>
      <c r="E1239" s="50">
        <v>15979</v>
      </c>
    </row>
    <row r="1240" spans="1:5" ht="12.75">
      <c r="A1240" s="1" t="s">
        <v>763</v>
      </c>
      <c r="B1240" s="40"/>
      <c r="C1240" s="41"/>
      <c r="D1240" s="42" t="s">
        <v>1903</v>
      </c>
      <c r="E1240" s="44">
        <v>15979</v>
      </c>
    </row>
    <row r="1241" spans="1:5" ht="12.75">
      <c r="A1241" s="1" t="s">
        <v>763</v>
      </c>
      <c r="B1241" s="46" t="s">
        <v>425</v>
      </c>
      <c r="C1241" s="47" t="s">
        <v>1783</v>
      </c>
      <c r="D1241" s="48" t="s">
        <v>1938</v>
      </c>
      <c r="E1241" s="50">
        <v>17355</v>
      </c>
    </row>
    <row r="1242" spans="1:5" ht="12.75">
      <c r="A1242" s="1" t="s">
        <v>763</v>
      </c>
      <c r="B1242" s="40"/>
      <c r="C1242" s="41"/>
      <c r="D1242" s="42" t="s">
        <v>1903</v>
      </c>
      <c r="E1242" s="44">
        <v>17355</v>
      </c>
    </row>
    <row r="1243" spans="1:5" ht="12.75">
      <c r="A1243" s="1" t="s">
        <v>763</v>
      </c>
      <c r="B1243" s="46" t="s">
        <v>426</v>
      </c>
      <c r="C1243" s="47" t="s">
        <v>1783</v>
      </c>
      <c r="D1243" s="48" t="s">
        <v>1938</v>
      </c>
      <c r="E1243" s="50">
        <v>12395</v>
      </c>
    </row>
    <row r="1244" spans="1:5" ht="12.75">
      <c r="A1244" s="1" t="s">
        <v>763</v>
      </c>
      <c r="B1244" s="40"/>
      <c r="C1244" s="41"/>
      <c r="D1244" s="42" t="s">
        <v>1903</v>
      </c>
      <c r="E1244" s="44">
        <v>12395</v>
      </c>
    </row>
    <row r="1245" spans="1:5" ht="12.75">
      <c r="A1245" s="1" t="s">
        <v>763</v>
      </c>
      <c r="B1245" s="46" t="s">
        <v>427</v>
      </c>
      <c r="C1245" s="47" t="s">
        <v>1783</v>
      </c>
      <c r="D1245" s="48" t="s">
        <v>1938</v>
      </c>
      <c r="E1245" s="50">
        <v>16633.2</v>
      </c>
    </row>
    <row r="1246" spans="1:5" ht="12.75">
      <c r="A1246" s="1" t="s">
        <v>763</v>
      </c>
      <c r="B1246" s="40"/>
      <c r="C1246" s="41"/>
      <c r="D1246" s="42" t="s">
        <v>1903</v>
      </c>
      <c r="E1246" s="44">
        <v>16497</v>
      </c>
    </row>
    <row r="1247" spans="1:5" ht="12.75">
      <c r="A1247" s="1" t="s">
        <v>763</v>
      </c>
      <c r="B1247" s="40"/>
      <c r="C1247" s="41"/>
      <c r="D1247" s="42" t="s">
        <v>918</v>
      </c>
      <c r="E1247" s="44">
        <v>136.2</v>
      </c>
    </row>
    <row r="1248" spans="1:5" ht="12.75">
      <c r="A1248" s="1" t="s">
        <v>763</v>
      </c>
      <c r="B1248" s="46" t="s">
        <v>428</v>
      </c>
      <c r="C1248" s="47" t="s">
        <v>1783</v>
      </c>
      <c r="D1248" s="48" t="s">
        <v>1938</v>
      </c>
      <c r="E1248" s="50">
        <v>12975</v>
      </c>
    </row>
    <row r="1249" spans="1:5" ht="12.75">
      <c r="A1249" s="1" t="s">
        <v>763</v>
      </c>
      <c r="B1249" s="40"/>
      <c r="C1249" s="41"/>
      <c r="D1249" s="42" t="s">
        <v>1903</v>
      </c>
      <c r="E1249" s="44">
        <v>12975</v>
      </c>
    </row>
    <row r="1250" spans="1:5" ht="12.75">
      <c r="A1250" s="1" t="s">
        <v>763</v>
      </c>
      <c r="B1250" s="46" t="s">
        <v>429</v>
      </c>
      <c r="C1250" s="47" t="s">
        <v>1783</v>
      </c>
      <c r="D1250" s="48" t="s">
        <v>1938</v>
      </c>
      <c r="E1250" s="50">
        <v>13023</v>
      </c>
    </row>
    <row r="1251" spans="1:5" ht="12.75">
      <c r="A1251" s="1" t="s">
        <v>763</v>
      </c>
      <c r="B1251" s="40"/>
      <c r="C1251" s="41"/>
      <c r="D1251" s="42" t="s">
        <v>1903</v>
      </c>
      <c r="E1251" s="44">
        <v>13023</v>
      </c>
    </row>
    <row r="1252" spans="1:5" ht="12.75">
      <c r="A1252" s="1" t="s">
        <v>763</v>
      </c>
      <c r="B1252" s="46" t="s">
        <v>430</v>
      </c>
      <c r="C1252" s="47" t="s">
        <v>1783</v>
      </c>
      <c r="D1252" s="48" t="s">
        <v>1938</v>
      </c>
      <c r="E1252" s="50">
        <v>12586</v>
      </c>
    </row>
    <row r="1253" spans="1:5" ht="12.75">
      <c r="A1253" s="1" t="s">
        <v>763</v>
      </c>
      <c r="B1253" s="40"/>
      <c r="C1253" s="41"/>
      <c r="D1253" s="42" t="s">
        <v>1903</v>
      </c>
      <c r="E1253" s="44">
        <v>12586</v>
      </c>
    </row>
    <row r="1254" spans="1:5" ht="12.75">
      <c r="A1254" s="1" t="s">
        <v>763</v>
      </c>
      <c r="B1254" s="46" t="s">
        <v>431</v>
      </c>
      <c r="C1254" s="47" t="s">
        <v>1783</v>
      </c>
      <c r="D1254" s="48" t="s">
        <v>1938</v>
      </c>
      <c r="E1254" s="50">
        <v>14809</v>
      </c>
    </row>
    <row r="1255" spans="1:5" ht="12.75">
      <c r="A1255" s="1" t="s">
        <v>763</v>
      </c>
      <c r="B1255" s="40"/>
      <c r="C1255" s="41"/>
      <c r="D1255" s="42" t="s">
        <v>1903</v>
      </c>
      <c r="E1255" s="44">
        <v>14809</v>
      </c>
    </row>
    <row r="1256" spans="1:5" ht="12.75">
      <c r="A1256" s="1" t="s">
        <v>763</v>
      </c>
      <c r="B1256" s="46" t="s">
        <v>432</v>
      </c>
      <c r="C1256" s="47" t="s">
        <v>1783</v>
      </c>
      <c r="D1256" s="48" t="s">
        <v>1938</v>
      </c>
      <c r="E1256" s="50">
        <v>18573</v>
      </c>
    </row>
    <row r="1257" spans="1:5" ht="12.75">
      <c r="A1257" s="1" t="s">
        <v>763</v>
      </c>
      <c r="B1257" s="40"/>
      <c r="C1257" s="41"/>
      <c r="D1257" s="42" t="s">
        <v>1903</v>
      </c>
      <c r="E1257" s="44">
        <v>18573</v>
      </c>
    </row>
    <row r="1258" spans="1:5" ht="12.75">
      <c r="A1258" s="1" t="s">
        <v>763</v>
      </c>
      <c r="B1258" s="46" t="s">
        <v>433</v>
      </c>
      <c r="C1258" s="47" t="s">
        <v>1783</v>
      </c>
      <c r="D1258" s="48" t="s">
        <v>1938</v>
      </c>
      <c r="E1258" s="50">
        <v>11444</v>
      </c>
    </row>
    <row r="1259" spans="1:5" ht="12.75">
      <c r="A1259" s="1" t="s">
        <v>763</v>
      </c>
      <c r="B1259" s="40"/>
      <c r="C1259" s="41"/>
      <c r="D1259" s="42" t="s">
        <v>1903</v>
      </c>
      <c r="E1259" s="44">
        <v>11444</v>
      </c>
    </row>
    <row r="1260" spans="1:5" ht="12.75">
      <c r="A1260" s="1" t="s">
        <v>763</v>
      </c>
      <c r="B1260" s="46" t="s">
        <v>434</v>
      </c>
      <c r="C1260" s="47" t="s">
        <v>1783</v>
      </c>
      <c r="D1260" s="48" t="s">
        <v>1938</v>
      </c>
      <c r="E1260" s="50">
        <v>9150</v>
      </c>
    </row>
    <row r="1261" spans="1:5" ht="12.75">
      <c r="A1261" s="1" t="s">
        <v>763</v>
      </c>
      <c r="B1261" s="40"/>
      <c r="C1261" s="41"/>
      <c r="D1261" s="42" t="s">
        <v>1903</v>
      </c>
      <c r="E1261" s="44">
        <v>9150</v>
      </c>
    </row>
    <row r="1262" spans="1:5" ht="12.75">
      <c r="A1262" s="1" t="s">
        <v>763</v>
      </c>
      <c r="B1262" s="46" t="s">
        <v>435</v>
      </c>
      <c r="C1262" s="47" t="s">
        <v>1783</v>
      </c>
      <c r="D1262" s="48" t="s">
        <v>1938</v>
      </c>
      <c r="E1262" s="50">
        <v>10625</v>
      </c>
    </row>
    <row r="1263" spans="1:5" ht="12.75">
      <c r="A1263" s="1" t="s">
        <v>763</v>
      </c>
      <c r="B1263" s="40"/>
      <c r="C1263" s="41"/>
      <c r="D1263" s="42" t="s">
        <v>1903</v>
      </c>
      <c r="E1263" s="44">
        <v>10625</v>
      </c>
    </row>
    <row r="1264" spans="1:5" ht="12.75">
      <c r="A1264" s="1" t="s">
        <v>763</v>
      </c>
      <c r="B1264" s="46" t="s">
        <v>436</v>
      </c>
      <c r="C1264" s="47" t="s">
        <v>1783</v>
      </c>
      <c r="D1264" s="48" t="s">
        <v>1938</v>
      </c>
      <c r="E1264" s="50">
        <v>21812</v>
      </c>
    </row>
    <row r="1265" spans="1:5" ht="12.75">
      <c r="A1265" s="1" t="s">
        <v>763</v>
      </c>
      <c r="B1265" s="40"/>
      <c r="C1265" s="41"/>
      <c r="D1265" s="42" t="s">
        <v>1903</v>
      </c>
      <c r="E1265" s="44">
        <v>21812</v>
      </c>
    </row>
    <row r="1266" spans="1:5" ht="12.75">
      <c r="A1266" s="1" t="s">
        <v>763</v>
      </c>
      <c r="B1266" s="46" t="s">
        <v>437</v>
      </c>
      <c r="C1266" s="47" t="s">
        <v>1783</v>
      </c>
      <c r="D1266" s="48" t="s">
        <v>1938</v>
      </c>
      <c r="E1266" s="50">
        <v>20410</v>
      </c>
    </row>
    <row r="1267" spans="1:5" ht="12.75">
      <c r="A1267" s="1" t="s">
        <v>763</v>
      </c>
      <c r="B1267" s="40"/>
      <c r="C1267" s="41"/>
      <c r="D1267" s="42" t="s">
        <v>1903</v>
      </c>
      <c r="E1267" s="44">
        <v>20410</v>
      </c>
    </row>
    <row r="1268" spans="1:5" ht="12.75">
      <c r="A1268" s="1" t="s">
        <v>763</v>
      </c>
      <c r="B1268" s="46" t="s">
        <v>438</v>
      </c>
      <c r="C1268" s="47" t="s">
        <v>1783</v>
      </c>
      <c r="D1268" s="48" t="s">
        <v>1938</v>
      </c>
      <c r="E1268" s="50">
        <v>6678</v>
      </c>
    </row>
    <row r="1269" spans="1:5" ht="12.75">
      <c r="A1269" s="1" t="s">
        <v>763</v>
      </c>
      <c r="B1269" s="40"/>
      <c r="C1269" s="41"/>
      <c r="D1269" s="42" t="s">
        <v>1903</v>
      </c>
      <c r="E1269" s="44">
        <v>6678</v>
      </c>
    </row>
    <row r="1270" spans="1:5" ht="12.75">
      <c r="A1270" s="1" t="s">
        <v>763</v>
      </c>
      <c r="B1270" s="46" t="s">
        <v>439</v>
      </c>
      <c r="C1270" s="47" t="s">
        <v>1783</v>
      </c>
      <c r="D1270" s="48" t="s">
        <v>1938</v>
      </c>
      <c r="E1270" s="50">
        <v>14029</v>
      </c>
    </row>
    <row r="1271" spans="1:5" ht="12.75">
      <c r="A1271" s="1" t="s">
        <v>763</v>
      </c>
      <c r="B1271" s="40"/>
      <c r="C1271" s="41"/>
      <c r="D1271" s="42" t="s">
        <v>1903</v>
      </c>
      <c r="E1271" s="44">
        <v>14029</v>
      </c>
    </row>
    <row r="1272" spans="1:5" ht="12.75">
      <c r="A1272" s="1" t="s">
        <v>763</v>
      </c>
      <c r="B1272" s="46" t="s">
        <v>440</v>
      </c>
      <c r="C1272" s="47" t="s">
        <v>1783</v>
      </c>
      <c r="D1272" s="48" t="s">
        <v>1938</v>
      </c>
      <c r="E1272" s="50">
        <v>9858</v>
      </c>
    </row>
    <row r="1273" spans="1:5" ht="12.75">
      <c r="A1273" s="1" t="s">
        <v>763</v>
      </c>
      <c r="B1273" s="40"/>
      <c r="C1273" s="41"/>
      <c r="D1273" s="42" t="s">
        <v>1903</v>
      </c>
      <c r="E1273" s="44">
        <v>9858</v>
      </c>
    </row>
    <row r="1274" spans="1:5" ht="12.75">
      <c r="A1274" s="1" t="s">
        <v>763</v>
      </c>
      <c r="B1274" s="46" t="s">
        <v>441</v>
      </c>
      <c r="C1274" s="47" t="s">
        <v>1783</v>
      </c>
      <c r="D1274" s="48" t="s">
        <v>1938</v>
      </c>
      <c r="E1274" s="50">
        <v>10617</v>
      </c>
    </row>
    <row r="1275" spans="1:5" ht="12.75">
      <c r="A1275" s="1" t="s">
        <v>763</v>
      </c>
      <c r="B1275" s="40"/>
      <c r="C1275" s="41"/>
      <c r="D1275" s="42" t="s">
        <v>1903</v>
      </c>
      <c r="E1275" s="44">
        <v>10617</v>
      </c>
    </row>
    <row r="1276" spans="1:5" ht="12.75">
      <c r="A1276" s="1" t="s">
        <v>763</v>
      </c>
      <c r="B1276" s="46" t="s">
        <v>442</v>
      </c>
      <c r="C1276" s="47" t="s">
        <v>1783</v>
      </c>
      <c r="D1276" s="48" t="s">
        <v>1938</v>
      </c>
      <c r="E1276" s="50">
        <v>12297</v>
      </c>
    </row>
    <row r="1277" spans="1:5" ht="12.75">
      <c r="A1277" s="1" t="s">
        <v>763</v>
      </c>
      <c r="B1277" s="40"/>
      <c r="C1277" s="41"/>
      <c r="D1277" s="42" t="s">
        <v>1903</v>
      </c>
      <c r="E1277" s="44">
        <v>12297</v>
      </c>
    </row>
    <row r="1278" spans="1:5" ht="12.75">
      <c r="A1278" s="1" t="s">
        <v>763</v>
      </c>
      <c r="B1278" s="46" t="s">
        <v>443</v>
      </c>
      <c r="C1278" s="47" t="s">
        <v>1783</v>
      </c>
      <c r="D1278" s="48" t="s">
        <v>1938</v>
      </c>
      <c r="E1278" s="50">
        <v>6063</v>
      </c>
    </row>
    <row r="1279" spans="1:5" ht="12.75">
      <c r="A1279" s="1" t="s">
        <v>763</v>
      </c>
      <c r="B1279" s="40"/>
      <c r="C1279" s="41"/>
      <c r="D1279" s="42" t="s">
        <v>1903</v>
      </c>
      <c r="E1279" s="44">
        <v>6063</v>
      </c>
    </row>
    <row r="1280" spans="1:5" ht="12.75">
      <c r="A1280" s="1" t="s">
        <v>763</v>
      </c>
      <c r="B1280" s="46" t="s">
        <v>444</v>
      </c>
      <c r="C1280" s="47" t="s">
        <v>1783</v>
      </c>
      <c r="D1280" s="48" t="s">
        <v>1938</v>
      </c>
      <c r="E1280" s="50">
        <v>13728</v>
      </c>
    </row>
    <row r="1281" spans="1:5" ht="12.75">
      <c r="A1281" s="1" t="s">
        <v>763</v>
      </c>
      <c r="B1281" s="40"/>
      <c r="C1281" s="41"/>
      <c r="D1281" s="42" t="s">
        <v>1903</v>
      </c>
      <c r="E1281" s="44">
        <v>13728</v>
      </c>
    </row>
    <row r="1282" spans="1:5" ht="12.75">
      <c r="A1282" s="1" t="s">
        <v>763</v>
      </c>
      <c r="B1282" s="46" t="s">
        <v>445</v>
      </c>
      <c r="C1282" s="47">
        <v>3117</v>
      </c>
      <c r="D1282" s="48" t="s">
        <v>1938</v>
      </c>
      <c r="E1282" s="50">
        <v>2699</v>
      </c>
    </row>
    <row r="1283" spans="1:5" ht="12.75">
      <c r="A1283" s="1" t="s">
        <v>763</v>
      </c>
      <c r="B1283" s="40"/>
      <c r="C1283" s="41"/>
      <c r="D1283" s="42" t="s">
        <v>1903</v>
      </c>
      <c r="E1283" s="44">
        <v>2699</v>
      </c>
    </row>
    <row r="1284" spans="1:5" ht="12.75">
      <c r="A1284" s="1" t="s">
        <v>763</v>
      </c>
      <c r="B1284" s="46" t="s">
        <v>446</v>
      </c>
      <c r="C1284" s="47" t="s">
        <v>1783</v>
      </c>
      <c r="D1284" s="48" t="s">
        <v>1938</v>
      </c>
      <c r="E1284" s="50">
        <v>16141.4</v>
      </c>
    </row>
    <row r="1285" spans="1:5" ht="12.75">
      <c r="A1285" s="1" t="s">
        <v>763</v>
      </c>
      <c r="B1285" s="40"/>
      <c r="C1285" s="41"/>
      <c r="D1285" s="42" t="s">
        <v>1903</v>
      </c>
      <c r="E1285" s="44">
        <v>16022</v>
      </c>
    </row>
    <row r="1286" spans="1:5" ht="12.75">
      <c r="A1286" s="1" t="s">
        <v>763</v>
      </c>
      <c r="B1286" s="40"/>
      <c r="C1286" s="41"/>
      <c r="D1286" s="42" t="s">
        <v>918</v>
      </c>
      <c r="E1286" s="44">
        <v>119.4</v>
      </c>
    </row>
    <row r="1287" spans="1:5" ht="12.75">
      <c r="A1287" s="1" t="s">
        <v>763</v>
      </c>
      <c r="B1287" s="46" t="s">
        <v>447</v>
      </c>
      <c r="C1287" s="47" t="s">
        <v>1783</v>
      </c>
      <c r="D1287" s="48" t="s">
        <v>1938</v>
      </c>
      <c r="E1287" s="50">
        <v>11773</v>
      </c>
    </row>
    <row r="1288" spans="1:5" ht="12.75">
      <c r="A1288" s="1" t="s">
        <v>763</v>
      </c>
      <c r="B1288" s="40"/>
      <c r="C1288" s="41"/>
      <c r="D1288" s="42" t="s">
        <v>1903</v>
      </c>
      <c r="E1288" s="44">
        <v>11773</v>
      </c>
    </row>
    <row r="1289" spans="1:5" ht="12.75">
      <c r="A1289" s="1" t="s">
        <v>763</v>
      </c>
      <c r="B1289" s="46" t="s">
        <v>448</v>
      </c>
      <c r="C1289" s="47" t="s">
        <v>1783</v>
      </c>
      <c r="D1289" s="48" t="s">
        <v>1938</v>
      </c>
      <c r="E1289" s="50">
        <v>12510</v>
      </c>
    </row>
    <row r="1290" spans="1:5" ht="12.75">
      <c r="A1290" s="1" t="s">
        <v>763</v>
      </c>
      <c r="B1290" s="40"/>
      <c r="C1290" s="41"/>
      <c r="D1290" s="42" t="s">
        <v>1903</v>
      </c>
      <c r="E1290" s="44">
        <v>12510</v>
      </c>
    </row>
    <row r="1291" spans="1:5" ht="12.75">
      <c r="A1291" s="1" t="s">
        <v>763</v>
      </c>
      <c r="B1291" s="46" t="s">
        <v>449</v>
      </c>
      <c r="C1291" s="47" t="s">
        <v>1783</v>
      </c>
      <c r="D1291" s="48" t="s">
        <v>1938</v>
      </c>
      <c r="E1291" s="50">
        <v>14424</v>
      </c>
    </row>
    <row r="1292" spans="1:5" ht="12.75">
      <c r="A1292" s="1" t="s">
        <v>763</v>
      </c>
      <c r="B1292" s="40"/>
      <c r="C1292" s="41"/>
      <c r="D1292" s="42" t="s">
        <v>1903</v>
      </c>
      <c r="E1292" s="44">
        <v>14424</v>
      </c>
    </row>
    <row r="1293" spans="1:5" ht="12.75">
      <c r="A1293" s="1" t="s">
        <v>763</v>
      </c>
      <c r="B1293" s="46" t="s">
        <v>450</v>
      </c>
      <c r="C1293" s="47" t="s">
        <v>1783</v>
      </c>
      <c r="D1293" s="48" t="s">
        <v>1938</v>
      </c>
      <c r="E1293" s="50">
        <v>13082</v>
      </c>
    </row>
    <row r="1294" spans="1:5" ht="12.75">
      <c r="A1294" s="1" t="s">
        <v>763</v>
      </c>
      <c r="B1294" s="40"/>
      <c r="C1294" s="41"/>
      <c r="D1294" s="42" t="s">
        <v>1903</v>
      </c>
      <c r="E1294" s="44">
        <v>13082</v>
      </c>
    </row>
    <row r="1295" spans="1:5" ht="12.75">
      <c r="A1295" s="1" t="s">
        <v>763</v>
      </c>
      <c r="B1295" s="46" t="s">
        <v>451</v>
      </c>
      <c r="C1295" s="47" t="s">
        <v>1783</v>
      </c>
      <c r="D1295" s="48" t="s">
        <v>1938</v>
      </c>
      <c r="E1295" s="50">
        <v>9732</v>
      </c>
    </row>
    <row r="1296" spans="1:5" ht="12.75">
      <c r="A1296" s="1" t="s">
        <v>763</v>
      </c>
      <c r="B1296" s="40"/>
      <c r="C1296" s="41"/>
      <c r="D1296" s="42" t="s">
        <v>1903</v>
      </c>
      <c r="E1296" s="44">
        <v>9732</v>
      </c>
    </row>
    <row r="1297" spans="1:5" ht="12.75">
      <c r="A1297" s="1" t="s">
        <v>763</v>
      </c>
      <c r="B1297" s="46" t="s">
        <v>452</v>
      </c>
      <c r="C1297" s="47" t="s">
        <v>1783</v>
      </c>
      <c r="D1297" s="48" t="s">
        <v>1938</v>
      </c>
      <c r="E1297" s="50">
        <v>11564</v>
      </c>
    </row>
    <row r="1298" spans="1:5" ht="12.75">
      <c r="A1298" s="1" t="s">
        <v>763</v>
      </c>
      <c r="B1298" s="40"/>
      <c r="C1298" s="41"/>
      <c r="D1298" s="42" t="s">
        <v>1903</v>
      </c>
      <c r="E1298" s="44">
        <v>11564</v>
      </c>
    </row>
    <row r="1299" spans="1:5" ht="12.75">
      <c r="A1299" s="1" t="s">
        <v>763</v>
      </c>
      <c r="B1299" s="46" t="s">
        <v>453</v>
      </c>
      <c r="C1299" s="47" t="s">
        <v>1783</v>
      </c>
      <c r="D1299" s="48" t="s">
        <v>1938</v>
      </c>
      <c r="E1299" s="50">
        <v>14761</v>
      </c>
    </row>
    <row r="1300" spans="1:5" ht="12.75">
      <c r="A1300" s="1" t="s">
        <v>763</v>
      </c>
      <c r="B1300" s="40"/>
      <c r="C1300" s="41"/>
      <c r="D1300" s="42" t="s">
        <v>1903</v>
      </c>
      <c r="E1300" s="44">
        <v>14761</v>
      </c>
    </row>
    <row r="1301" spans="1:5" ht="12.75">
      <c r="A1301" s="1" t="s">
        <v>763</v>
      </c>
      <c r="B1301" s="46" t="s">
        <v>454</v>
      </c>
      <c r="C1301" s="47" t="s">
        <v>1783</v>
      </c>
      <c r="D1301" s="48" t="s">
        <v>1938</v>
      </c>
      <c r="E1301" s="50">
        <v>14841</v>
      </c>
    </row>
    <row r="1302" spans="1:5" ht="12.75">
      <c r="A1302" s="1" t="s">
        <v>763</v>
      </c>
      <c r="B1302" s="40"/>
      <c r="C1302" s="41"/>
      <c r="D1302" s="42" t="s">
        <v>1903</v>
      </c>
      <c r="E1302" s="44">
        <v>14841</v>
      </c>
    </row>
    <row r="1303" spans="1:5" ht="12.75">
      <c r="A1303" s="1" t="s">
        <v>763</v>
      </c>
      <c r="B1303" s="46" t="s">
        <v>455</v>
      </c>
      <c r="C1303" s="47" t="s">
        <v>1996</v>
      </c>
      <c r="D1303" s="48" t="s">
        <v>1997</v>
      </c>
      <c r="E1303" s="50">
        <v>14162</v>
      </c>
    </row>
    <row r="1304" spans="1:5" ht="12.75">
      <c r="A1304" s="1" t="s">
        <v>763</v>
      </c>
      <c r="B1304" s="40"/>
      <c r="C1304" s="41"/>
      <c r="D1304" s="42" t="s">
        <v>1903</v>
      </c>
      <c r="E1304" s="44">
        <v>11144</v>
      </c>
    </row>
    <row r="1305" spans="1:5" ht="12.75">
      <c r="A1305" s="1" t="s">
        <v>763</v>
      </c>
      <c r="B1305" s="40"/>
      <c r="C1305" s="41"/>
      <c r="D1305" s="42" t="s">
        <v>1907</v>
      </c>
      <c r="E1305" s="44">
        <v>3018</v>
      </c>
    </row>
    <row r="1306" spans="1:5" ht="12.75">
      <c r="A1306" s="1" t="s">
        <v>763</v>
      </c>
      <c r="B1306" s="46" t="s">
        <v>455</v>
      </c>
      <c r="C1306" s="47" t="s">
        <v>1977</v>
      </c>
      <c r="D1306" s="48" t="s">
        <v>1978</v>
      </c>
      <c r="E1306" s="50">
        <v>1343</v>
      </c>
    </row>
    <row r="1307" spans="1:5" ht="12.75">
      <c r="A1307" s="1" t="s">
        <v>763</v>
      </c>
      <c r="B1307" s="40"/>
      <c r="C1307" s="41"/>
      <c r="D1307" s="42" t="s">
        <v>1903</v>
      </c>
      <c r="E1307" s="44">
        <v>1343</v>
      </c>
    </row>
    <row r="1308" spans="1:5" ht="12.75">
      <c r="A1308" s="1" t="s">
        <v>763</v>
      </c>
      <c r="B1308" s="46" t="s">
        <v>456</v>
      </c>
      <c r="C1308" s="47" t="s">
        <v>1783</v>
      </c>
      <c r="D1308" s="48" t="s">
        <v>1938</v>
      </c>
      <c r="E1308" s="50">
        <v>15376</v>
      </c>
    </row>
    <row r="1309" spans="1:5" ht="12.75">
      <c r="A1309" s="1" t="s">
        <v>763</v>
      </c>
      <c r="B1309" s="40"/>
      <c r="C1309" s="41"/>
      <c r="D1309" s="42" t="s">
        <v>1903</v>
      </c>
      <c r="E1309" s="44">
        <v>15376</v>
      </c>
    </row>
    <row r="1310" spans="1:5" ht="12.75">
      <c r="A1310" s="1" t="s">
        <v>763</v>
      </c>
      <c r="B1310" s="46" t="s">
        <v>457</v>
      </c>
      <c r="C1310" s="47" t="s">
        <v>1783</v>
      </c>
      <c r="D1310" s="48" t="s">
        <v>1938</v>
      </c>
      <c r="E1310" s="50">
        <v>14194</v>
      </c>
    </row>
    <row r="1311" spans="1:5" ht="12.75">
      <c r="A1311" s="1" t="s">
        <v>763</v>
      </c>
      <c r="B1311" s="40"/>
      <c r="C1311" s="41"/>
      <c r="D1311" s="42" t="s">
        <v>1903</v>
      </c>
      <c r="E1311" s="44">
        <v>14194</v>
      </c>
    </row>
    <row r="1312" spans="1:5" ht="12.75">
      <c r="A1312" s="1" t="s">
        <v>763</v>
      </c>
      <c r="B1312" s="46" t="s">
        <v>458</v>
      </c>
      <c r="C1312" s="47" t="s">
        <v>1783</v>
      </c>
      <c r="D1312" s="48" t="s">
        <v>1938</v>
      </c>
      <c r="E1312" s="50">
        <v>19351</v>
      </c>
    </row>
    <row r="1313" spans="1:5" ht="12.75">
      <c r="A1313" s="1" t="s">
        <v>763</v>
      </c>
      <c r="B1313" s="40"/>
      <c r="C1313" s="41"/>
      <c r="D1313" s="42" t="s">
        <v>1903</v>
      </c>
      <c r="E1313" s="44">
        <v>19351</v>
      </c>
    </row>
    <row r="1314" spans="1:5" ht="12.75">
      <c r="A1314" s="1" t="s">
        <v>763</v>
      </c>
      <c r="B1314" s="46" t="s">
        <v>459</v>
      </c>
      <c r="C1314" s="47" t="s">
        <v>1783</v>
      </c>
      <c r="D1314" s="48" t="s">
        <v>1938</v>
      </c>
      <c r="E1314" s="50">
        <v>6460</v>
      </c>
    </row>
    <row r="1315" spans="1:5" ht="12.75">
      <c r="A1315" s="1" t="s">
        <v>763</v>
      </c>
      <c r="B1315" s="40"/>
      <c r="C1315" s="41"/>
      <c r="D1315" s="42" t="s">
        <v>1903</v>
      </c>
      <c r="E1315" s="44">
        <v>6460</v>
      </c>
    </row>
    <row r="1316" spans="1:5" ht="12.75">
      <c r="A1316" s="1" t="s">
        <v>763</v>
      </c>
      <c r="B1316" s="46" t="s">
        <v>460</v>
      </c>
      <c r="C1316" s="47" t="s">
        <v>1783</v>
      </c>
      <c r="D1316" s="48" t="s">
        <v>1938</v>
      </c>
      <c r="E1316" s="50">
        <v>11375</v>
      </c>
    </row>
    <row r="1317" spans="1:5" ht="12.75">
      <c r="A1317" s="1" t="s">
        <v>763</v>
      </c>
      <c r="B1317" s="40"/>
      <c r="C1317" s="41"/>
      <c r="D1317" s="42" t="s">
        <v>1903</v>
      </c>
      <c r="E1317" s="44">
        <v>11375</v>
      </c>
    </row>
    <row r="1318" spans="1:5" ht="12.75">
      <c r="A1318" s="1" t="s">
        <v>763</v>
      </c>
      <c r="B1318" s="46" t="s">
        <v>461</v>
      </c>
      <c r="C1318" s="47" t="s">
        <v>1783</v>
      </c>
      <c r="D1318" s="48" t="s">
        <v>1938</v>
      </c>
      <c r="E1318" s="50">
        <v>12097</v>
      </c>
    </row>
    <row r="1319" spans="1:5" ht="12.75">
      <c r="A1319" s="1" t="s">
        <v>763</v>
      </c>
      <c r="B1319" s="40"/>
      <c r="C1319" s="41"/>
      <c r="D1319" s="42" t="s">
        <v>1903</v>
      </c>
      <c r="E1319" s="44">
        <v>12097</v>
      </c>
    </row>
    <row r="1320" spans="1:5" ht="12.75">
      <c r="A1320" s="1" t="s">
        <v>763</v>
      </c>
      <c r="B1320" s="46" t="s">
        <v>462</v>
      </c>
      <c r="C1320" s="47" t="s">
        <v>1783</v>
      </c>
      <c r="D1320" s="48" t="s">
        <v>1938</v>
      </c>
      <c r="E1320" s="50">
        <v>15696</v>
      </c>
    </row>
    <row r="1321" spans="1:5" ht="12.75">
      <c r="A1321" s="1" t="s">
        <v>763</v>
      </c>
      <c r="B1321" s="40"/>
      <c r="C1321" s="41"/>
      <c r="D1321" s="42" t="s">
        <v>1903</v>
      </c>
      <c r="E1321" s="44">
        <v>15696</v>
      </c>
    </row>
    <row r="1322" spans="1:5" ht="12.75">
      <c r="A1322" s="1" t="s">
        <v>763</v>
      </c>
      <c r="B1322" s="46" t="s">
        <v>463</v>
      </c>
      <c r="C1322" s="47" t="s">
        <v>1783</v>
      </c>
      <c r="D1322" s="48" t="s">
        <v>1938</v>
      </c>
      <c r="E1322" s="50">
        <v>14739</v>
      </c>
    </row>
    <row r="1323" spans="1:5" ht="12.75">
      <c r="A1323" s="1" t="s">
        <v>763</v>
      </c>
      <c r="B1323" s="40"/>
      <c r="C1323" s="41"/>
      <c r="D1323" s="42" t="s">
        <v>1903</v>
      </c>
      <c r="E1323" s="44">
        <v>14739</v>
      </c>
    </row>
    <row r="1324" spans="1:5" ht="12.75">
      <c r="A1324" s="1" t="s">
        <v>763</v>
      </c>
      <c r="B1324" s="46" t="s">
        <v>464</v>
      </c>
      <c r="C1324" s="47" t="s">
        <v>1783</v>
      </c>
      <c r="D1324" s="48" t="s">
        <v>1938</v>
      </c>
      <c r="E1324" s="50">
        <v>15196</v>
      </c>
    </row>
    <row r="1325" spans="1:5" ht="12.75">
      <c r="A1325" s="1" t="s">
        <v>763</v>
      </c>
      <c r="B1325" s="40"/>
      <c r="C1325" s="41"/>
      <c r="D1325" s="42" t="s">
        <v>1903</v>
      </c>
      <c r="E1325" s="44">
        <v>15196</v>
      </c>
    </row>
    <row r="1326" spans="1:5" ht="12.75">
      <c r="A1326" s="1" t="s">
        <v>763</v>
      </c>
      <c r="B1326" s="46" t="s">
        <v>465</v>
      </c>
      <c r="C1326" s="47" t="s">
        <v>1783</v>
      </c>
      <c r="D1326" s="48" t="s">
        <v>1938</v>
      </c>
      <c r="E1326" s="50">
        <v>12327</v>
      </c>
    </row>
    <row r="1327" spans="1:5" ht="12.75">
      <c r="A1327" s="1" t="s">
        <v>763</v>
      </c>
      <c r="B1327" s="40"/>
      <c r="C1327" s="41"/>
      <c r="D1327" s="42" t="s">
        <v>1903</v>
      </c>
      <c r="E1327" s="44">
        <v>12327</v>
      </c>
    </row>
    <row r="1328" spans="1:5" ht="12.75">
      <c r="A1328" s="1" t="s">
        <v>763</v>
      </c>
      <c r="B1328" s="46" t="s">
        <v>466</v>
      </c>
      <c r="C1328" s="47" t="s">
        <v>1783</v>
      </c>
      <c r="D1328" s="48" t="s">
        <v>1938</v>
      </c>
      <c r="E1328" s="50">
        <v>13523</v>
      </c>
    </row>
    <row r="1329" spans="1:5" ht="12.75">
      <c r="A1329" s="1" t="s">
        <v>763</v>
      </c>
      <c r="B1329" s="40"/>
      <c r="C1329" s="41"/>
      <c r="D1329" s="42" t="s">
        <v>1903</v>
      </c>
      <c r="E1329" s="44">
        <v>13523</v>
      </c>
    </row>
    <row r="1330" spans="1:5" ht="12.75">
      <c r="A1330" s="1" t="s">
        <v>763</v>
      </c>
      <c r="B1330" s="46" t="s">
        <v>467</v>
      </c>
      <c r="C1330" s="47" t="s">
        <v>1783</v>
      </c>
      <c r="D1330" s="48" t="s">
        <v>1938</v>
      </c>
      <c r="E1330" s="50">
        <v>20290</v>
      </c>
    </row>
    <row r="1331" spans="1:5" ht="12.75">
      <c r="A1331" s="1" t="s">
        <v>763</v>
      </c>
      <c r="B1331" s="40"/>
      <c r="C1331" s="41"/>
      <c r="D1331" s="42" t="s">
        <v>1903</v>
      </c>
      <c r="E1331" s="44">
        <v>20290</v>
      </c>
    </row>
    <row r="1332" spans="1:5" ht="12.75">
      <c r="A1332" s="1" t="s">
        <v>763</v>
      </c>
      <c r="B1332" s="46" t="s">
        <v>468</v>
      </c>
      <c r="C1332" s="47" t="s">
        <v>1783</v>
      </c>
      <c r="D1332" s="48" t="s">
        <v>1938</v>
      </c>
      <c r="E1332" s="50">
        <v>18574</v>
      </c>
    </row>
    <row r="1333" spans="1:5" ht="12.75">
      <c r="A1333" s="1" t="s">
        <v>763</v>
      </c>
      <c r="B1333" s="40"/>
      <c r="C1333" s="41"/>
      <c r="D1333" s="42" t="s">
        <v>1903</v>
      </c>
      <c r="E1333" s="44">
        <v>18574</v>
      </c>
    </row>
    <row r="1334" spans="1:5" ht="12.75">
      <c r="A1334" s="1" t="s">
        <v>763</v>
      </c>
      <c r="B1334" s="46" t="s">
        <v>469</v>
      </c>
      <c r="C1334" s="47">
        <v>3117</v>
      </c>
      <c r="D1334" s="48" t="s">
        <v>1938</v>
      </c>
      <c r="E1334" s="50">
        <v>5622</v>
      </c>
    </row>
    <row r="1335" spans="1:5" ht="12.75">
      <c r="A1335" s="1" t="s">
        <v>763</v>
      </c>
      <c r="B1335" s="40"/>
      <c r="C1335" s="41"/>
      <c r="D1335" s="42" t="s">
        <v>1903</v>
      </c>
      <c r="E1335" s="44">
        <v>5622</v>
      </c>
    </row>
    <row r="1336" spans="1:5" ht="12.75">
      <c r="A1336" s="1" t="s">
        <v>763</v>
      </c>
      <c r="B1336" s="46" t="s">
        <v>470</v>
      </c>
      <c r="C1336" s="47" t="s">
        <v>1783</v>
      </c>
      <c r="D1336" s="48" t="s">
        <v>1938</v>
      </c>
      <c r="E1336" s="50">
        <v>6411</v>
      </c>
    </row>
    <row r="1337" spans="1:5" ht="12.75">
      <c r="A1337" s="1" t="s">
        <v>763</v>
      </c>
      <c r="B1337" s="40"/>
      <c r="C1337" s="41"/>
      <c r="D1337" s="42" t="s">
        <v>1903</v>
      </c>
      <c r="E1337" s="44">
        <v>6411</v>
      </c>
    </row>
    <row r="1338" spans="1:5" ht="12.75">
      <c r="A1338" s="1" t="s">
        <v>763</v>
      </c>
      <c r="B1338" s="46" t="s">
        <v>471</v>
      </c>
      <c r="C1338" s="47">
        <v>3117</v>
      </c>
      <c r="D1338" s="48" t="s">
        <v>1938</v>
      </c>
      <c r="E1338" s="50">
        <v>5312</v>
      </c>
    </row>
    <row r="1339" spans="1:5" ht="12.75">
      <c r="A1339" s="1" t="s">
        <v>763</v>
      </c>
      <c r="B1339" s="40"/>
      <c r="C1339" s="41"/>
      <c r="D1339" s="42" t="s">
        <v>1903</v>
      </c>
      <c r="E1339" s="44">
        <v>5312</v>
      </c>
    </row>
    <row r="1340" spans="1:5" ht="12.75">
      <c r="A1340" s="1" t="s">
        <v>763</v>
      </c>
      <c r="B1340" s="46" t="s">
        <v>472</v>
      </c>
      <c r="C1340" s="47" t="s">
        <v>1783</v>
      </c>
      <c r="D1340" s="48" t="s">
        <v>1938</v>
      </c>
      <c r="E1340" s="50">
        <v>7743</v>
      </c>
    </row>
    <row r="1341" spans="1:5" ht="12.75">
      <c r="A1341" s="1" t="s">
        <v>763</v>
      </c>
      <c r="B1341" s="40"/>
      <c r="C1341" s="41"/>
      <c r="D1341" s="42" t="s">
        <v>1903</v>
      </c>
      <c r="E1341" s="44">
        <v>7743</v>
      </c>
    </row>
    <row r="1342" spans="1:5" ht="12.75">
      <c r="A1342" s="1" t="s">
        <v>763</v>
      </c>
      <c r="B1342" s="46" t="s">
        <v>473</v>
      </c>
      <c r="C1342" s="47" t="s">
        <v>1783</v>
      </c>
      <c r="D1342" s="48" t="s">
        <v>1938</v>
      </c>
      <c r="E1342" s="50">
        <v>13676</v>
      </c>
    </row>
    <row r="1343" spans="1:5" ht="12.75">
      <c r="A1343" s="1" t="s">
        <v>763</v>
      </c>
      <c r="B1343" s="40"/>
      <c r="C1343" s="41"/>
      <c r="D1343" s="42" t="s">
        <v>1903</v>
      </c>
      <c r="E1343" s="44">
        <v>13676</v>
      </c>
    </row>
    <row r="1344" spans="1:5" ht="12.75">
      <c r="A1344" s="1" t="s">
        <v>763</v>
      </c>
      <c r="B1344" s="46" t="s">
        <v>474</v>
      </c>
      <c r="C1344" s="47" t="s">
        <v>1783</v>
      </c>
      <c r="D1344" s="48" t="s">
        <v>1938</v>
      </c>
      <c r="E1344" s="50">
        <v>10634</v>
      </c>
    </row>
    <row r="1345" spans="1:5" ht="12.75">
      <c r="A1345" s="1" t="s">
        <v>763</v>
      </c>
      <c r="B1345" s="40"/>
      <c r="C1345" s="41"/>
      <c r="D1345" s="42" t="s">
        <v>1903</v>
      </c>
      <c r="E1345" s="44">
        <v>10634</v>
      </c>
    </row>
    <row r="1346" spans="1:5" ht="12.75">
      <c r="A1346" s="1" t="s">
        <v>763</v>
      </c>
      <c r="B1346" s="46" t="s">
        <v>475</v>
      </c>
      <c r="C1346" s="47" t="s">
        <v>1783</v>
      </c>
      <c r="D1346" s="48" t="s">
        <v>1938</v>
      </c>
      <c r="E1346" s="50">
        <v>10236</v>
      </c>
    </row>
    <row r="1347" spans="1:5" ht="12.75">
      <c r="A1347" s="1" t="s">
        <v>763</v>
      </c>
      <c r="B1347" s="40"/>
      <c r="C1347" s="41"/>
      <c r="D1347" s="42" t="s">
        <v>1903</v>
      </c>
      <c r="E1347" s="44">
        <v>10236</v>
      </c>
    </row>
    <row r="1348" spans="1:5" ht="12.75">
      <c r="A1348" s="1" t="s">
        <v>763</v>
      </c>
      <c r="B1348" s="46" t="s">
        <v>476</v>
      </c>
      <c r="C1348" s="47" t="s">
        <v>1783</v>
      </c>
      <c r="D1348" s="48" t="s">
        <v>1938</v>
      </c>
      <c r="E1348" s="50">
        <v>8672</v>
      </c>
    </row>
    <row r="1349" spans="1:5" ht="12.75">
      <c r="A1349" s="1" t="s">
        <v>763</v>
      </c>
      <c r="B1349" s="40"/>
      <c r="C1349" s="41"/>
      <c r="D1349" s="42" t="s">
        <v>1903</v>
      </c>
      <c r="E1349" s="44">
        <v>8672</v>
      </c>
    </row>
    <row r="1350" spans="1:5" ht="12.75">
      <c r="A1350" s="1" t="s">
        <v>763</v>
      </c>
      <c r="B1350" s="46" t="s">
        <v>477</v>
      </c>
      <c r="C1350" s="47" t="s">
        <v>1783</v>
      </c>
      <c r="D1350" s="48" t="s">
        <v>1938</v>
      </c>
      <c r="E1350" s="50">
        <v>10739</v>
      </c>
    </row>
    <row r="1351" spans="1:5" ht="12.75">
      <c r="A1351" s="1" t="s">
        <v>763</v>
      </c>
      <c r="B1351" s="40"/>
      <c r="C1351" s="41"/>
      <c r="D1351" s="42" t="s">
        <v>1903</v>
      </c>
      <c r="E1351" s="44">
        <v>10739</v>
      </c>
    </row>
    <row r="1352" spans="1:5" ht="12.75">
      <c r="A1352" s="1" t="s">
        <v>763</v>
      </c>
      <c r="B1352" s="46" t="s">
        <v>478</v>
      </c>
      <c r="C1352" s="47" t="s">
        <v>1783</v>
      </c>
      <c r="D1352" s="48" t="s">
        <v>1938</v>
      </c>
      <c r="E1352" s="50">
        <v>10103</v>
      </c>
    </row>
    <row r="1353" spans="1:5" ht="12.75">
      <c r="A1353" s="1" t="s">
        <v>763</v>
      </c>
      <c r="B1353" s="40"/>
      <c r="C1353" s="41"/>
      <c r="D1353" s="42" t="s">
        <v>1903</v>
      </c>
      <c r="E1353" s="44">
        <v>10103</v>
      </c>
    </row>
    <row r="1354" spans="1:5" ht="12.75">
      <c r="A1354" s="1" t="s">
        <v>763</v>
      </c>
      <c r="B1354" s="46" t="s">
        <v>479</v>
      </c>
      <c r="C1354" s="47" t="s">
        <v>1783</v>
      </c>
      <c r="D1354" s="48" t="s">
        <v>1938</v>
      </c>
      <c r="E1354" s="50">
        <v>12934</v>
      </c>
    </row>
    <row r="1355" spans="1:5" ht="12.75">
      <c r="A1355" s="1" t="s">
        <v>763</v>
      </c>
      <c r="B1355" s="40"/>
      <c r="C1355" s="41"/>
      <c r="D1355" s="42" t="s">
        <v>1903</v>
      </c>
      <c r="E1355" s="44">
        <v>12934</v>
      </c>
    </row>
    <row r="1356" spans="1:5" ht="12.75">
      <c r="A1356" s="1" t="s">
        <v>763</v>
      </c>
      <c r="B1356" s="46" t="s">
        <v>480</v>
      </c>
      <c r="C1356" s="47" t="s">
        <v>1783</v>
      </c>
      <c r="D1356" s="48" t="s">
        <v>1938</v>
      </c>
      <c r="E1356" s="50">
        <v>10937</v>
      </c>
    </row>
    <row r="1357" spans="1:5" ht="12.75">
      <c r="A1357" s="1" t="s">
        <v>763</v>
      </c>
      <c r="B1357" s="40"/>
      <c r="C1357" s="41"/>
      <c r="D1357" s="42" t="s">
        <v>1903</v>
      </c>
      <c r="E1357" s="44">
        <v>10937</v>
      </c>
    </row>
    <row r="1358" spans="1:5" ht="12.75">
      <c r="A1358" s="1" t="s">
        <v>763</v>
      </c>
      <c r="B1358" s="46" t="s">
        <v>481</v>
      </c>
      <c r="C1358" s="47" t="s">
        <v>1783</v>
      </c>
      <c r="D1358" s="48" t="s">
        <v>1938</v>
      </c>
      <c r="E1358" s="50">
        <v>14576</v>
      </c>
    </row>
    <row r="1359" spans="1:5" ht="12.75">
      <c r="A1359" s="1" t="s">
        <v>763</v>
      </c>
      <c r="B1359" s="40"/>
      <c r="C1359" s="41"/>
      <c r="D1359" s="42" t="s">
        <v>1903</v>
      </c>
      <c r="E1359" s="44">
        <v>14576</v>
      </c>
    </row>
    <row r="1360" spans="1:5" ht="12.75">
      <c r="A1360" s="1" t="s">
        <v>763</v>
      </c>
      <c r="B1360" s="46" t="s">
        <v>482</v>
      </c>
      <c r="C1360" s="47" t="s">
        <v>1783</v>
      </c>
      <c r="D1360" s="48" t="s">
        <v>1938</v>
      </c>
      <c r="E1360" s="50">
        <v>13272</v>
      </c>
    </row>
    <row r="1361" spans="1:5" ht="12.75">
      <c r="A1361" s="1" t="s">
        <v>763</v>
      </c>
      <c r="B1361" s="40"/>
      <c r="C1361" s="41"/>
      <c r="D1361" s="42" t="s">
        <v>1903</v>
      </c>
      <c r="E1361" s="44">
        <v>13272</v>
      </c>
    </row>
    <row r="1362" spans="1:5" ht="12.75">
      <c r="A1362" s="1" t="s">
        <v>763</v>
      </c>
      <c r="B1362" s="46" t="s">
        <v>483</v>
      </c>
      <c r="C1362" s="47" t="s">
        <v>1783</v>
      </c>
      <c r="D1362" s="48" t="s">
        <v>1938</v>
      </c>
      <c r="E1362" s="50">
        <v>12358</v>
      </c>
    </row>
    <row r="1363" spans="1:5" ht="12.75">
      <c r="A1363" s="1" t="s">
        <v>763</v>
      </c>
      <c r="B1363" s="40"/>
      <c r="C1363" s="41"/>
      <c r="D1363" s="42" t="s">
        <v>1903</v>
      </c>
      <c r="E1363" s="44">
        <v>12358</v>
      </c>
    </row>
    <row r="1364" spans="1:5" ht="12.75">
      <c r="A1364" s="1" t="s">
        <v>763</v>
      </c>
      <c r="B1364" s="46" t="s">
        <v>484</v>
      </c>
      <c r="C1364" s="47" t="s">
        <v>1783</v>
      </c>
      <c r="D1364" s="48" t="s">
        <v>1938</v>
      </c>
      <c r="E1364" s="50">
        <v>12585</v>
      </c>
    </row>
    <row r="1365" spans="1:5" ht="12.75">
      <c r="A1365" s="1" t="s">
        <v>763</v>
      </c>
      <c r="B1365" s="40"/>
      <c r="C1365" s="41"/>
      <c r="D1365" s="42" t="s">
        <v>1903</v>
      </c>
      <c r="E1365" s="44">
        <v>12585</v>
      </c>
    </row>
    <row r="1366" spans="1:5" ht="12.75">
      <c r="A1366" s="1" t="s">
        <v>763</v>
      </c>
      <c r="B1366" s="46" t="s">
        <v>485</v>
      </c>
      <c r="C1366" s="47" t="s">
        <v>1783</v>
      </c>
      <c r="D1366" s="48" t="s">
        <v>1938</v>
      </c>
      <c r="E1366" s="50">
        <v>6454</v>
      </c>
    </row>
    <row r="1367" spans="1:5" ht="12.75">
      <c r="A1367" s="1" t="s">
        <v>763</v>
      </c>
      <c r="B1367" s="40"/>
      <c r="C1367" s="41"/>
      <c r="D1367" s="42" t="s">
        <v>1903</v>
      </c>
      <c r="E1367" s="44">
        <v>6454</v>
      </c>
    </row>
    <row r="1368" spans="1:5" ht="12.75">
      <c r="A1368" s="1" t="s">
        <v>763</v>
      </c>
      <c r="B1368" s="46" t="s">
        <v>486</v>
      </c>
      <c r="C1368" s="47" t="s">
        <v>1783</v>
      </c>
      <c r="D1368" s="48" t="s">
        <v>1938</v>
      </c>
      <c r="E1368" s="50">
        <v>10666</v>
      </c>
    </row>
    <row r="1369" spans="1:5" ht="12.75">
      <c r="A1369" s="1" t="s">
        <v>763</v>
      </c>
      <c r="B1369" s="40"/>
      <c r="C1369" s="41"/>
      <c r="D1369" s="42" t="s">
        <v>1903</v>
      </c>
      <c r="E1369" s="44">
        <v>10666</v>
      </c>
    </row>
    <row r="1370" spans="1:5" ht="12.75">
      <c r="A1370" s="1" t="s">
        <v>763</v>
      </c>
      <c r="B1370" s="46" t="s">
        <v>487</v>
      </c>
      <c r="C1370" s="47" t="s">
        <v>1783</v>
      </c>
      <c r="D1370" s="48" t="s">
        <v>1938</v>
      </c>
      <c r="E1370" s="50">
        <v>11824</v>
      </c>
    </row>
    <row r="1371" spans="1:5" ht="12.75">
      <c r="A1371" s="1" t="s">
        <v>763</v>
      </c>
      <c r="B1371" s="40"/>
      <c r="C1371" s="41"/>
      <c r="D1371" s="42" t="s">
        <v>1903</v>
      </c>
      <c r="E1371" s="44">
        <v>11824</v>
      </c>
    </row>
    <row r="1372" spans="1:5" ht="12.75">
      <c r="A1372" s="1" t="s">
        <v>763</v>
      </c>
      <c r="B1372" s="46" t="s">
        <v>488</v>
      </c>
      <c r="C1372" s="47" t="s">
        <v>1783</v>
      </c>
      <c r="D1372" s="48" t="s">
        <v>1938</v>
      </c>
      <c r="E1372" s="50">
        <v>10340</v>
      </c>
    </row>
    <row r="1373" spans="1:5" ht="12.75">
      <c r="A1373" s="1" t="s">
        <v>763</v>
      </c>
      <c r="B1373" s="40"/>
      <c r="C1373" s="41"/>
      <c r="D1373" s="42" t="s">
        <v>1903</v>
      </c>
      <c r="E1373" s="44">
        <v>10340</v>
      </c>
    </row>
    <row r="1374" spans="1:5" ht="12.75">
      <c r="A1374" s="1" t="s">
        <v>763</v>
      </c>
      <c r="B1374" s="46" t="s">
        <v>489</v>
      </c>
      <c r="C1374" s="47" t="s">
        <v>1783</v>
      </c>
      <c r="D1374" s="48" t="s">
        <v>1938</v>
      </c>
      <c r="E1374" s="50">
        <v>18294.1</v>
      </c>
    </row>
    <row r="1375" spans="1:5" ht="12.75">
      <c r="A1375" s="1" t="s">
        <v>763</v>
      </c>
      <c r="B1375" s="40"/>
      <c r="C1375" s="41"/>
      <c r="D1375" s="42" t="s">
        <v>1903</v>
      </c>
      <c r="E1375" s="44">
        <v>18235</v>
      </c>
    </row>
    <row r="1376" spans="1:5" ht="12.75">
      <c r="A1376" s="1" t="s">
        <v>763</v>
      </c>
      <c r="B1376" s="40"/>
      <c r="C1376" s="41"/>
      <c r="D1376" s="42" t="s">
        <v>918</v>
      </c>
      <c r="E1376" s="44">
        <v>59.1</v>
      </c>
    </row>
    <row r="1377" spans="1:5" ht="12.75">
      <c r="A1377" s="1" t="s">
        <v>763</v>
      </c>
      <c r="B1377" s="46" t="s">
        <v>490</v>
      </c>
      <c r="C1377" s="47" t="s">
        <v>1783</v>
      </c>
      <c r="D1377" s="48" t="s">
        <v>1938</v>
      </c>
      <c r="E1377" s="50">
        <v>12500.5</v>
      </c>
    </row>
    <row r="1378" spans="1:5" ht="12.75">
      <c r="A1378" s="1" t="s">
        <v>763</v>
      </c>
      <c r="B1378" s="40"/>
      <c r="C1378" s="41"/>
      <c r="D1378" s="42" t="s">
        <v>1903</v>
      </c>
      <c r="E1378" s="44">
        <v>12217</v>
      </c>
    </row>
    <row r="1379" spans="1:5" ht="12.75">
      <c r="A1379" s="1" t="s">
        <v>763</v>
      </c>
      <c r="B1379" s="40"/>
      <c r="C1379" s="41"/>
      <c r="D1379" s="42" t="s">
        <v>918</v>
      </c>
      <c r="E1379" s="44">
        <v>283.5</v>
      </c>
    </row>
    <row r="1380" spans="1:5" ht="12.75">
      <c r="A1380" s="1" t="s">
        <v>763</v>
      </c>
      <c r="B1380" s="46" t="s">
        <v>491</v>
      </c>
      <c r="C1380" s="47" t="s">
        <v>1783</v>
      </c>
      <c r="D1380" s="48" t="s">
        <v>1938</v>
      </c>
      <c r="E1380" s="50">
        <v>28250</v>
      </c>
    </row>
    <row r="1381" spans="1:5" ht="12.75">
      <c r="A1381" s="1" t="s">
        <v>763</v>
      </c>
      <c r="B1381" s="40"/>
      <c r="C1381" s="41"/>
      <c r="D1381" s="42" t="s">
        <v>1903</v>
      </c>
      <c r="E1381" s="44">
        <v>28250</v>
      </c>
    </row>
    <row r="1382" spans="1:5" ht="12.75">
      <c r="A1382" s="1" t="s">
        <v>763</v>
      </c>
      <c r="B1382" s="46" t="s">
        <v>492</v>
      </c>
      <c r="C1382" s="47" t="s">
        <v>1783</v>
      </c>
      <c r="D1382" s="48" t="s">
        <v>1938</v>
      </c>
      <c r="E1382" s="50">
        <v>7160</v>
      </c>
    </row>
    <row r="1383" spans="1:5" ht="12.75">
      <c r="A1383" s="1" t="s">
        <v>763</v>
      </c>
      <c r="B1383" s="40"/>
      <c r="C1383" s="41"/>
      <c r="D1383" s="42" t="s">
        <v>1903</v>
      </c>
      <c r="E1383" s="44">
        <v>7160</v>
      </c>
    </row>
    <row r="1384" spans="1:5" ht="12.75">
      <c r="A1384" s="1" t="s">
        <v>763</v>
      </c>
      <c r="B1384" s="46" t="s">
        <v>493</v>
      </c>
      <c r="C1384" s="47" t="s">
        <v>1783</v>
      </c>
      <c r="D1384" s="48" t="s">
        <v>1938</v>
      </c>
      <c r="E1384" s="50">
        <v>17270</v>
      </c>
    </row>
    <row r="1385" spans="1:5" ht="12.75">
      <c r="A1385" s="1" t="s">
        <v>763</v>
      </c>
      <c r="B1385" s="40"/>
      <c r="C1385" s="41"/>
      <c r="D1385" s="42" t="s">
        <v>1903</v>
      </c>
      <c r="E1385" s="44">
        <v>17270</v>
      </c>
    </row>
    <row r="1386" spans="1:5" ht="12.75">
      <c r="A1386" s="1" t="s">
        <v>763</v>
      </c>
      <c r="B1386" s="46" t="s">
        <v>494</v>
      </c>
      <c r="C1386" s="47" t="s">
        <v>1783</v>
      </c>
      <c r="D1386" s="48" t="s">
        <v>1938</v>
      </c>
      <c r="E1386" s="50">
        <v>15190</v>
      </c>
    </row>
    <row r="1387" spans="1:5" ht="12.75">
      <c r="A1387" s="1" t="s">
        <v>763</v>
      </c>
      <c r="B1387" s="40"/>
      <c r="C1387" s="41"/>
      <c r="D1387" s="42" t="s">
        <v>1903</v>
      </c>
      <c r="E1387" s="44">
        <v>15190</v>
      </c>
    </row>
    <row r="1388" spans="1:5" ht="12.75">
      <c r="A1388" s="1" t="s">
        <v>763</v>
      </c>
      <c r="B1388" s="46" t="s">
        <v>495</v>
      </c>
      <c r="C1388" s="47" t="s">
        <v>1783</v>
      </c>
      <c r="D1388" s="48" t="s">
        <v>1938</v>
      </c>
      <c r="E1388" s="50">
        <v>10646</v>
      </c>
    </row>
    <row r="1389" spans="1:5" ht="12.75">
      <c r="A1389" s="1" t="s">
        <v>763</v>
      </c>
      <c r="B1389" s="40"/>
      <c r="C1389" s="41"/>
      <c r="D1389" s="42" t="s">
        <v>1903</v>
      </c>
      <c r="E1389" s="44">
        <v>10646</v>
      </c>
    </row>
    <row r="1390" spans="1:5" ht="12.75">
      <c r="A1390" s="1" t="s">
        <v>763</v>
      </c>
      <c r="B1390" s="46" t="s">
        <v>496</v>
      </c>
      <c r="C1390" s="47" t="s">
        <v>1783</v>
      </c>
      <c r="D1390" s="48" t="s">
        <v>1938</v>
      </c>
      <c r="E1390" s="50">
        <v>16780</v>
      </c>
    </row>
    <row r="1391" spans="1:5" ht="12.75">
      <c r="A1391" s="1" t="s">
        <v>763</v>
      </c>
      <c r="B1391" s="40"/>
      <c r="C1391" s="41"/>
      <c r="D1391" s="42" t="s">
        <v>1903</v>
      </c>
      <c r="E1391" s="44">
        <v>16780</v>
      </c>
    </row>
    <row r="1392" spans="1:5" ht="12.75">
      <c r="A1392" s="1" t="s">
        <v>763</v>
      </c>
      <c r="B1392" s="46" t="s">
        <v>497</v>
      </c>
      <c r="C1392" s="47" t="s">
        <v>1783</v>
      </c>
      <c r="D1392" s="48" t="s">
        <v>1938</v>
      </c>
      <c r="E1392" s="50">
        <v>8312</v>
      </c>
    </row>
    <row r="1393" spans="1:5" ht="12.75">
      <c r="A1393" s="1" t="s">
        <v>763</v>
      </c>
      <c r="B1393" s="40"/>
      <c r="C1393" s="41"/>
      <c r="D1393" s="42" t="s">
        <v>1903</v>
      </c>
      <c r="E1393" s="44">
        <v>8312</v>
      </c>
    </row>
    <row r="1394" spans="1:5" ht="12.75">
      <c r="A1394" s="1" t="s">
        <v>763</v>
      </c>
      <c r="B1394" s="46" t="s">
        <v>498</v>
      </c>
      <c r="C1394" s="47" t="s">
        <v>1783</v>
      </c>
      <c r="D1394" s="48" t="s">
        <v>1938</v>
      </c>
      <c r="E1394" s="50">
        <v>12231</v>
      </c>
    </row>
    <row r="1395" spans="1:5" ht="12.75">
      <c r="A1395" s="1" t="s">
        <v>763</v>
      </c>
      <c r="B1395" s="40"/>
      <c r="C1395" s="41"/>
      <c r="D1395" s="42" t="s">
        <v>1903</v>
      </c>
      <c r="E1395" s="44">
        <v>12231</v>
      </c>
    </row>
    <row r="1396" spans="1:5" ht="12.75">
      <c r="A1396" s="1" t="s">
        <v>763</v>
      </c>
      <c r="B1396" s="46" t="s">
        <v>499</v>
      </c>
      <c r="C1396" s="47" t="s">
        <v>1783</v>
      </c>
      <c r="D1396" s="48" t="s">
        <v>1938</v>
      </c>
      <c r="E1396" s="50">
        <v>15521</v>
      </c>
    </row>
    <row r="1397" spans="1:5" ht="12.75">
      <c r="A1397" s="1" t="s">
        <v>763</v>
      </c>
      <c r="B1397" s="40"/>
      <c r="C1397" s="41"/>
      <c r="D1397" s="42" t="s">
        <v>1903</v>
      </c>
      <c r="E1397" s="44">
        <v>15521</v>
      </c>
    </row>
    <row r="1398" spans="1:5" ht="12.75">
      <c r="A1398" s="1" t="s">
        <v>763</v>
      </c>
      <c r="B1398" s="46" t="s">
        <v>500</v>
      </c>
      <c r="C1398" s="47" t="s">
        <v>1783</v>
      </c>
      <c r="D1398" s="48" t="s">
        <v>1938</v>
      </c>
      <c r="E1398" s="50">
        <v>12208</v>
      </c>
    </row>
    <row r="1399" spans="1:5" ht="12.75">
      <c r="A1399" s="1" t="s">
        <v>763</v>
      </c>
      <c r="B1399" s="40"/>
      <c r="C1399" s="41"/>
      <c r="D1399" s="42" t="s">
        <v>1903</v>
      </c>
      <c r="E1399" s="44">
        <v>12208</v>
      </c>
    </row>
    <row r="1400" spans="1:5" ht="12.75">
      <c r="A1400" s="1" t="s">
        <v>763</v>
      </c>
      <c r="B1400" s="46" t="s">
        <v>501</v>
      </c>
      <c r="C1400" s="47" t="s">
        <v>1783</v>
      </c>
      <c r="D1400" s="48" t="s">
        <v>1938</v>
      </c>
      <c r="E1400" s="50">
        <v>9187</v>
      </c>
    </row>
    <row r="1401" spans="1:5" ht="12.75">
      <c r="A1401" s="1" t="s">
        <v>763</v>
      </c>
      <c r="B1401" s="40"/>
      <c r="C1401" s="41"/>
      <c r="D1401" s="42" t="s">
        <v>1903</v>
      </c>
      <c r="E1401" s="44">
        <v>9187</v>
      </c>
    </row>
    <row r="1402" spans="1:5" ht="12.75">
      <c r="A1402" s="1" t="s">
        <v>763</v>
      </c>
      <c r="B1402" s="46" t="s">
        <v>502</v>
      </c>
      <c r="C1402" s="47" t="s">
        <v>1783</v>
      </c>
      <c r="D1402" s="48" t="s">
        <v>1938</v>
      </c>
      <c r="E1402" s="50">
        <v>15331</v>
      </c>
    </row>
    <row r="1403" spans="1:5" ht="12.75">
      <c r="A1403" s="1" t="s">
        <v>763</v>
      </c>
      <c r="B1403" s="40"/>
      <c r="C1403" s="41"/>
      <c r="D1403" s="42" t="s">
        <v>1903</v>
      </c>
      <c r="E1403" s="44">
        <v>15331</v>
      </c>
    </row>
    <row r="1404" spans="1:5" ht="12.75">
      <c r="A1404" s="1" t="s">
        <v>763</v>
      </c>
      <c r="B1404" s="46" t="s">
        <v>503</v>
      </c>
      <c r="C1404" s="47">
        <v>3117</v>
      </c>
      <c r="D1404" s="48" t="s">
        <v>1938</v>
      </c>
      <c r="E1404" s="50">
        <v>6563</v>
      </c>
    </row>
    <row r="1405" spans="1:5" ht="12.75">
      <c r="A1405" s="1" t="s">
        <v>763</v>
      </c>
      <c r="B1405" s="40"/>
      <c r="C1405" s="41"/>
      <c r="D1405" s="42" t="s">
        <v>1903</v>
      </c>
      <c r="E1405" s="44">
        <v>6563</v>
      </c>
    </row>
    <row r="1406" spans="1:5" ht="12.75">
      <c r="A1406" s="1" t="s">
        <v>763</v>
      </c>
      <c r="B1406" s="46" t="s">
        <v>504</v>
      </c>
      <c r="C1406" s="47" t="s">
        <v>1783</v>
      </c>
      <c r="D1406" s="48" t="s">
        <v>1938</v>
      </c>
      <c r="E1406" s="50">
        <v>20962</v>
      </c>
    </row>
    <row r="1407" spans="1:5" ht="12.75">
      <c r="A1407" s="1" t="s">
        <v>763</v>
      </c>
      <c r="B1407" s="40"/>
      <c r="C1407" s="41"/>
      <c r="D1407" s="42" t="s">
        <v>1903</v>
      </c>
      <c r="E1407" s="44">
        <v>20962</v>
      </c>
    </row>
    <row r="1408" spans="1:5" ht="12.75">
      <c r="A1408" s="1" t="s">
        <v>763</v>
      </c>
      <c r="B1408" s="46" t="s">
        <v>505</v>
      </c>
      <c r="C1408" s="47" t="s">
        <v>1783</v>
      </c>
      <c r="D1408" s="48" t="s">
        <v>1938</v>
      </c>
      <c r="E1408" s="50">
        <v>15337</v>
      </c>
    </row>
    <row r="1409" spans="1:5" ht="12.75">
      <c r="A1409" s="1" t="s">
        <v>763</v>
      </c>
      <c r="B1409" s="40"/>
      <c r="C1409" s="41"/>
      <c r="D1409" s="42" t="s">
        <v>1903</v>
      </c>
      <c r="E1409" s="44">
        <v>15337</v>
      </c>
    </row>
    <row r="1410" spans="1:5" ht="12.75">
      <c r="A1410" s="1" t="s">
        <v>763</v>
      </c>
      <c r="B1410" s="46" t="s">
        <v>506</v>
      </c>
      <c r="C1410" s="47" t="s">
        <v>1783</v>
      </c>
      <c r="D1410" s="48" t="s">
        <v>1938</v>
      </c>
      <c r="E1410" s="50">
        <v>15958</v>
      </c>
    </row>
    <row r="1411" spans="1:5" ht="12.75">
      <c r="A1411" s="1" t="s">
        <v>763</v>
      </c>
      <c r="B1411" s="40"/>
      <c r="C1411" s="41"/>
      <c r="D1411" s="42" t="s">
        <v>1903</v>
      </c>
      <c r="E1411" s="44">
        <v>15958</v>
      </c>
    </row>
    <row r="1412" spans="1:5" ht="12.75">
      <c r="A1412" s="1" t="s">
        <v>763</v>
      </c>
      <c r="B1412" s="46" t="s">
        <v>507</v>
      </c>
      <c r="C1412" s="47" t="s">
        <v>1783</v>
      </c>
      <c r="D1412" s="48" t="s">
        <v>1938</v>
      </c>
      <c r="E1412" s="50">
        <v>7402</v>
      </c>
    </row>
    <row r="1413" spans="1:5" ht="12.75">
      <c r="A1413" s="1" t="s">
        <v>763</v>
      </c>
      <c r="B1413" s="40"/>
      <c r="C1413" s="41"/>
      <c r="D1413" s="42" t="s">
        <v>1903</v>
      </c>
      <c r="E1413" s="44">
        <v>7402</v>
      </c>
    </row>
    <row r="1414" spans="1:5" ht="12.75">
      <c r="A1414" s="1" t="s">
        <v>763</v>
      </c>
      <c r="B1414" s="46" t="s">
        <v>508</v>
      </c>
      <c r="C1414" s="47">
        <v>3117</v>
      </c>
      <c r="D1414" s="48" t="s">
        <v>1938</v>
      </c>
      <c r="E1414" s="50">
        <v>4826</v>
      </c>
    </row>
    <row r="1415" spans="1:5" ht="12.75">
      <c r="A1415" s="1" t="s">
        <v>763</v>
      </c>
      <c r="B1415" s="40"/>
      <c r="C1415" s="41"/>
      <c r="D1415" s="42" t="s">
        <v>1903</v>
      </c>
      <c r="E1415" s="44">
        <v>4826</v>
      </c>
    </row>
    <row r="1416" spans="1:5" ht="12.75">
      <c r="A1416" s="1" t="s">
        <v>763</v>
      </c>
      <c r="B1416" s="46" t="s">
        <v>509</v>
      </c>
      <c r="C1416" s="47" t="s">
        <v>1996</v>
      </c>
      <c r="D1416" s="48" t="s">
        <v>1997</v>
      </c>
      <c r="E1416" s="50">
        <v>11403</v>
      </c>
    </row>
    <row r="1417" spans="1:5" ht="12.75">
      <c r="A1417" s="1" t="s">
        <v>763</v>
      </c>
      <c r="B1417" s="40"/>
      <c r="C1417" s="41"/>
      <c r="D1417" s="42" t="s">
        <v>1903</v>
      </c>
      <c r="E1417" s="44">
        <v>10188</v>
      </c>
    </row>
    <row r="1418" spans="1:5" ht="12.75">
      <c r="A1418" s="1" t="s">
        <v>763</v>
      </c>
      <c r="B1418" s="40"/>
      <c r="C1418" s="41"/>
      <c r="D1418" s="42" t="s">
        <v>1907</v>
      </c>
      <c r="E1418" s="44">
        <v>1215</v>
      </c>
    </row>
    <row r="1419" spans="1:5" ht="12.75">
      <c r="A1419" s="1" t="s">
        <v>763</v>
      </c>
      <c r="B1419" s="46" t="s">
        <v>510</v>
      </c>
      <c r="C1419" s="47" t="s">
        <v>1996</v>
      </c>
      <c r="D1419" s="48" t="s">
        <v>1997</v>
      </c>
      <c r="E1419" s="50">
        <v>12463</v>
      </c>
    </row>
    <row r="1420" spans="1:5" ht="12.75">
      <c r="A1420" s="1" t="s">
        <v>763</v>
      </c>
      <c r="B1420" s="40"/>
      <c r="C1420" s="41"/>
      <c r="D1420" s="42" t="s">
        <v>1903</v>
      </c>
      <c r="E1420" s="44">
        <v>10926</v>
      </c>
    </row>
    <row r="1421" spans="1:5" ht="12.75">
      <c r="A1421" s="1" t="s">
        <v>763</v>
      </c>
      <c r="B1421" s="40"/>
      <c r="C1421" s="41"/>
      <c r="D1421" s="42" t="s">
        <v>1907</v>
      </c>
      <c r="E1421" s="44">
        <v>1537</v>
      </c>
    </row>
    <row r="1422" spans="1:5" ht="12.75">
      <c r="A1422" s="1" t="s">
        <v>763</v>
      </c>
      <c r="B1422" s="46" t="s">
        <v>510</v>
      </c>
      <c r="C1422" s="47" t="s">
        <v>1977</v>
      </c>
      <c r="D1422" s="48" t="s">
        <v>1978</v>
      </c>
      <c r="E1422" s="50">
        <v>1163</v>
      </c>
    </row>
    <row r="1423" spans="1:5" ht="12.75">
      <c r="A1423" s="1" t="s">
        <v>763</v>
      </c>
      <c r="B1423" s="40"/>
      <c r="C1423" s="41"/>
      <c r="D1423" s="42" t="s">
        <v>1903</v>
      </c>
      <c r="E1423" s="44">
        <v>1163</v>
      </c>
    </row>
    <row r="1424" spans="1:5" ht="12.75">
      <c r="A1424" s="1" t="s">
        <v>763</v>
      </c>
      <c r="B1424" s="46" t="s">
        <v>511</v>
      </c>
      <c r="C1424" s="47" t="s">
        <v>1996</v>
      </c>
      <c r="D1424" s="48" t="s">
        <v>1997</v>
      </c>
      <c r="E1424" s="50">
        <v>11186</v>
      </c>
    </row>
    <row r="1425" spans="1:5" ht="12.75">
      <c r="A1425" s="1" t="s">
        <v>763</v>
      </c>
      <c r="B1425" s="40"/>
      <c r="C1425" s="41"/>
      <c r="D1425" s="42" t="s">
        <v>1903</v>
      </c>
      <c r="E1425" s="44">
        <v>9705</v>
      </c>
    </row>
    <row r="1426" spans="1:5" ht="12.75">
      <c r="A1426" s="1" t="s">
        <v>763</v>
      </c>
      <c r="B1426" s="40"/>
      <c r="C1426" s="41"/>
      <c r="D1426" s="42" t="s">
        <v>1907</v>
      </c>
      <c r="E1426" s="44">
        <v>1481</v>
      </c>
    </row>
    <row r="1427" spans="1:5" ht="12.75">
      <c r="A1427" s="1" t="s">
        <v>763</v>
      </c>
      <c r="B1427" s="46" t="s">
        <v>512</v>
      </c>
      <c r="C1427" s="47" t="s">
        <v>1996</v>
      </c>
      <c r="D1427" s="48" t="s">
        <v>1997</v>
      </c>
      <c r="E1427" s="50">
        <v>7803</v>
      </c>
    </row>
    <row r="1428" spans="1:5" ht="12.75">
      <c r="A1428" s="1" t="s">
        <v>763</v>
      </c>
      <c r="B1428" s="40"/>
      <c r="C1428" s="41"/>
      <c r="D1428" s="42" t="s">
        <v>1903</v>
      </c>
      <c r="E1428" s="44">
        <v>6180</v>
      </c>
    </row>
    <row r="1429" spans="1:5" ht="12.75">
      <c r="A1429" s="1" t="s">
        <v>763</v>
      </c>
      <c r="B1429" s="40"/>
      <c r="C1429" s="41"/>
      <c r="D1429" s="42" t="s">
        <v>1907</v>
      </c>
      <c r="E1429" s="44">
        <v>1623</v>
      </c>
    </row>
    <row r="1430" spans="1:5" ht="12.75">
      <c r="A1430" s="1" t="s">
        <v>763</v>
      </c>
      <c r="B1430" s="46" t="s">
        <v>513</v>
      </c>
      <c r="C1430" s="47" t="s">
        <v>1996</v>
      </c>
      <c r="D1430" s="48" t="s">
        <v>1997</v>
      </c>
      <c r="E1430" s="50">
        <v>18367</v>
      </c>
    </row>
    <row r="1431" spans="1:5" ht="12.75">
      <c r="A1431" s="1" t="s">
        <v>763</v>
      </c>
      <c r="B1431" s="40"/>
      <c r="C1431" s="41"/>
      <c r="D1431" s="42" t="s">
        <v>1903</v>
      </c>
      <c r="E1431" s="44">
        <v>13732</v>
      </c>
    </row>
    <row r="1432" spans="1:5" ht="12.75">
      <c r="A1432" s="1" t="s">
        <v>763</v>
      </c>
      <c r="B1432" s="40"/>
      <c r="C1432" s="41"/>
      <c r="D1432" s="42" t="s">
        <v>1907</v>
      </c>
      <c r="E1432" s="44">
        <v>4635</v>
      </c>
    </row>
    <row r="1433" spans="1:5" ht="12.75">
      <c r="A1433" s="1" t="s">
        <v>763</v>
      </c>
      <c r="B1433" s="46" t="s">
        <v>514</v>
      </c>
      <c r="C1433" s="47" t="s">
        <v>1996</v>
      </c>
      <c r="D1433" s="48" t="s">
        <v>1997</v>
      </c>
      <c r="E1433" s="50">
        <v>5073</v>
      </c>
    </row>
    <row r="1434" spans="1:5" ht="12.75">
      <c r="A1434" s="1" t="s">
        <v>763</v>
      </c>
      <c r="B1434" s="40"/>
      <c r="C1434" s="41"/>
      <c r="D1434" s="42" t="s">
        <v>1903</v>
      </c>
      <c r="E1434" s="44">
        <v>4333</v>
      </c>
    </row>
    <row r="1435" spans="1:5" ht="12.75">
      <c r="A1435" s="1" t="s">
        <v>763</v>
      </c>
      <c r="B1435" s="40"/>
      <c r="C1435" s="41"/>
      <c r="D1435" s="42" t="s">
        <v>1907</v>
      </c>
      <c r="E1435" s="44">
        <v>740</v>
      </c>
    </row>
    <row r="1436" spans="1:5" ht="12.75">
      <c r="A1436" s="1" t="s">
        <v>763</v>
      </c>
      <c r="B1436" s="46" t="s">
        <v>515</v>
      </c>
      <c r="C1436" s="47" t="s">
        <v>1783</v>
      </c>
      <c r="D1436" s="48" t="s">
        <v>1938</v>
      </c>
      <c r="E1436" s="50">
        <v>9764</v>
      </c>
    </row>
    <row r="1437" spans="1:5" ht="12.75">
      <c r="A1437" s="1" t="s">
        <v>763</v>
      </c>
      <c r="B1437" s="40"/>
      <c r="C1437" s="41"/>
      <c r="D1437" s="42" t="s">
        <v>1903</v>
      </c>
      <c r="E1437" s="44">
        <v>9764</v>
      </c>
    </row>
    <row r="1438" spans="1:5" ht="12.75">
      <c r="A1438" s="1" t="s">
        <v>763</v>
      </c>
      <c r="B1438" s="46" t="s">
        <v>516</v>
      </c>
      <c r="C1438" s="47">
        <v>3114</v>
      </c>
      <c r="D1438" s="48" t="s">
        <v>1976</v>
      </c>
      <c r="E1438" s="50">
        <v>16832</v>
      </c>
    </row>
    <row r="1439" spans="1:5" ht="12.75">
      <c r="A1439" s="1" t="s">
        <v>763</v>
      </c>
      <c r="B1439" s="40"/>
      <c r="C1439" s="41"/>
      <c r="D1439" s="42" t="s">
        <v>1903</v>
      </c>
      <c r="E1439" s="44">
        <v>12432</v>
      </c>
    </row>
    <row r="1440" spans="1:5" ht="12.75">
      <c r="A1440" s="1" t="s">
        <v>763</v>
      </c>
      <c r="B1440" s="40"/>
      <c r="C1440" s="41"/>
      <c r="D1440" s="42" t="s">
        <v>1907</v>
      </c>
      <c r="E1440" s="44">
        <v>4400</v>
      </c>
    </row>
    <row r="1441" spans="1:5" ht="12.75">
      <c r="A1441" s="1" t="s">
        <v>763</v>
      </c>
      <c r="B1441" s="46" t="s">
        <v>516</v>
      </c>
      <c r="C1441" s="47" t="s">
        <v>1977</v>
      </c>
      <c r="D1441" s="48" t="s">
        <v>1978</v>
      </c>
      <c r="E1441" s="50">
        <v>884</v>
      </c>
    </row>
    <row r="1442" spans="1:5" ht="12.75">
      <c r="A1442" s="1" t="s">
        <v>763</v>
      </c>
      <c r="B1442" s="40"/>
      <c r="C1442" s="41"/>
      <c r="D1442" s="42" t="s">
        <v>1903</v>
      </c>
      <c r="E1442" s="44">
        <v>884</v>
      </c>
    </row>
    <row r="1443" spans="1:5" ht="12.75">
      <c r="A1443" s="1" t="s">
        <v>763</v>
      </c>
      <c r="B1443" s="46" t="s">
        <v>517</v>
      </c>
      <c r="C1443" s="47" t="s">
        <v>1996</v>
      </c>
      <c r="D1443" s="48" t="s">
        <v>1997</v>
      </c>
      <c r="E1443" s="50">
        <v>11029</v>
      </c>
    </row>
    <row r="1444" spans="1:5" ht="12.75">
      <c r="A1444" s="1" t="s">
        <v>763</v>
      </c>
      <c r="B1444" s="40"/>
      <c r="C1444" s="41"/>
      <c r="D1444" s="42" t="s">
        <v>1903</v>
      </c>
      <c r="E1444" s="44">
        <v>8751</v>
      </c>
    </row>
    <row r="1445" spans="1:5" ht="12.75">
      <c r="A1445" s="1" t="s">
        <v>763</v>
      </c>
      <c r="B1445" s="40"/>
      <c r="C1445" s="41"/>
      <c r="D1445" s="42" t="s">
        <v>1907</v>
      </c>
      <c r="E1445" s="44">
        <v>2278</v>
      </c>
    </row>
    <row r="1446" spans="1:5" ht="12.75">
      <c r="A1446" s="1" t="s">
        <v>763</v>
      </c>
      <c r="B1446" s="46" t="s">
        <v>518</v>
      </c>
      <c r="C1446" s="47" t="s">
        <v>1996</v>
      </c>
      <c r="D1446" s="48" t="s">
        <v>1997</v>
      </c>
      <c r="E1446" s="50">
        <v>15955</v>
      </c>
    </row>
    <row r="1447" spans="1:5" ht="12.75">
      <c r="A1447" s="1" t="s">
        <v>763</v>
      </c>
      <c r="B1447" s="40"/>
      <c r="C1447" s="41"/>
      <c r="D1447" s="42" t="s">
        <v>1903</v>
      </c>
      <c r="E1447" s="44">
        <v>14228</v>
      </c>
    </row>
    <row r="1448" spans="1:5" ht="12.75">
      <c r="A1448" s="1" t="s">
        <v>763</v>
      </c>
      <c r="B1448" s="40"/>
      <c r="C1448" s="41"/>
      <c r="D1448" s="42" t="s">
        <v>1907</v>
      </c>
      <c r="E1448" s="44">
        <v>1727</v>
      </c>
    </row>
    <row r="1449" spans="1:5" ht="12.75">
      <c r="A1449" s="1" t="s">
        <v>763</v>
      </c>
      <c r="B1449" s="46" t="s">
        <v>519</v>
      </c>
      <c r="C1449" s="47" t="s">
        <v>1783</v>
      </c>
      <c r="D1449" s="48" t="s">
        <v>1938</v>
      </c>
      <c r="E1449" s="50">
        <v>15460</v>
      </c>
    </row>
    <row r="1450" spans="1:5" ht="12.75">
      <c r="A1450" s="1" t="s">
        <v>763</v>
      </c>
      <c r="B1450" s="40"/>
      <c r="C1450" s="41"/>
      <c r="D1450" s="42" t="s">
        <v>1903</v>
      </c>
      <c r="E1450" s="44">
        <v>15460</v>
      </c>
    </row>
    <row r="1451" spans="1:5" ht="12.75">
      <c r="A1451" s="1" t="s">
        <v>763</v>
      </c>
      <c r="B1451" s="46" t="s">
        <v>520</v>
      </c>
      <c r="C1451" s="47" t="s">
        <v>1783</v>
      </c>
      <c r="D1451" s="48" t="s">
        <v>1938</v>
      </c>
      <c r="E1451" s="50">
        <v>16376.8</v>
      </c>
    </row>
    <row r="1452" spans="1:5" ht="12.75">
      <c r="A1452" s="1" t="s">
        <v>763</v>
      </c>
      <c r="B1452" s="40"/>
      <c r="C1452" s="41"/>
      <c r="D1452" s="42" t="s">
        <v>1903</v>
      </c>
      <c r="E1452" s="44">
        <v>16145</v>
      </c>
    </row>
    <row r="1453" spans="1:5" ht="12.75">
      <c r="A1453" s="1" t="s">
        <v>763</v>
      </c>
      <c r="B1453" s="40"/>
      <c r="C1453" s="41"/>
      <c r="D1453" s="42" t="s">
        <v>918</v>
      </c>
      <c r="E1453" s="44">
        <v>231.8</v>
      </c>
    </row>
    <row r="1454" spans="1:5" ht="12.75">
      <c r="A1454" s="1" t="s">
        <v>763</v>
      </c>
      <c r="B1454" s="46" t="s">
        <v>521</v>
      </c>
      <c r="C1454" s="47" t="s">
        <v>1996</v>
      </c>
      <c r="D1454" s="48" t="s">
        <v>1997</v>
      </c>
      <c r="E1454" s="50">
        <v>6291</v>
      </c>
    </row>
    <row r="1455" spans="1:5" ht="12.75">
      <c r="A1455" s="1" t="s">
        <v>763</v>
      </c>
      <c r="B1455" s="40"/>
      <c r="C1455" s="41"/>
      <c r="D1455" s="42" t="s">
        <v>1903</v>
      </c>
      <c r="E1455" s="44">
        <v>5300</v>
      </c>
    </row>
    <row r="1456" spans="1:5" ht="12.75">
      <c r="A1456" s="1" t="s">
        <v>763</v>
      </c>
      <c r="B1456" s="40"/>
      <c r="C1456" s="41"/>
      <c r="D1456" s="42" t="s">
        <v>1907</v>
      </c>
      <c r="E1456" s="44">
        <v>991</v>
      </c>
    </row>
    <row r="1457" spans="1:5" ht="12.75">
      <c r="A1457" s="1" t="s">
        <v>763</v>
      </c>
      <c r="B1457" s="46" t="s">
        <v>522</v>
      </c>
      <c r="C1457" s="47" t="s">
        <v>1783</v>
      </c>
      <c r="D1457" s="48" t="s">
        <v>1938</v>
      </c>
      <c r="E1457" s="50">
        <v>13103</v>
      </c>
    </row>
    <row r="1458" spans="1:5" ht="12.75">
      <c r="A1458" s="1" t="s">
        <v>763</v>
      </c>
      <c r="B1458" s="40"/>
      <c r="C1458" s="41"/>
      <c r="D1458" s="42" t="s">
        <v>1903</v>
      </c>
      <c r="E1458" s="44">
        <v>13103</v>
      </c>
    </row>
    <row r="1459" spans="1:5" ht="12.75">
      <c r="A1459" s="1" t="s">
        <v>763</v>
      </c>
      <c r="B1459" s="46" t="s">
        <v>523</v>
      </c>
      <c r="C1459" s="47" t="s">
        <v>1783</v>
      </c>
      <c r="D1459" s="48" t="s">
        <v>1938</v>
      </c>
      <c r="E1459" s="50">
        <v>11313</v>
      </c>
    </row>
    <row r="1460" spans="1:5" ht="12.75">
      <c r="A1460" s="1" t="s">
        <v>763</v>
      </c>
      <c r="B1460" s="40"/>
      <c r="C1460" s="41"/>
      <c r="D1460" s="42" t="s">
        <v>1903</v>
      </c>
      <c r="E1460" s="44">
        <v>11313</v>
      </c>
    </row>
    <row r="1461" spans="1:5" ht="12.75">
      <c r="A1461" s="1" t="s">
        <v>763</v>
      </c>
      <c r="B1461" s="46" t="s">
        <v>524</v>
      </c>
      <c r="C1461" s="47" t="s">
        <v>1996</v>
      </c>
      <c r="D1461" s="48" t="s">
        <v>1997</v>
      </c>
      <c r="E1461" s="50">
        <v>5219</v>
      </c>
    </row>
    <row r="1462" spans="1:5" ht="12.75">
      <c r="A1462" s="1" t="s">
        <v>763</v>
      </c>
      <c r="B1462" s="40"/>
      <c r="C1462" s="41"/>
      <c r="D1462" s="42" t="s">
        <v>1903</v>
      </c>
      <c r="E1462" s="44">
        <v>4711</v>
      </c>
    </row>
    <row r="1463" spans="1:5" ht="12.75">
      <c r="A1463" s="1" t="s">
        <v>763</v>
      </c>
      <c r="B1463" s="40"/>
      <c r="C1463" s="41"/>
      <c r="D1463" s="42" t="s">
        <v>1907</v>
      </c>
      <c r="E1463" s="44">
        <v>508</v>
      </c>
    </row>
    <row r="1464" spans="1:5" ht="12.75">
      <c r="A1464" s="1" t="s">
        <v>763</v>
      </c>
      <c r="B1464" s="46" t="s">
        <v>525</v>
      </c>
      <c r="C1464" s="47" t="s">
        <v>1783</v>
      </c>
      <c r="D1464" s="48" t="s">
        <v>1938</v>
      </c>
      <c r="E1464" s="50">
        <v>11788</v>
      </c>
    </row>
    <row r="1465" spans="1:5" ht="12.75">
      <c r="A1465" s="1" t="s">
        <v>763</v>
      </c>
      <c r="B1465" s="40"/>
      <c r="C1465" s="41"/>
      <c r="D1465" s="42" t="s">
        <v>1903</v>
      </c>
      <c r="E1465" s="44">
        <v>11788</v>
      </c>
    </row>
    <row r="1466" spans="1:5" ht="12.75">
      <c r="A1466" s="1" t="s">
        <v>763</v>
      </c>
      <c r="B1466" s="46" t="s">
        <v>526</v>
      </c>
      <c r="C1466" s="47" t="s">
        <v>1783</v>
      </c>
      <c r="D1466" s="48" t="s">
        <v>1938</v>
      </c>
      <c r="E1466" s="50">
        <v>17692</v>
      </c>
    </row>
    <row r="1467" spans="1:5" ht="12.75">
      <c r="A1467" s="1" t="s">
        <v>763</v>
      </c>
      <c r="B1467" s="40"/>
      <c r="C1467" s="41"/>
      <c r="D1467" s="42" t="s">
        <v>1903</v>
      </c>
      <c r="E1467" s="44">
        <v>17692</v>
      </c>
    </row>
    <row r="1468" spans="1:5" ht="12.75">
      <c r="A1468" s="1" t="s">
        <v>763</v>
      </c>
      <c r="B1468" s="46" t="s">
        <v>527</v>
      </c>
      <c r="C1468" s="47" t="s">
        <v>1783</v>
      </c>
      <c r="D1468" s="48" t="s">
        <v>1938</v>
      </c>
      <c r="E1468" s="50">
        <v>10974</v>
      </c>
    </row>
    <row r="1469" spans="1:5" ht="12.75">
      <c r="A1469" s="1" t="s">
        <v>763</v>
      </c>
      <c r="B1469" s="40"/>
      <c r="C1469" s="41"/>
      <c r="D1469" s="42" t="s">
        <v>1903</v>
      </c>
      <c r="E1469" s="44">
        <v>10974</v>
      </c>
    </row>
    <row r="1470" spans="1:5" ht="12.75">
      <c r="A1470" s="1" t="s">
        <v>763</v>
      </c>
      <c r="B1470" s="46" t="s">
        <v>528</v>
      </c>
      <c r="C1470" s="47" t="s">
        <v>1783</v>
      </c>
      <c r="D1470" s="48" t="s">
        <v>1938</v>
      </c>
      <c r="E1470" s="50">
        <v>18625</v>
      </c>
    </row>
    <row r="1471" spans="1:5" ht="12.75">
      <c r="A1471" s="1" t="s">
        <v>763</v>
      </c>
      <c r="B1471" s="40"/>
      <c r="C1471" s="41"/>
      <c r="D1471" s="42" t="s">
        <v>1903</v>
      </c>
      <c r="E1471" s="44">
        <v>18625</v>
      </c>
    </row>
    <row r="1472" spans="1:5" ht="12.75">
      <c r="A1472" s="1" t="s">
        <v>763</v>
      </c>
      <c r="B1472" s="46" t="s">
        <v>529</v>
      </c>
      <c r="C1472" s="47" t="s">
        <v>1783</v>
      </c>
      <c r="D1472" s="48" t="s">
        <v>1938</v>
      </c>
      <c r="E1472" s="50">
        <v>19913</v>
      </c>
    </row>
    <row r="1473" spans="1:5" ht="12.75">
      <c r="A1473" s="1" t="s">
        <v>763</v>
      </c>
      <c r="B1473" s="40"/>
      <c r="C1473" s="41"/>
      <c r="D1473" s="42" t="s">
        <v>1903</v>
      </c>
      <c r="E1473" s="44">
        <v>19913</v>
      </c>
    </row>
    <row r="1474" spans="1:5" ht="12.75">
      <c r="A1474" s="1" t="s">
        <v>763</v>
      </c>
      <c r="B1474" s="46" t="s">
        <v>530</v>
      </c>
      <c r="C1474" s="47" t="s">
        <v>1783</v>
      </c>
      <c r="D1474" s="48" t="s">
        <v>1938</v>
      </c>
      <c r="E1474" s="50">
        <v>18398</v>
      </c>
    </row>
    <row r="1475" spans="1:5" ht="12.75">
      <c r="A1475" s="1" t="s">
        <v>763</v>
      </c>
      <c r="B1475" s="40"/>
      <c r="C1475" s="41"/>
      <c r="D1475" s="42" t="s">
        <v>1903</v>
      </c>
      <c r="E1475" s="44">
        <v>18398</v>
      </c>
    </row>
    <row r="1476" spans="1:5" ht="12.75">
      <c r="A1476" s="1" t="s">
        <v>763</v>
      </c>
      <c r="B1476" s="46" t="s">
        <v>531</v>
      </c>
      <c r="C1476" s="47" t="s">
        <v>1783</v>
      </c>
      <c r="D1476" s="48" t="s">
        <v>1938</v>
      </c>
      <c r="E1476" s="50">
        <v>17523</v>
      </c>
    </row>
    <row r="1477" spans="1:5" ht="12.75">
      <c r="A1477" s="1" t="s">
        <v>763</v>
      </c>
      <c r="B1477" s="40"/>
      <c r="C1477" s="41"/>
      <c r="D1477" s="42" t="s">
        <v>1903</v>
      </c>
      <c r="E1477" s="44">
        <v>17523</v>
      </c>
    </row>
    <row r="1478" spans="1:5" ht="12.75">
      <c r="A1478" s="1" t="s">
        <v>763</v>
      </c>
      <c r="B1478" s="46" t="s">
        <v>532</v>
      </c>
      <c r="C1478" s="47" t="s">
        <v>1783</v>
      </c>
      <c r="D1478" s="48" t="s">
        <v>1938</v>
      </c>
      <c r="E1478" s="50">
        <v>11635</v>
      </c>
    </row>
    <row r="1479" spans="1:5" ht="12.75">
      <c r="A1479" s="1" t="s">
        <v>763</v>
      </c>
      <c r="B1479" s="40"/>
      <c r="C1479" s="41"/>
      <c r="D1479" s="42" t="s">
        <v>1903</v>
      </c>
      <c r="E1479" s="44">
        <v>11635</v>
      </c>
    </row>
    <row r="1480" spans="1:5" ht="12.75">
      <c r="A1480" s="1" t="s">
        <v>763</v>
      </c>
      <c r="B1480" s="46" t="s">
        <v>533</v>
      </c>
      <c r="C1480" s="47" t="s">
        <v>1783</v>
      </c>
      <c r="D1480" s="48" t="s">
        <v>1938</v>
      </c>
      <c r="E1480" s="50">
        <v>9532</v>
      </c>
    </row>
    <row r="1481" spans="1:5" ht="12.75">
      <c r="A1481" s="1" t="s">
        <v>763</v>
      </c>
      <c r="B1481" s="40"/>
      <c r="C1481" s="41"/>
      <c r="D1481" s="42" t="s">
        <v>1903</v>
      </c>
      <c r="E1481" s="44">
        <v>9532</v>
      </c>
    </row>
    <row r="1482" spans="1:5" ht="12.75">
      <c r="A1482" s="1" t="s">
        <v>763</v>
      </c>
      <c r="B1482" s="46" t="s">
        <v>534</v>
      </c>
      <c r="C1482" s="47" t="s">
        <v>1783</v>
      </c>
      <c r="D1482" s="48" t="s">
        <v>1938</v>
      </c>
      <c r="E1482" s="50">
        <v>20326</v>
      </c>
    </row>
    <row r="1483" spans="1:5" ht="12.75">
      <c r="A1483" s="1" t="s">
        <v>763</v>
      </c>
      <c r="B1483" s="40"/>
      <c r="C1483" s="41"/>
      <c r="D1483" s="42" t="s">
        <v>1903</v>
      </c>
      <c r="E1483" s="44">
        <v>20326</v>
      </c>
    </row>
    <row r="1484" spans="1:5" ht="12.75">
      <c r="A1484" s="1" t="s">
        <v>763</v>
      </c>
      <c r="B1484" s="46" t="s">
        <v>535</v>
      </c>
      <c r="C1484" s="47" t="s">
        <v>1996</v>
      </c>
      <c r="D1484" s="48" t="s">
        <v>1997</v>
      </c>
      <c r="E1484" s="50">
        <v>7890</v>
      </c>
    </row>
    <row r="1485" spans="1:5" ht="12.75">
      <c r="A1485" s="1" t="s">
        <v>763</v>
      </c>
      <c r="B1485" s="40"/>
      <c r="C1485" s="41"/>
      <c r="D1485" s="42" t="s">
        <v>1903</v>
      </c>
      <c r="E1485" s="44">
        <v>7173</v>
      </c>
    </row>
    <row r="1486" spans="1:5" ht="12.75">
      <c r="A1486" s="1" t="s">
        <v>763</v>
      </c>
      <c r="B1486" s="40"/>
      <c r="C1486" s="41"/>
      <c r="D1486" s="42" t="s">
        <v>1907</v>
      </c>
      <c r="E1486" s="44">
        <v>717</v>
      </c>
    </row>
    <row r="1487" spans="1:5" ht="12.75">
      <c r="A1487" s="1" t="s">
        <v>763</v>
      </c>
      <c r="B1487" s="46" t="s">
        <v>535</v>
      </c>
      <c r="C1487" s="47" t="s">
        <v>1977</v>
      </c>
      <c r="D1487" s="48" t="s">
        <v>1978</v>
      </c>
      <c r="E1487" s="50">
        <v>713</v>
      </c>
    </row>
    <row r="1488" spans="1:5" ht="12.75">
      <c r="A1488" s="1" t="s">
        <v>763</v>
      </c>
      <c r="B1488" s="40"/>
      <c r="C1488" s="41"/>
      <c r="D1488" s="42" t="s">
        <v>1903</v>
      </c>
      <c r="E1488" s="44">
        <v>713</v>
      </c>
    </row>
    <row r="1489" spans="1:5" ht="12.75">
      <c r="A1489" s="1" t="s">
        <v>763</v>
      </c>
      <c r="B1489" s="46" t="s">
        <v>536</v>
      </c>
      <c r="C1489" s="47" t="s">
        <v>1996</v>
      </c>
      <c r="D1489" s="48" t="s">
        <v>1997</v>
      </c>
      <c r="E1489" s="50">
        <v>10289</v>
      </c>
    </row>
    <row r="1490" spans="1:5" ht="12.75">
      <c r="A1490" s="1" t="s">
        <v>763</v>
      </c>
      <c r="B1490" s="40"/>
      <c r="C1490" s="41"/>
      <c r="D1490" s="42" t="s">
        <v>1903</v>
      </c>
      <c r="E1490" s="44">
        <v>9107</v>
      </c>
    </row>
    <row r="1491" spans="1:5" ht="12.75">
      <c r="A1491" s="1" t="s">
        <v>763</v>
      </c>
      <c r="B1491" s="40"/>
      <c r="C1491" s="41"/>
      <c r="D1491" s="42" t="s">
        <v>1907</v>
      </c>
      <c r="E1491" s="44">
        <v>1182</v>
      </c>
    </row>
    <row r="1492" spans="1:5" ht="12.75">
      <c r="A1492" s="1" t="s">
        <v>763</v>
      </c>
      <c r="B1492" s="46" t="s">
        <v>536</v>
      </c>
      <c r="C1492" s="47" t="s">
        <v>1977</v>
      </c>
      <c r="D1492" s="48" t="s">
        <v>1978</v>
      </c>
      <c r="E1492" s="50">
        <v>1468</v>
      </c>
    </row>
    <row r="1493" spans="1:5" ht="12.75">
      <c r="A1493" s="1" t="s">
        <v>763</v>
      </c>
      <c r="B1493" s="40"/>
      <c r="C1493" s="41"/>
      <c r="D1493" s="42" t="s">
        <v>1903</v>
      </c>
      <c r="E1493" s="44">
        <v>1468</v>
      </c>
    </row>
    <row r="1494" spans="1:5" ht="12.75">
      <c r="A1494" s="1" t="s">
        <v>763</v>
      </c>
      <c r="B1494" s="46" t="s">
        <v>537</v>
      </c>
      <c r="C1494" s="47">
        <v>3117</v>
      </c>
      <c r="D1494" s="48" t="s">
        <v>1938</v>
      </c>
      <c r="E1494" s="50">
        <v>7555</v>
      </c>
    </row>
    <row r="1495" spans="1:5" ht="12.75">
      <c r="A1495" s="1" t="s">
        <v>763</v>
      </c>
      <c r="B1495" s="40"/>
      <c r="C1495" s="41"/>
      <c r="D1495" s="42" t="s">
        <v>1903</v>
      </c>
      <c r="E1495" s="44">
        <v>7555</v>
      </c>
    </row>
    <row r="1496" spans="1:5" ht="12.75">
      <c r="A1496" s="1" t="s">
        <v>763</v>
      </c>
      <c r="B1496" s="46" t="s">
        <v>538</v>
      </c>
      <c r="C1496" s="47" t="s">
        <v>1783</v>
      </c>
      <c r="D1496" s="48" t="s">
        <v>1938</v>
      </c>
      <c r="E1496" s="50">
        <v>7633</v>
      </c>
    </row>
    <row r="1497" spans="1:5" ht="12.75">
      <c r="A1497" s="1" t="s">
        <v>763</v>
      </c>
      <c r="B1497" s="40"/>
      <c r="C1497" s="41"/>
      <c r="D1497" s="42" t="s">
        <v>1903</v>
      </c>
      <c r="E1497" s="44">
        <v>7633</v>
      </c>
    </row>
    <row r="1498" spans="1:5" ht="12.75">
      <c r="A1498" s="1" t="s">
        <v>763</v>
      </c>
      <c r="B1498" s="46" t="s">
        <v>539</v>
      </c>
      <c r="C1498" s="47" t="s">
        <v>1783</v>
      </c>
      <c r="D1498" s="48" t="s">
        <v>1938</v>
      </c>
      <c r="E1498" s="50">
        <v>11258</v>
      </c>
    </row>
    <row r="1499" spans="1:5" ht="12.75">
      <c r="A1499" s="1" t="s">
        <v>763</v>
      </c>
      <c r="B1499" s="40"/>
      <c r="C1499" s="41"/>
      <c r="D1499" s="42" t="s">
        <v>1903</v>
      </c>
      <c r="E1499" s="44">
        <v>11258</v>
      </c>
    </row>
    <row r="1500" spans="1:5" ht="12.75">
      <c r="A1500" s="1" t="s">
        <v>763</v>
      </c>
      <c r="B1500" s="46" t="s">
        <v>540</v>
      </c>
      <c r="C1500" s="47" t="s">
        <v>1783</v>
      </c>
      <c r="D1500" s="48" t="s">
        <v>1938</v>
      </c>
      <c r="E1500" s="50">
        <v>12258</v>
      </c>
    </row>
    <row r="1501" spans="1:5" ht="12.75">
      <c r="A1501" s="1" t="s">
        <v>763</v>
      </c>
      <c r="B1501" s="40"/>
      <c r="C1501" s="41"/>
      <c r="D1501" s="42" t="s">
        <v>1903</v>
      </c>
      <c r="E1501" s="44">
        <v>12258</v>
      </c>
    </row>
    <row r="1502" spans="1:5" ht="12.75">
      <c r="A1502" s="1" t="s">
        <v>763</v>
      </c>
      <c r="B1502" s="46" t="s">
        <v>541</v>
      </c>
      <c r="C1502" s="47" t="s">
        <v>1783</v>
      </c>
      <c r="D1502" s="48" t="s">
        <v>1938</v>
      </c>
      <c r="E1502" s="50">
        <v>12009</v>
      </c>
    </row>
    <row r="1503" spans="1:5" ht="12.75">
      <c r="A1503" s="1" t="s">
        <v>763</v>
      </c>
      <c r="B1503" s="40"/>
      <c r="C1503" s="41"/>
      <c r="D1503" s="42" t="s">
        <v>1903</v>
      </c>
      <c r="E1503" s="44">
        <v>12009</v>
      </c>
    </row>
    <row r="1504" spans="1:5" ht="12.75">
      <c r="A1504" s="1" t="s">
        <v>763</v>
      </c>
      <c r="B1504" s="46" t="s">
        <v>542</v>
      </c>
      <c r="C1504" s="47" t="s">
        <v>1783</v>
      </c>
      <c r="D1504" s="48" t="s">
        <v>1938</v>
      </c>
      <c r="E1504" s="50">
        <v>8467</v>
      </c>
    </row>
    <row r="1505" spans="1:5" ht="12.75">
      <c r="A1505" s="1" t="s">
        <v>763</v>
      </c>
      <c r="B1505" s="40"/>
      <c r="C1505" s="41"/>
      <c r="D1505" s="42" t="s">
        <v>1903</v>
      </c>
      <c r="E1505" s="44">
        <v>8467</v>
      </c>
    </row>
    <row r="1506" spans="1:5" ht="12.75">
      <c r="A1506" s="1" t="s">
        <v>763</v>
      </c>
      <c r="B1506" s="46" t="s">
        <v>543</v>
      </c>
      <c r="C1506" s="47" t="s">
        <v>1783</v>
      </c>
      <c r="D1506" s="48" t="s">
        <v>1938</v>
      </c>
      <c r="E1506" s="50">
        <v>13797</v>
      </c>
    </row>
    <row r="1507" spans="1:5" ht="12.75">
      <c r="A1507" s="1" t="s">
        <v>763</v>
      </c>
      <c r="B1507" s="40"/>
      <c r="C1507" s="41"/>
      <c r="D1507" s="42" t="s">
        <v>1903</v>
      </c>
      <c r="E1507" s="44">
        <v>13797</v>
      </c>
    </row>
    <row r="1508" spans="1:5" ht="12.75">
      <c r="A1508" s="1" t="s">
        <v>763</v>
      </c>
      <c r="B1508" s="46" t="s">
        <v>544</v>
      </c>
      <c r="C1508" s="47" t="s">
        <v>1996</v>
      </c>
      <c r="D1508" s="48" t="s">
        <v>1997</v>
      </c>
      <c r="E1508" s="50">
        <v>14262</v>
      </c>
    </row>
    <row r="1509" spans="1:5" ht="12.75">
      <c r="A1509" s="1" t="s">
        <v>763</v>
      </c>
      <c r="B1509" s="40"/>
      <c r="C1509" s="41"/>
      <c r="D1509" s="42" t="s">
        <v>1903</v>
      </c>
      <c r="E1509" s="44">
        <v>11693</v>
      </c>
    </row>
    <row r="1510" spans="1:5" ht="12.75">
      <c r="A1510" s="1" t="s">
        <v>763</v>
      </c>
      <c r="B1510" s="40"/>
      <c r="C1510" s="41"/>
      <c r="D1510" s="42" t="s">
        <v>1907</v>
      </c>
      <c r="E1510" s="44">
        <v>2569</v>
      </c>
    </row>
    <row r="1511" spans="1:5" ht="12.75">
      <c r="A1511" s="1" t="s">
        <v>763</v>
      </c>
      <c r="B1511" s="46" t="s">
        <v>545</v>
      </c>
      <c r="C1511" s="47">
        <v>3117</v>
      </c>
      <c r="D1511" s="48" t="s">
        <v>1938</v>
      </c>
      <c r="E1511" s="50">
        <v>2858</v>
      </c>
    </row>
    <row r="1512" spans="1:5" ht="12.75">
      <c r="A1512" s="1" t="s">
        <v>763</v>
      </c>
      <c r="B1512" s="40"/>
      <c r="C1512" s="41"/>
      <c r="D1512" s="42" t="s">
        <v>1903</v>
      </c>
      <c r="E1512" s="44">
        <v>2858</v>
      </c>
    </row>
    <row r="1513" spans="1:5" ht="12.75">
      <c r="A1513" s="1" t="s">
        <v>763</v>
      </c>
      <c r="B1513" s="46" t="s">
        <v>546</v>
      </c>
      <c r="C1513" s="47" t="s">
        <v>1783</v>
      </c>
      <c r="D1513" s="48" t="s">
        <v>1938</v>
      </c>
      <c r="E1513" s="50">
        <v>11645</v>
      </c>
    </row>
    <row r="1514" spans="1:5" ht="12.75">
      <c r="A1514" s="1" t="s">
        <v>763</v>
      </c>
      <c r="B1514" s="40"/>
      <c r="C1514" s="41"/>
      <c r="D1514" s="42" t="s">
        <v>1903</v>
      </c>
      <c r="E1514" s="44">
        <v>11645</v>
      </c>
    </row>
    <row r="1515" spans="1:5" ht="12.75">
      <c r="A1515" s="1" t="s">
        <v>763</v>
      </c>
      <c r="B1515" s="46" t="s">
        <v>547</v>
      </c>
      <c r="C1515" s="47" t="s">
        <v>1783</v>
      </c>
      <c r="D1515" s="48" t="s">
        <v>1938</v>
      </c>
      <c r="E1515" s="50">
        <v>12381</v>
      </c>
    </row>
    <row r="1516" spans="1:5" ht="12.75">
      <c r="A1516" s="1" t="s">
        <v>763</v>
      </c>
      <c r="B1516" s="40"/>
      <c r="C1516" s="41"/>
      <c r="D1516" s="42" t="s">
        <v>1903</v>
      </c>
      <c r="E1516" s="44">
        <v>12381</v>
      </c>
    </row>
    <row r="1517" spans="1:5" ht="12.75">
      <c r="A1517" s="1" t="s">
        <v>763</v>
      </c>
      <c r="B1517" s="46" t="s">
        <v>548</v>
      </c>
      <c r="C1517" s="47" t="s">
        <v>1783</v>
      </c>
      <c r="D1517" s="48" t="s">
        <v>1938</v>
      </c>
      <c r="E1517" s="50">
        <v>16378</v>
      </c>
    </row>
    <row r="1518" spans="1:5" ht="12.75">
      <c r="A1518" s="1" t="s">
        <v>763</v>
      </c>
      <c r="B1518" s="40"/>
      <c r="C1518" s="41"/>
      <c r="D1518" s="42" t="s">
        <v>1903</v>
      </c>
      <c r="E1518" s="44">
        <v>16378</v>
      </c>
    </row>
    <row r="1519" spans="1:5" ht="12.75">
      <c r="A1519" s="1" t="s">
        <v>763</v>
      </c>
      <c r="B1519" s="46" t="s">
        <v>549</v>
      </c>
      <c r="C1519" s="47" t="s">
        <v>1783</v>
      </c>
      <c r="D1519" s="48" t="s">
        <v>1938</v>
      </c>
      <c r="E1519" s="50">
        <v>14979</v>
      </c>
    </row>
    <row r="1520" spans="1:5" ht="12.75">
      <c r="A1520" s="1" t="s">
        <v>763</v>
      </c>
      <c r="B1520" s="40"/>
      <c r="C1520" s="41"/>
      <c r="D1520" s="42" t="s">
        <v>1903</v>
      </c>
      <c r="E1520" s="44">
        <v>14979</v>
      </c>
    </row>
    <row r="1521" spans="1:5" ht="12.75">
      <c r="A1521" s="1" t="s">
        <v>763</v>
      </c>
      <c r="B1521" s="46" t="s">
        <v>550</v>
      </c>
      <c r="C1521" s="47" t="s">
        <v>1783</v>
      </c>
      <c r="D1521" s="48" t="s">
        <v>1938</v>
      </c>
      <c r="E1521" s="50">
        <v>10600</v>
      </c>
    </row>
    <row r="1522" spans="1:5" ht="12.75">
      <c r="A1522" s="1" t="s">
        <v>763</v>
      </c>
      <c r="B1522" s="40"/>
      <c r="C1522" s="41"/>
      <c r="D1522" s="42" t="s">
        <v>1903</v>
      </c>
      <c r="E1522" s="44">
        <v>10600</v>
      </c>
    </row>
    <row r="1523" spans="1:5" ht="12.75">
      <c r="A1523" s="1" t="s">
        <v>763</v>
      </c>
      <c r="B1523" s="46" t="s">
        <v>551</v>
      </c>
      <c r="C1523" s="47" t="s">
        <v>1783</v>
      </c>
      <c r="D1523" s="48" t="s">
        <v>1938</v>
      </c>
      <c r="E1523" s="50">
        <v>11980</v>
      </c>
    </row>
    <row r="1524" spans="1:5" ht="12.75">
      <c r="A1524" s="1" t="s">
        <v>763</v>
      </c>
      <c r="B1524" s="40"/>
      <c r="C1524" s="41"/>
      <c r="D1524" s="42" t="s">
        <v>1903</v>
      </c>
      <c r="E1524" s="44">
        <v>11980</v>
      </c>
    </row>
    <row r="1525" spans="1:5" ht="12.75">
      <c r="A1525" s="1" t="s">
        <v>763</v>
      </c>
      <c r="B1525" s="46" t="s">
        <v>552</v>
      </c>
      <c r="C1525" s="47" t="s">
        <v>1783</v>
      </c>
      <c r="D1525" s="48" t="s">
        <v>1938</v>
      </c>
      <c r="E1525" s="50">
        <v>8247</v>
      </c>
    </row>
    <row r="1526" spans="1:5" ht="12.75">
      <c r="A1526" s="1" t="s">
        <v>763</v>
      </c>
      <c r="B1526" s="40"/>
      <c r="C1526" s="41"/>
      <c r="D1526" s="42" t="s">
        <v>1903</v>
      </c>
      <c r="E1526" s="44">
        <v>8247</v>
      </c>
    </row>
    <row r="1527" spans="1:5" ht="12.75">
      <c r="A1527" s="1" t="s">
        <v>763</v>
      </c>
      <c r="B1527" s="46" t="s">
        <v>553</v>
      </c>
      <c r="C1527" s="47" t="s">
        <v>1783</v>
      </c>
      <c r="D1527" s="48" t="s">
        <v>1938</v>
      </c>
      <c r="E1527" s="50">
        <v>13703</v>
      </c>
    </row>
    <row r="1528" spans="1:5" ht="12.75">
      <c r="A1528" s="1" t="s">
        <v>763</v>
      </c>
      <c r="B1528" s="40"/>
      <c r="C1528" s="41"/>
      <c r="D1528" s="42" t="s">
        <v>1903</v>
      </c>
      <c r="E1528" s="44">
        <v>13703</v>
      </c>
    </row>
    <row r="1529" spans="1:5" ht="12.75">
      <c r="A1529" s="1" t="s">
        <v>763</v>
      </c>
      <c r="B1529" s="46" t="s">
        <v>554</v>
      </c>
      <c r="C1529" s="47" t="s">
        <v>1783</v>
      </c>
      <c r="D1529" s="48" t="s">
        <v>1938</v>
      </c>
      <c r="E1529" s="50">
        <v>9787</v>
      </c>
    </row>
    <row r="1530" spans="1:5" ht="12.75">
      <c r="A1530" s="1" t="s">
        <v>763</v>
      </c>
      <c r="B1530" s="40"/>
      <c r="C1530" s="41"/>
      <c r="D1530" s="42" t="s">
        <v>1903</v>
      </c>
      <c r="E1530" s="44">
        <v>9787</v>
      </c>
    </row>
    <row r="1531" spans="1:5" ht="12.75">
      <c r="A1531" s="1" t="s">
        <v>763</v>
      </c>
      <c r="B1531" s="46" t="s">
        <v>555</v>
      </c>
      <c r="C1531" s="47">
        <v>3117</v>
      </c>
      <c r="D1531" s="48" t="s">
        <v>1938</v>
      </c>
      <c r="E1531" s="50">
        <v>3037</v>
      </c>
    </row>
    <row r="1532" spans="1:5" ht="12.75">
      <c r="A1532" s="1" t="s">
        <v>763</v>
      </c>
      <c r="B1532" s="40"/>
      <c r="C1532" s="41"/>
      <c r="D1532" s="42" t="s">
        <v>1903</v>
      </c>
      <c r="E1532" s="44">
        <v>3037</v>
      </c>
    </row>
    <row r="1533" spans="1:5" ht="12.75">
      <c r="A1533" s="1" t="s">
        <v>763</v>
      </c>
      <c r="B1533" s="46" t="s">
        <v>556</v>
      </c>
      <c r="C1533" s="47" t="s">
        <v>1783</v>
      </c>
      <c r="D1533" s="48" t="s">
        <v>1938</v>
      </c>
      <c r="E1533" s="50">
        <v>6732</v>
      </c>
    </row>
    <row r="1534" spans="1:5" ht="12.75">
      <c r="A1534" s="1" t="s">
        <v>763</v>
      </c>
      <c r="B1534" s="40"/>
      <c r="C1534" s="41"/>
      <c r="D1534" s="42" t="s">
        <v>1903</v>
      </c>
      <c r="E1534" s="44">
        <v>6732</v>
      </c>
    </row>
    <row r="1535" spans="1:5" ht="12.75">
      <c r="A1535" s="1" t="s">
        <v>763</v>
      </c>
      <c r="B1535" s="46" t="s">
        <v>557</v>
      </c>
      <c r="C1535" s="47" t="s">
        <v>1783</v>
      </c>
      <c r="D1535" s="48" t="s">
        <v>1938</v>
      </c>
      <c r="E1535" s="50">
        <v>29722</v>
      </c>
    </row>
    <row r="1536" spans="1:5" ht="12.75">
      <c r="A1536" s="1" t="s">
        <v>763</v>
      </c>
      <c r="B1536" s="40"/>
      <c r="C1536" s="41"/>
      <c r="D1536" s="42" t="s">
        <v>1903</v>
      </c>
      <c r="E1536" s="44">
        <v>29722</v>
      </c>
    </row>
    <row r="1537" spans="1:5" ht="12.75">
      <c r="A1537" s="1" t="s">
        <v>763</v>
      </c>
      <c r="B1537" s="46" t="s">
        <v>558</v>
      </c>
      <c r="C1537" s="47" t="s">
        <v>1783</v>
      </c>
      <c r="D1537" s="48" t="s">
        <v>1938</v>
      </c>
      <c r="E1537" s="50">
        <v>11760</v>
      </c>
    </row>
    <row r="1538" spans="1:5" ht="12.75">
      <c r="A1538" s="1" t="s">
        <v>763</v>
      </c>
      <c r="B1538" s="40"/>
      <c r="C1538" s="41"/>
      <c r="D1538" s="42" t="s">
        <v>1903</v>
      </c>
      <c r="E1538" s="44">
        <v>11760</v>
      </c>
    </row>
    <row r="1539" spans="1:5" ht="12.75">
      <c r="A1539" s="1" t="s">
        <v>763</v>
      </c>
      <c r="B1539" s="46" t="s">
        <v>559</v>
      </c>
      <c r="C1539" s="47">
        <v>3117</v>
      </c>
      <c r="D1539" s="48" t="s">
        <v>1938</v>
      </c>
      <c r="E1539" s="50">
        <v>8115</v>
      </c>
    </row>
    <row r="1540" spans="1:5" ht="12.75">
      <c r="A1540" s="1" t="s">
        <v>763</v>
      </c>
      <c r="B1540" s="40"/>
      <c r="C1540" s="41"/>
      <c r="D1540" s="42" t="s">
        <v>1903</v>
      </c>
      <c r="E1540" s="44">
        <v>8115</v>
      </c>
    </row>
    <row r="1541" spans="1:5" ht="12.75">
      <c r="A1541" s="1" t="s">
        <v>763</v>
      </c>
      <c r="B1541" s="46" t="s">
        <v>560</v>
      </c>
      <c r="C1541" s="47" t="s">
        <v>1996</v>
      </c>
      <c r="D1541" s="48" t="s">
        <v>1997</v>
      </c>
      <c r="E1541" s="50">
        <v>7153</v>
      </c>
    </row>
    <row r="1542" spans="1:5" ht="12.75">
      <c r="A1542" s="1" t="s">
        <v>763</v>
      </c>
      <c r="B1542" s="40"/>
      <c r="C1542" s="41"/>
      <c r="D1542" s="42" t="s">
        <v>1903</v>
      </c>
      <c r="E1542" s="44">
        <v>6380</v>
      </c>
    </row>
    <row r="1543" spans="1:5" ht="12.75">
      <c r="A1543" s="1" t="s">
        <v>763</v>
      </c>
      <c r="B1543" s="40"/>
      <c r="C1543" s="41"/>
      <c r="D1543" s="42" t="s">
        <v>1907</v>
      </c>
      <c r="E1543" s="44">
        <v>773</v>
      </c>
    </row>
    <row r="1544" spans="1:5" ht="12.75">
      <c r="A1544" s="1" t="s">
        <v>763</v>
      </c>
      <c r="B1544" s="46" t="s">
        <v>561</v>
      </c>
      <c r="C1544" s="47" t="s">
        <v>1783</v>
      </c>
      <c r="D1544" s="48" t="s">
        <v>1938</v>
      </c>
      <c r="E1544" s="50">
        <v>7255</v>
      </c>
    </row>
    <row r="1545" spans="1:5" ht="12.75">
      <c r="A1545" s="1" t="s">
        <v>763</v>
      </c>
      <c r="B1545" s="40"/>
      <c r="C1545" s="41"/>
      <c r="D1545" s="42" t="s">
        <v>1903</v>
      </c>
      <c r="E1545" s="44">
        <v>7255</v>
      </c>
    </row>
    <row r="1546" spans="1:5" ht="12.75">
      <c r="A1546" s="1" t="s">
        <v>763</v>
      </c>
      <c r="B1546" s="46" t="s">
        <v>562</v>
      </c>
      <c r="C1546" s="47" t="s">
        <v>1783</v>
      </c>
      <c r="D1546" s="48" t="s">
        <v>1938</v>
      </c>
      <c r="E1546" s="50">
        <v>13019</v>
      </c>
    </row>
    <row r="1547" spans="1:5" ht="12.75">
      <c r="A1547" s="1" t="s">
        <v>763</v>
      </c>
      <c r="B1547" s="40"/>
      <c r="C1547" s="41"/>
      <c r="D1547" s="42" t="s">
        <v>1903</v>
      </c>
      <c r="E1547" s="44">
        <v>13019</v>
      </c>
    </row>
    <row r="1548" spans="1:5" ht="12.75">
      <c r="A1548" s="1" t="s">
        <v>763</v>
      </c>
      <c r="B1548" s="46" t="s">
        <v>563</v>
      </c>
      <c r="C1548" s="47" t="s">
        <v>1783</v>
      </c>
      <c r="D1548" s="48" t="s">
        <v>1938</v>
      </c>
      <c r="E1548" s="50">
        <v>15199</v>
      </c>
    </row>
    <row r="1549" spans="1:5" ht="12.75">
      <c r="A1549" s="1" t="s">
        <v>763</v>
      </c>
      <c r="B1549" s="40"/>
      <c r="C1549" s="41"/>
      <c r="D1549" s="42" t="s">
        <v>1903</v>
      </c>
      <c r="E1549" s="44">
        <v>15199</v>
      </c>
    </row>
    <row r="1550" spans="1:5" ht="12.75">
      <c r="A1550" s="1" t="s">
        <v>763</v>
      </c>
      <c r="B1550" s="46" t="s">
        <v>564</v>
      </c>
      <c r="C1550" s="47" t="s">
        <v>1783</v>
      </c>
      <c r="D1550" s="48" t="s">
        <v>1938</v>
      </c>
      <c r="E1550" s="50">
        <v>15113</v>
      </c>
    </row>
    <row r="1551" spans="1:5" ht="12.75">
      <c r="A1551" s="1" t="s">
        <v>763</v>
      </c>
      <c r="B1551" s="40"/>
      <c r="C1551" s="41"/>
      <c r="D1551" s="42" t="s">
        <v>1903</v>
      </c>
      <c r="E1551" s="44">
        <v>15113</v>
      </c>
    </row>
    <row r="1552" spans="1:5" ht="12.75">
      <c r="A1552" s="1" t="s">
        <v>763</v>
      </c>
      <c r="B1552" s="46" t="s">
        <v>565</v>
      </c>
      <c r="C1552" s="47" t="s">
        <v>1783</v>
      </c>
      <c r="D1552" s="48" t="s">
        <v>1938</v>
      </c>
      <c r="E1552" s="50">
        <v>6718</v>
      </c>
    </row>
    <row r="1553" spans="1:5" ht="12.75">
      <c r="A1553" s="1" t="s">
        <v>763</v>
      </c>
      <c r="B1553" s="40"/>
      <c r="C1553" s="41"/>
      <c r="D1553" s="42" t="s">
        <v>1903</v>
      </c>
      <c r="E1553" s="44">
        <v>6718</v>
      </c>
    </row>
    <row r="1554" spans="1:5" ht="12.75">
      <c r="A1554" s="1" t="s">
        <v>763</v>
      </c>
      <c r="B1554" s="46" t="s">
        <v>566</v>
      </c>
      <c r="C1554" s="47" t="s">
        <v>1783</v>
      </c>
      <c r="D1554" s="48" t="s">
        <v>1938</v>
      </c>
      <c r="E1554" s="50">
        <v>12915</v>
      </c>
    </row>
    <row r="1555" spans="1:5" ht="12.75">
      <c r="A1555" s="1" t="s">
        <v>763</v>
      </c>
      <c r="B1555" s="40"/>
      <c r="C1555" s="41"/>
      <c r="D1555" s="42" t="s">
        <v>1903</v>
      </c>
      <c r="E1555" s="44">
        <v>12915</v>
      </c>
    </row>
    <row r="1556" spans="1:5" ht="12.75">
      <c r="A1556" s="1" t="s">
        <v>763</v>
      </c>
      <c r="B1556" s="46" t="s">
        <v>567</v>
      </c>
      <c r="C1556" s="47" t="s">
        <v>1996</v>
      </c>
      <c r="D1556" s="48" t="s">
        <v>1997</v>
      </c>
      <c r="E1556" s="50">
        <v>4499</v>
      </c>
    </row>
    <row r="1557" spans="1:5" ht="12.75">
      <c r="A1557" s="1" t="s">
        <v>763</v>
      </c>
      <c r="B1557" s="40"/>
      <c r="C1557" s="41"/>
      <c r="D1557" s="42" t="s">
        <v>1903</v>
      </c>
      <c r="E1557" s="44">
        <v>4035</v>
      </c>
    </row>
    <row r="1558" spans="1:5" ht="12.75">
      <c r="A1558" s="1" t="s">
        <v>763</v>
      </c>
      <c r="B1558" s="40"/>
      <c r="C1558" s="41"/>
      <c r="D1558" s="42" t="s">
        <v>1907</v>
      </c>
      <c r="E1558" s="44">
        <v>464</v>
      </c>
    </row>
    <row r="1559" spans="1:5" ht="12.75">
      <c r="A1559" s="1" t="s">
        <v>763</v>
      </c>
      <c r="B1559" s="46" t="s">
        <v>568</v>
      </c>
      <c r="C1559" s="47" t="s">
        <v>1783</v>
      </c>
      <c r="D1559" s="48" t="s">
        <v>1938</v>
      </c>
      <c r="E1559" s="50">
        <v>16367.8</v>
      </c>
    </row>
    <row r="1560" spans="1:5" ht="12.75">
      <c r="A1560" s="1" t="s">
        <v>763</v>
      </c>
      <c r="B1560" s="40"/>
      <c r="C1560" s="41"/>
      <c r="D1560" s="42" t="s">
        <v>1903</v>
      </c>
      <c r="E1560" s="44">
        <v>16130</v>
      </c>
    </row>
    <row r="1561" spans="1:5" ht="12.75">
      <c r="A1561" s="1" t="s">
        <v>763</v>
      </c>
      <c r="B1561" s="40"/>
      <c r="C1561" s="41"/>
      <c r="D1561" s="42" t="s">
        <v>918</v>
      </c>
      <c r="E1561" s="44">
        <v>237.8</v>
      </c>
    </row>
    <row r="1562" spans="1:5" ht="12.75">
      <c r="A1562" s="1" t="s">
        <v>763</v>
      </c>
      <c r="B1562" s="46" t="s">
        <v>569</v>
      </c>
      <c r="C1562" s="47" t="s">
        <v>1783</v>
      </c>
      <c r="D1562" s="48" t="s">
        <v>1938</v>
      </c>
      <c r="E1562" s="50">
        <v>15009</v>
      </c>
    </row>
    <row r="1563" spans="1:5" ht="12.75">
      <c r="A1563" s="1" t="s">
        <v>763</v>
      </c>
      <c r="B1563" s="40"/>
      <c r="C1563" s="41"/>
      <c r="D1563" s="42" t="s">
        <v>1903</v>
      </c>
      <c r="E1563" s="44">
        <v>15009</v>
      </c>
    </row>
    <row r="1564" spans="1:5" ht="12.75">
      <c r="A1564" s="1" t="s">
        <v>763</v>
      </c>
      <c r="B1564" s="46" t="s">
        <v>570</v>
      </c>
      <c r="C1564" s="47" t="s">
        <v>1783</v>
      </c>
      <c r="D1564" s="48" t="s">
        <v>1938</v>
      </c>
      <c r="E1564" s="50">
        <v>23606</v>
      </c>
    </row>
    <row r="1565" spans="1:5" ht="12.75">
      <c r="A1565" s="1" t="s">
        <v>763</v>
      </c>
      <c r="B1565" s="40"/>
      <c r="C1565" s="41"/>
      <c r="D1565" s="42" t="s">
        <v>1903</v>
      </c>
      <c r="E1565" s="44">
        <v>23606</v>
      </c>
    </row>
    <row r="1566" spans="1:5" ht="12.75">
      <c r="A1566" s="1" t="s">
        <v>763</v>
      </c>
      <c r="B1566" s="46" t="s">
        <v>571</v>
      </c>
      <c r="C1566" s="47" t="s">
        <v>1783</v>
      </c>
      <c r="D1566" s="48" t="s">
        <v>1938</v>
      </c>
      <c r="E1566" s="50">
        <v>27135</v>
      </c>
    </row>
    <row r="1567" spans="1:5" ht="12.75">
      <c r="A1567" s="1" t="s">
        <v>763</v>
      </c>
      <c r="B1567" s="40"/>
      <c r="C1567" s="41"/>
      <c r="D1567" s="42" t="s">
        <v>1903</v>
      </c>
      <c r="E1567" s="44">
        <v>27135</v>
      </c>
    </row>
    <row r="1568" spans="1:5" ht="12.75">
      <c r="A1568" s="1" t="s">
        <v>763</v>
      </c>
      <c r="B1568" s="46" t="s">
        <v>572</v>
      </c>
      <c r="C1568" s="47" t="s">
        <v>1996</v>
      </c>
      <c r="D1568" s="48" t="s">
        <v>1997</v>
      </c>
      <c r="E1568" s="50">
        <v>10880</v>
      </c>
    </row>
    <row r="1569" spans="1:5" ht="12.75">
      <c r="A1569" s="1" t="s">
        <v>763</v>
      </c>
      <c r="B1569" s="40"/>
      <c r="C1569" s="41"/>
      <c r="D1569" s="42" t="s">
        <v>1903</v>
      </c>
      <c r="E1569" s="44">
        <v>9147</v>
      </c>
    </row>
    <row r="1570" spans="1:5" ht="12.75">
      <c r="A1570" s="1" t="s">
        <v>763</v>
      </c>
      <c r="B1570" s="40"/>
      <c r="C1570" s="41"/>
      <c r="D1570" s="42" t="s">
        <v>1907</v>
      </c>
      <c r="E1570" s="44">
        <v>1733</v>
      </c>
    </row>
    <row r="1571" spans="1:5" ht="12.75">
      <c r="A1571" s="1" t="s">
        <v>763</v>
      </c>
      <c r="B1571" s="46" t="s">
        <v>573</v>
      </c>
      <c r="C1571" s="47" t="s">
        <v>1996</v>
      </c>
      <c r="D1571" s="48" t="s">
        <v>1997</v>
      </c>
      <c r="E1571" s="50">
        <v>9125</v>
      </c>
    </row>
    <row r="1572" spans="1:5" ht="12.75">
      <c r="A1572" s="1" t="s">
        <v>763</v>
      </c>
      <c r="B1572" s="40"/>
      <c r="C1572" s="41"/>
      <c r="D1572" s="42" t="s">
        <v>1903</v>
      </c>
      <c r="E1572" s="44">
        <v>7915</v>
      </c>
    </row>
    <row r="1573" spans="1:5" ht="12.75">
      <c r="A1573" s="1" t="s">
        <v>763</v>
      </c>
      <c r="B1573" s="40"/>
      <c r="C1573" s="41"/>
      <c r="D1573" s="42" t="s">
        <v>1907</v>
      </c>
      <c r="E1573" s="44">
        <v>1210</v>
      </c>
    </row>
    <row r="1574" spans="1:5" ht="12.75">
      <c r="A1574" s="1" t="s">
        <v>763</v>
      </c>
      <c r="B1574" s="46" t="s">
        <v>574</v>
      </c>
      <c r="C1574" s="47" t="s">
        <v>1996</v>
      </c>
      <c r="D1574" s="48" t="s">
        <v>1997</v>
      </c>
      <c r="E1574" s="50">
        <v>9520</v>
      </c>
    </row>
    <row r="1575" spans="1:5" ht="12.75">
      <c r="A1575" s="1" t="s">
        <v>763</v>
      </c>
      <c r="B1575" s="40"/>
      <c r="C1575" s="41"/>
      <c r="D1575" s="42" t="s">
        <v>1903</v>
      </c>
      <c r="E1575" s="44">
        <v>8921</v>
      </c>
    </row>
    <row r="1576" spans="1:5" ht="12.75">
      <c r="A1576" s="1" t="s">
        <v>763</v>
      </c>
      <c r="B1576" s="40"/>
      <c r="C1576" s="41"/>
      <c r="D1576" s="42" t="s">
        <v>1907</v>
      </c>
      <c r="E1576" s="44">
        <v>599</v>
      </c>
    </row>
    <row r="1577" spans="1:5" ht="12.75">
      <c r="A1577" s="1" t="s">
        <v>763</v>
      </c>
      <c r="B1577" s="46" t="s">
        <v>575</v>
      </c>
      <c r="C1577" s="47" t="s">
        <v>1996</v>
      </c>
      <c r="D1577" s="48" t="s">
        <v>1997</v>
      </c>
      <c r="E1577" s="50">
        <v>4992</v>
      </c>
    </row>
    <row r="1578" spans="1:5" ht="12.75">
      <c r="A1578" s="1" t="s">
        <v>763</v>
      </c>
      <c r="B1578" s="40"/>
      <c r="C1578" s="41"/>
      <c r="D1578" s="42" t="s">
        <v>1903</v>
      </c>
      <c r="E1578" s="44">
        <v>4668</v>
      </c>
    </row>
    <row r="1579" spans="1:5" ht="12.75">
      <c r="A1579" s="1" t="s">
        <v>763</v>
      </c>
      <c r="B1579" s="40"/>
      <c r="C1579" s="41"/>
      <c r="D1579" s="42" t="s">
        <v>1907</v>
      </c>
      <c r="E1579" s="44">
        <v>324</v>
      </c>
    </row>
    <row r="1580" spans="1:5" ht="12.75">
      <c r="A1580" s="1" t="s">
        <v>763</v>
      </c>
      <c r="B1580" s="46" t="s">
        <v>576</v>
      </c>
      <c r="C1580" s="47" t="s">
        <v>1783</v>
      </c>
      <c r="D1580" s="48" t="s">
        <v>1938</v>
      </c>
      <c r="E1580" s="50">
        <v>21672</v>
      </c>
    </row>
    <row r="1581" spans="1:5" ht="12.75">
      <c r="A1581" s="1" t="s">
        <v>763</v>
      </c>
      <c r="B1581" s="40"/>
      <c r="C1581" s="41"/>
      <c r="D1581" s="42" t="s">
        <v>1903</v>
      </c>
      <c r="E1581" s="44">
        <v>21672</v>
      </c>
    </row>
    <row r="1582" spans="1:5" ht="12.75">
      <c r="A1582" s="1" t="s">
        <v>763</v>
      </c>
      <c r="B1582" s="46" t="s">
        <v>577</v>
      </c>
      <c r="C1582" s="47" t="s">
        <v>1996</v>
      </c>
      <c r="D1582" s="48" t="s">
        <v>1997</v>
      </c>
      <c r="E1582" s="50">
        <v>16616</v>
      </c>
    </row>
    <row r="1583" spans="1:5" ht="12.75">
      <c r="A1583" s="1" t="s">
        <v>763</v>
      </c>
      <c r="B1583" s="40"/>
      <c r="C1583" s="41"/>
      <c r="D1583" s="42" t="s">
        <v>1903</v>
      </c>
      <c r="E1583" s="44">
        <v>13920</v>
      </c>
    </row>
    <row r="1584" spans="1:5" ht="12.75">
      <c r="A1584" s="1" t="s">
        <v>763</v>
      </c>
      <c r="B1584" s="40"/>
      <c r="C1584" s="41"/>
      <c r="D1584" s="42" t="s">
        <v>1907</v>
      </c>
      <c r="E1584" s="44">
        <v>2696</v>
      </c>
    </row>
    <row r="1585" spans="1:5" ht="12.75">
      <c r="A1585" s="1" t="s">
        <v>763</v>
      </c>
      <c r="B1585" s="46" t="s">
        <v>577</v>
      </c>
      <c r="C1585" s="47" t="s">
        <v>1977</v>
      </c>
      <c r="D1585" s="48" t="s">
        <v>1978</v>
      </c>
      <c r="E1585" s="50">
        <v>1361</v>
      </c>
    </row>
    <row r="1586" spans="1:5" ht="12.75">
      <c r="A1586" s="1" t="s">
        <v>763</v>
      </c>
      <c r="B1586" s="40"/>
      <c r="C1586" s="41"/>
      <c r="D1586" s="42" t="s">
        <v>1903</v>
      </c>
      <c r="E1586" s="44">
        <v>1361</v>
      </c>
    </row>
    <row r="1587" spans="1:5" ht="12.75">
      <c r="A1587" s="1" t="s">
        <v>763</v>
      </c>
      <c r="B1587" s="46" t="s">
        <v>578</v>
      </c>
      <c r="C1587" s="47" t="s">
        <v>1783</v>
      </c>
      <c r="D1587" s="48" t="s">
        <v>1938</v>
      </c>
      <c r="E1587" s="50">
        <v>7886</v>
      </c>
    </row>
    <row r="1588" spans="1:5" ht="12.75">
      <c r="A1588" s="1" t="s">
        <v>763</v>
      </c>
      <c r="B1588" s="40"/>
      <c r="C1588" s="41"/>
      <c r="D1588" s="42" t="s">
        <v>1903</v>
      </c>
      <c r="E1588" s="44">
        <v>7886</v>
      </c>
    </row>
    <row r="1589" spans="1:5" ht="12.75">
      <c r="A1589" s="1" t="s">
        <v>763</v>
      </c>
      <c r="B1589" s="46" t="s">
        <v>579</v>
      </c>
      <c r="C1589" s="47" t="s">
        <v>1783</v>
      </c>
      <c r="D1589" s="48" t="s">
        <v>1938</v>
      </c>
      <c r="E1589" s="50">
        <v>8263</v>
      </c>
    </row>
    <row r="1590" spans="1:5" ht="12.75">
      <c r="A1590" s="1" t="s">
        <v>763</v>
      </c>
      <c r="B1590" s="40"/>
      <c r="C1590" s="41"/>
      <c r="D1590" s="42" t="s">
        <v>1903</v>
      </c>
      <c r="E1590" s="44">
        <v>8263</v>
      </c>
    </row>
    <row r="1591" spans="1:5" ht="12.75">
      <c r="A1591" s="1" t="s">
        <v>763</v>
      </c>
      <c r="B1591" s="46" t="s">
        <v>580</v>
      </c>
      <c r="C1591" s="47" t="s">
        <v>1783</v>
      </c>
      <c r="D1591" s="48" t="s">
        <v>1938</v>
      </c>
      <c r="E1591" s="50">
        <v>24870</v>
      </c>
    </row>
    <row r="1592" spans="1:5" ht="12.75">
      <c r="A1592" s="1" t="s">
        <v>763</v>
      </c>
      <c r="B1592" s="40"/>
      <c r="C1592" s="41"/>
      <c r="D1592" s="42" t="s">
        <v>1903</v>
      </c>
      <c r="E1592" s="44">
        <v>24870</v>
      </c>
    </row>
    <row r="1593" spans="1:5" ht="12.75">
      <c r="A1593" s="1" t="s">
        <v>763</v>
      </c>
      <c r="B1593" s="46" t="s">
        <v>581</v>
      </c>
      <c r="C1593" s="47" t="s">
        <v>1783</v>
      </c>
      <c r="D1593" s="48" t="s">
        <v>1938</v>
      </c>
      <c r="E1593" s="50">
        <v>11949</v>
      </c>
    </row>
    <row r="1594" spans="1:5" ht="12.75">
      <c r="A1594" s="1" t="s">
        <v>763</v>
      </c>
      <c r="B1594" s="40"/>
      <c r="C1594" s="41"/>
      <c r="D1594" s="42" t="s">
        <v>1903</v>
      </c>
      <c r="E1594" s="44">
        <v>11949</v>
      </c>
    </row>
    <row r="1595" spans="1:5" ht="12.75">
      <c r="A1595" s="1" t="s">
        <v>763</v>
      </c>
      <c r="B1595" s="46" t="s">
        <v>582</v>
      </c>
      <c r="C1595" s="47" t="s">
        <v>1783</v>
      </c>
      <c r="D1595" s="48" t="s">
        <v>1938</v>
      </c>
      <c r="E1595" s="50">
        <v>8239</v>
      </c>
    </row>
    <row r="1596" spans="1:5" ht="12.75">
      <c r="A1596" s="1" t="s">
        <v>763</v>
      </c>
      <c r="B1596" s="40"/>
      <c r="C1596" s="41"/>
      <c r="D1596" s="42" t="s">
        <v>1903</v>
      </c>
      <c r="E1596" s="44">
        <v>8239</v>
      </c>
    </row>
    <row r="1597" spans="1:5" ht="12.75">
      <c r="A1597" s="1" t="s">
        <v>763</v>
      </c>
      <c r="B1597" s="46" t="s">
        <v>583</v>
      </c>
      <c r="C1597" s="47" t="s">
        <v>1783</v>
      </c>
      <c r="D1597" s="48" t="s">
        <v>1938</v>
      </c>
      <c r="E1597" s="50">
        <v>14928</v>
      </c>
    </row>
    <row r="1598" spans="1:5" ht="12.75">
      <c r="A1598" s="1" t="s">
        <v>763</v>
      </c>
      <c r="B1598" s="40"/>
      <c r="C1598" s="41"/>
      <c r="D1598" s="42" t="s">
        <v>1903</v>
      </c>
      <c r="E1598" s="44">
        <v>14928</v>
      </c>
    </row>
    <row r="1599" spans="1:5" ht="12.75">
      <c r="A1599" s="1" t="s">
        <v>763</v>
      </c>
      <c r="B1599" s="46" t="s">
        <v>584</v>
      </c>
      <c r="C1599" s="47" t="s">
        <v>1783</v>
      </c>
      <c r="D1599" s="48" t="s">
        <v>1938</v>
      </c>
      <c r="E1599" s="50">
        <v>17922</v>
      </c>
    </row>
    <row r="1600" spans="1:5" ht="12.75">
      <c r="A1600" s="1" t="s">
        <v>763</v>
      </c>
      <c r="B1600" s="40"/>
      <c r="C1600" s="41"/>
      <c r="D1600" s="42" t="s">
        <v>1903</v>
      </c>
      <c r="E1600" s="44">
        <v>17922</v>
      </c>
    </row>
    <row r="1601" spans="1:5" ht="12.75">
      <c r="A1601" s="1" t="s">
        <v>763</v>
      </c>
      <c r="B1601" s="46" t="s">
        <v>585</v>
      </c>
      <c r="C1601" s="47" t="s">
        <v>1783</v>
      </c>
      <c r="D1601" s="48" t="s">
        <v>1938</v>
      </c>
      <c r="E1601" s="50">
        <v>7920</v>
      </c>
    </row>
    <row r="1602" spans="1:5" ht="12.75">
      <c r="A1602" s="1" t="s">
        <v>763</v>
      </c>
      <c r="B1602" s="40"/>
      <c r="C1602" s="41"/>
      <c r="D1602" s="42" t="s">
        <v>1903</v>
      </c>
      <c r="E1602" s="44">
        <v>7920</v>
      </c>
    </row>
    <row r="1603" spans="1:5" ht="12.75">
      <c r="A1603" s="1" t="s">
        <v>763</v>
      </c>
      <c r="B1603" s="46" t="s">
        <v>586</v>
      </c>
      <c r="C1603" s="47" t="s">
        <v>1783</v>
      </c>
      <c r="D1603" s="48" t="s">
        <v>1938</v>
      </c>
      <c r="E1603" s="50">
        <v>7831</v>
      </c>
    </row>
    <row r="1604" spans="1:5" ht="12.75">
      <c r="A1604" s="1" t="s">
        <v>763</v>
      </c>
      <c r="B1604" s="40"/>
      <c r="C1604" s="41"/>
      <c r="D1604" s="42" t="s">
        <v>1903</v>
      </c>
      <c r="E1604" s="44">
        <v>7831</v>
      </c>
    </row>
    <row r="1605" spans="1:5" ht="12.75">
      <c r="A1605" s="1" t="s">
        <v>763</v>
      </c>
      <c r="B1605" s="46" t="s">
        <v>587</v>
      </c>
      <c r="C1605" s="47" t="s">
        <v>1996</v>
      </c>
      <c r="D1605" s="48" t="s">
        <v>1997</v>
      </c>
      <c r="E1605" s="50">
        <v>9127.7</v>
      </c>
    </row>
    <row r="1606" spans="1:5" ht="12.75">
      <c r="A1606" s="1" t="s">
        <v>763</v>
      </c>
      <c r="B1606" s="40"/>
      <c r="C1606" s="41"/>
      <c r="D1606" s="42" t="s">
        <v>1903</v>
      </c>
      <c r="E1606" s="44">
        <v>8143</v>
      </c>
    </row>
    <row r="1607" spans="1:5" ht="12.75">
      <c r="A1607" s="1" t="s">
        <v>763</v>
      </c>
      <c r="B1607" s="40"/>
      <c r="C1607" s="41"/>
      <c r="D1607" s="42" t="s">
        <v>918</v>
      </c>
      <c r="E1607" s="44">
        <v>353.7</v>
      </c>
    </row>
    <row r="1608" spans="1:5" ht="12.75">
      <c r="A1608" s="1" t="s">
        <v>763</v>
      </c>
      <c r="B1608" s="40"/>
      <c r="C1608" s="41"/>
      <c r="D1608" s="42" t="s">
        <v>1907</v>
      </c>
      <c r="E1608" s="44">
        <v>631</v>
      </c>
    </row>
    <row r="1609" spans="1:5" ht="12.75">
      <c r="A1609" s="1" t="s">
        <v>763</v>
      </c>
      <c r="B1609" s="46" t="s">
        <v>588</v>
      </c>
      <c r="C1609" s="47" t="s">
        <v>1783</v>
      </c>
      <c r="D1609" s="48" t="s">
        <v>1938</v>
      </c>
      <c r="E1609" s="50">
        <v>10677</v>
      </c>
    </row>
    <row r="1610" spans="1:5" ht="12.75">
      <c r="A1610" s="1" t="s">
        <v>763</v>
      </c>
      <c r="B1610" s="40"/>
      <c r="C1610" s="41"/>
      <c r="D1610" s="42" t="s">
        <v>1903</v>
      </c>
      <c r="E1610" s="44">
        <v>10677</v>
      </c>
    </row>
    <row r="1611" spans="1:5" ht="12.75">
      <c r="A1611" s="1" t="s">
        <v>763</v>
      </c>
      <c r="B1611" s="46" t="s">
        <v>589</v>
      </c>
      <c r="C1611" s="47" t="s">
        <v>590</v>
      </c>
      <c r="D1611" s="48" t="s">
        <v>591</v>
      </c>
      <c r="E1611" s="50">
        <v>5944</v>
      </c>
    </row>
    <row r="1612" spans="1:5" ht="12.75">
      <c r="A1612" s="1" t="s">
        <v>763</v>
      </c>
      <c r="B1612" s="40"/>
      <c r="C1612" s="41"/>
      <c r="D1612" s="42" t="s">
        <v>1903</v>
      </c>
      <c r="E1612" s="44">
        <v>2749</v>
      </c>
    </row>
    <row r="1613" spans="1:5" ht="12.75">
      <c r="A1613" s="1" t="s">
        <v>763</v>
      </c>
      <c r="B1613" s="40"/>
      <c r="C1613" s="41"/>
      <c r="D1613" s="42" t="s">
        <v>1907</v>
      </c>
      <c r="E1613" s="44">
        <v>3195</v>
      </c>
    </row>
    <row r="1614" spans="1:5" ht="12.75">
      <c r="A1614" s="1" t="s">
        <v>763</v>
      </c>
      <c r="B1614" s="46" t="s">
        <v>592</v>
      </c>
      <c r="C1614" s="47" t="s">
        <v>263</v>
      </c>
      <c r="D1614" s="48" t="s">
        <v>264</v>
      </c>
      <c r="E1614" s="50">
        <v>1119</v>
      </c>
    </row>
    <row r="1615" spans="1:5" ht="12.75">
      <c r="A1615" s="1" t="s">
        <v>763</v>
      </c>
      <c r="B1615" s="40"/>
      <c r="C1615" s="41"/>
      <c r="D1615" s="42" t="s">
        <v>1903</v>
      </c>
      <c r="E1615" s="44">
        <v>1119</v>
      </c>
    </row>
    <row r="1616" spans="1:5" ht="12.75">
      <c r="A1616" s="1" t="s">
        <v>763</v>
      </c>
      <c r="B1616" s="46" t="s">
        <v>593</v>
      </c>
      <c r="C1616" s="47" t="s">
        <v>263</v>
      </c>
      <c r="D1616" s="48" t="s">
        <v>264</v>
      </c>
      <c r="E1616" s="50">
        <v>1401</v>
      </c>
    </row>
    <row r="1617" spans="1:5" ht="12.75">
      <c r="A1617" s="1" t="s">
        <v>763</v>
      </c>
      <c r="B1617" s="40"/>
      <c r="C1617" s="41"/>
      <c r="D1617" s="42" t="s">
        <v>1903</v>
      </c>
      <c r="E1617" s="44">
        <v>1401</v>
      </c>
    </row>
    <row r="1618" spans="1:5" ht="12.75">
      <c r="A1618" s="1" t="s">
        <v>763</v>
      </c>
      <c r="B1618" s="46" t="s">
        <v>594</v>
      </c>
      <c r="C1618" s="47" t="s">
        <v>263</v>
      </c>
      <c r="D1618" s="48" t="s">
        <v>264</v>
      </c>
      <c r="E1618" s="50">
        <v>1133</v>
      </c>
    </row>
    <row r="1619" spans="1:5" ht="12.75">
      <c r="A1619" s="1" t="s">
        <v>763</v>
      </c>
      <c r="B1619" s="40"/>
      <c r="C1619" s="41"/>
      <c r="D1619" s="42" t="s">
        <v>1903</v>
      </c>
      <c r="E1619" s="44">
        <v>1133</v>
      </c>
    </row>
    <row r="1620" spans="1:5" ht="12.75">
      <c r="A1620" s="1" t="s">
        <v>763</v>
      </c>
      <c r="B1620" s="46" t="s">
        <v>595</v>
      </c>
      <c r="C1620" s="47" t="s">
        <v>263</v>
      </c>
      <c r="D1620" s="48" t="s">
        <v>264</v>
      </c>
      <c r="E1620" s="50">
        <v>1017</v>
      </c>
    </row>
    <row r="1621" spans="1:5" ht="12.75">
      <c r="A1621" s="1" t="s">
        <v>763</v>
      </c>
      <c r="B1621" s="40"/>
      <c r="C1621" s="41"/>
      <c r="D1621" s="42" t="s">
        <v>1903</v>
      </c>
      <c r="E1621" s="44">
        <v>1017</v>
      </c>
    </row>
    <row r="1622" spans="1:5" ht="12.75">
      <c r="A1622" s="1" t="s">
        <v>763</v>
      </c>
      <c r="B1622" s="46" t="s">
        <v>596</v>
      </c>
      <c r="C1622" s="47" t="s">
        <v>263</v>
      </c>
      <c r="D1622" s="48" t="s">
        <v>264</v>
      </c>
      <c r="E1622" s="50">
        <v>1298</v>
      </c>
    </row>
    <row r="1623" spans="1:5" ht="12.75">
      <c r="A1623" s="1" t="s">
        <v>763</v>
      </c>
      <c r="B1623" s="40"/>
      <c r="C1623" s="41"/>
      <c r="D1623" s="42" t="s">
        <v>1903</v>
      </c>
      <c r="E1623" s="44">
        <v>1298</v>
      </c>
    </row>
    <row r="1624" spans="1:5" ht="12.75">
      <c r="A1624" s="1" t="s">
        <v>763</v>
      </c>
      <c r="B1624" s="46" t="s">
        <v>597</v>
      </c>
      <c r="C1624" s="47" t="s">
        <v>263</v>
      </c>
      <c r="D1624" s="48" t="s">
        <v>264</v>
      </c>
      <c r="E1624" s="50">
        <v>2229</v>
      </c>
    </row>
    <row r="1625" spans="1:5" ht="12.75">
      <c r="A1625" s="1" t="s">
        <v>763</v>
      </c>
      <c r="B1625" s="40"/>
      <c r="C1625" s="41"/>
      <c r="D1625" s="42" t="s">
        <v>1903</v>
      </c>
      <c r="E1625" s="44">
        <v>2229</v>
      </c>
    </row>
    <row r="1626" spans="1:5" ht="12.75">
      <c r="A1626" s="1" t="s">
        <v>763</v>
      </c>
      <c r="B1626" s="46" t="s">
        <v>598</v>
      </c>
      <c r="C1626" s="47" t="s">
        <v>263</v>
      </c>
      <c r="D1626" s="48" t="s">
        <v>264</v>
      </c>
      <c r="E1626" s="50">
        <v>1176</v>
      </c>
    </row>
    <row r="1627" spans="1:5" ht="12.75">
      <c r="A1627" s="1" t="s">
        <v>763</v>
      </c>
      <c r="B1627" s="40"/>
      <c r="C1627" s="41"/>
      <c r="D1627" s="42" t="s">
        <v>1903</v>
      </c>
      <c r="E1627" s="44">
        <v>1176</v>
      </c>
    </row>
    <row r="1628" spans="1:5" ht="12.75">
      <c r="A1628" s="1" t="s">
        <v>763</v>
      </c>
      <c r="B1628" s="46" t="s">
        <v>599</v>
      </c>
      <c r="C1628" s="47" t="s">
        <v>263</v>
      </c>
      <c r="D1628" s="48" t="s">
        <v>264</v>
      </c>
      <c r="E1628" s="50">
        <v>2720</v>
      </c>
    </row>
    <row r="1629" spans="1:5" ht="12.75">
      <c r="A1629" s="1" t="s">
        <v>763</v>
      </c>
      <c r="B1629" s="40"/>
      <c r="C1629" s="41"/>
      <c r="D1629" s="42" t="s">
        <v>1903</v>
      </c>
      <c r="E1629" s="44">
        <v>2720</v>
      </c>
    </row>
    <row r="1630" spans="1:5" ht="12.75">
      <c r="A1630" s="1" t="s">
        <v>763</v>
      </c>
      <c r="B1630" s="46" t="s">
        <v>600</v>
      </c>
      <c r="C1630" s="47" t="s">
        <v>263</v>
      </c>
      <c r="D1630" s="48" t="s">
        <v>264</v>
      </c>
      <c r="E1630" s="50">
        <v>1776</v>
      </c>
    </row>
    <row r="1631" spans="1:5" ht="12.75">
      <c r="A1631" s="1" t="s">
        <v>763</v>
      </c>
      <c r="B1631" s="40"/>
      <c r="C1631" s="41"/>
      <c r="D1631" s="42" t="s">
        <v>1903</v>
      </c>
      <c r="E1631" s="44">
        <v>1776</v>
      </c>
    </row>
    <row r="1632" spans="1:5" ht="12.75">
      <c r="A1632" s="1" t="s">
        <v>763</v>
      </c>
      <c r="B1632" s="46" t="s">
        <v>601</v>
      </c>
      <c r="C1632" s="47" t="s">
        <v>263</v>
      </c>
      <c r="D1632" s="48" t="s">
        <v>264</v>
      </c>
      <c r="E1632" s="50">
        <v>1202</v>
      </c>
    </row>
    <row r="1633" spans="1:5" ht="12.75">
      <c r="A1633" s="1" t="s">
        <v>763</v>
      </c>
      <c r="B1633" s="40"/>
      <c r="C1633" s="41"/>
      <c r="D1633" s="42" t="s">
        <v>1903</v>
      </c>
      <c r="E1633" s="44">
        <v>1202</v>
      </c>
    </row>
    <row r="1634" spans="1:5" ht="12.75">
      <c r="A1634" s="1" t="s">
        <v>763</v>
      </c>
      <c r="B1634" s="46" t="s">
        <v>602</v>
      </c>
      <c r="C1634" s="47" t="s">
        <v>263</v>
      </c>
      <c r="D1634" s="48" t="s">
        <v>264</v>
      </c>
      <c r="E1634" s="50">
        <v>2392</v>
      </c>
    </row>
    <row r="1635" spans="1:5" ht="12.75">
      <c r="A1635" s="1" t="s">
        <v>763</v>
      </c>
      <c r="B1635" s="40"/>
      <c r="C1635" s="41"/>
      <c r="D1635" s="42" t="s">
        <v>1903</v>
      </c>
      <c r="E1635" s="44">
        <v>2392</v>
      </c>
    </row>
    <row r="1636" spans="1:5" ht="12.75">
      <c r="A1636" s="1" t="s">
        <v>763</v>
      </c>
      <c r="B1636" s="46" t="s">
        <v>603</v>
      </c>
      <c r="C1636" s="47" t="s">
        <v>263</v>
      </c>
      <c r="D1636" s="48" t="s">
        <v>264</v>
      </c>
      <c r="E1636" s="50">
        <v>1828</v>
      </c>
    </row>
    <row r="1637" spans="1:5" ht="12.75">
      <c r="A1637" s="1" t="s">
        <v>763</v>
      </c>
      <c r="B1637" s="40"/>
      <c r="C1637" s="41"/>
      <c r="D1637" s="42" t="s">
        <v>1903</v>
      </c>
      <c r="E1637" s="44">
        <v>1828</v>
      </c>
    </row>
    <row r="1638" spans="1:5" ht="12.75">
      <c r="A1638" s="1" t="s">
        <v>763</v>
      </c>
      <c r="B1638" s="46" t="s">
        <v>604</v>
      </c>
      <c r="C1638" s="47" t="s">
        <v>263</v>
      </c>
      <c r="D1638" s="48" t="s">
        <v>264</v>
      </c>
      <c r="E1638" s="50">
        <v>18211</v>
      </c>
    </row>
    <row r="1639" spans="1:5" ht="12.75">
      <c r="A1639" s="1" t="s">
        <v>763</v>
      </c>
      <c r="B1639" s="40"/>
      <c r="C1639" s="41"/>
      <c r="D1639" s="42" t="s">
        <v>1903</v>
      </c>
      <c r="E1639" s="44">
        <v>18211</v>
      </c>
    </row>
    <row r="1640" spans="1:5" ht="12.75">
      <c r="A1640" s="1" t="s">
        <v>763</v>
      </c>
      <c r="B1640" s="46" t="s">
        <v>605</v>
      </c>
      <c r="C1640" s="47" t="s">
        <v>263</v>
      </c>
      <c r="D1640" s="48" t="s">
        <v>264</v>
      </c>
      <c r="E1640" s="50">
        <v>1145</v>
      </c>
    </row>
    <row r="1641" spans="1:5" ht="12.75">
      <c r="A1641" s="1" t="s">
        <v>763</v>
      </c>
      <c r="B1641" s="40"/>
      <c r="C1641" s="41"/>
      <c r="D1641" s="42" t="s">
        <v>1903</v>
      </c>
      <c r="E1641" s="44">
        <v>1145</v>
      </c>
    </row>
    <row r="1642" spans="1:5" ht="12.75">
      <c r="A1642" s="1" t="s">
        <v>763</v>
      </c>
      <c r="B1642" s="46" t="s">
        <v>606</v>
      </c>
      <c r="C1642" s="47" t="s">
        <v>263</v>
      </c>
      <c r="D1642" s="48" t="s">
        <v>264</v>
      </c>
      <c r="E1642" s="50">
        <v>2011</v>
      </c>
    </row>
    <row r="1643" spans="1:5" ht="12.75">
      <c r="A1643" s="1" t="s">
        <v>763</v>
      </c>
      <c r="B1643" s="40"/>
      <c r="C1643" s="41"/>
      <c r="D1643" s="42" t="s">
        <v>1903</v>
      </c>
      <c r="E1643" s="44">
        <v>2011</v>
      </c>
    </row>
    <row r="1644" spans="1:5" ht="12.75">
      <c r="A1644" s="1" t="s">
        <v>763</v>
      </c>
      <c r="B1644" s="46" t="s">
        <v>607</v>
      </c>
      <c r="C1644" s="47" t="s">
        <v>263</v>
      </c>
      <c r="D1644" s="48" t="s">
        <v>264</v>
      </c>
      <c r="E1644" s="50">
        <v>1808</v>
      </c>
    </row>
    <row r="1645" spans="1:5" ht="12.75">
      <c r="A1645" s="1" t="s">
        <v>763</v>
      </c>
      <c r="B1645" s="40"/>
      <c r="C1645" s="41"/>
      <c r="D1645" s="42" t="s">
        <v>1903</v>
      </c>
      <c r="E1645" s="44">
        <v>1808</v>
      </c>
    </row>
    <row r="1646" spans="1:5" ht="12.75">
      <c r="A1646" s="1" t="s">
        <v>763</v>
      </c>
      <c r="B1646" s="46" t="s">
        <v>608</v>
      </c>
      <c r="C1646" s="47" t="s">
        <v>263</v>
      </c>
      <c r="D1646" s="48" t="s">
        <v>264</v>
      </c>
      <c r="E1646" s="50">
        <v>1910</v>
      </c>
    </row>
    <row r="1647" spans="1:5" ht="12.75">
      <c r="A1647" s="1" t="s">
        <v>763</v>
      </c>
      <c r="B1647" s="40"/>
      <c r="C1647" s="41"/>
      <c r="D1647" s="42" t="s">
        <v>1903</v>
      </c>
      <c r="E1647" s="44">
        <v>1910</v>
      </c>
    </row>
    <row r="1648" spans="1:5" ht="12.75">
      <c r="A1648" s="1" t="s">
        <v>763</v>
      </c>
      <c r="B1648" s="46" t="s">
        <v>609</v>
      </c>
      <c r="C1648" s="47" t="s">
        <v>1915</v>
      </c>
      <c r="D1648" s="48" t="s">
        <v>1916</v>
      </c>
      <c r="E1648" s="50">
        <v>2112.8</v>
      </c>
    </row>
    <row r="1649" spans="1:5" ht="12.75">
      <c r="A1649" s="1" t="s">
        <v>763</v>
      </c>
      <c r="B1649" s="40"/>
      <c r="C1649" s="41"/>
      <c r="D1649" s="42" t="s">
        <v>1907</v>
      </c>
      <c r="E1649" s="44">
        <v>2112.8</v>
      </c>
    </row>
    <row r="1650" spans="1:5" ht="12.75">
      <c r="A1650" s="1" t="s">
        <v>763</v>
      </c>
      <c r="B1650" s="46" t="s">
        <v>610</v>
      </c>
      <c r="C1650" s="47" t="s">
        <v>1915</v>
      </c>
      <c r="D1650" s="48" t="s">
        <v>1916</v>
      </c>
      <c r="E1650" s="50">
        <v>1778.3</v>
      </c>
    </row>
    <row r="1651" spans="1:5" ht="12.75">
      <c r="A1651" s="1" t="s">
        <v>763</v>
      </c>
      <c r="B1651" s="40"/>
      <c r="C1651" s="41"/>
      <c r="D1651" s="42" t="s">
        <v>1907</v>
      </c>
      <c r="E1651" s="44">
        <v>1778.3</v>
      </c>
    </row>
    <row r="1652" spans="1:5" ht="12.75">
      <c r="A1652" s="1" t="s">
        <v>763</v>
      </c>
      <c r="B1652" s="46" t="s">
        <v>611</v>
      </c>
      <c r="C1652" s="47" t="s">
        <v>1915</v>
      </c>
      <c r="D1652" s="48" t="s">
        <v>1916</v>
      </c>
      <c r="E1652" s="50">
        <v>2882.4</v>
      </c>
    </row>
    <row r="1653" spans="1:5" ht="12.75">
      <c r="A1653" s="1" t="s">
        <v>763</v>
      </c>
      <c r="B1653" s="40"/>
      <c r="C1653" s="41"/>
      <c r="D1653" s="42" t="s">
        <v>1907</v>
      </c>
      <c r="E1653" s="44">
        <v>2882.4</v>
      </c>
    </row>
    <row r="1654" spans="1:5" ht="12.75">
      <c r="A1654" s="1" t="s">
        <v>763</v>
      </c>
      <c r="B1654" s="46" t="s">
        <v>612</v>
      </c>
      <c r="C1654" s="47" t="s">
        <v>1915</v>
      </c>
      <c r="D1654" s="48" t="s">
        <v>1916</v>
      </c>
      <c r="E1654" s="50">
        <v>1907</v>
      </c>
    </row>
    <row r="1655" spans="1:5" ht="12.75">
      <c r="A1655" s="1" t="s">
        <v>763</v>
      </c>
      <c r="B1655" s="40"/>
      <c r="C1655" s="41"/>
      <c r="D1655" s="42" t="s">
        <v>1907</v>
      </c>
      <c r="E1655" s="44">
        <v>1907</v>
      </c>
    </row>
    <row r="1656" spans="1:5" ht="12.75">
      <c r="A1656" s="1" t="s">
        <v>763</v>
      </c>
      <c r="B1656" s="46" t="s">
        <v>613</v>
      </c>
      <c r="C1656" s="47" t="s">
        <v>1915</v>
      </c>
      <c r="D1656" s="48" t="s">
        <v>1916</v>
      </c>
      <c r="E1656" s="50">
        <v>4614</v>
      </c>
    </row>
    <row r="1657" spans="1:5" ht="12.75">
      <c r="A1657" s="1" t="s">
        <v>763</v>
      </c>
      <c r="B1657" s="40"/>
      <c r="C1657" s="41"/>
      <c r="D1657" s="42" t="s">
        <v>1907</v>
      </c>
      <c r="E1657" s="44">
        <v>4614</v>
      </c>
    </row>
    <row r="1658" spans="1:5" ht="12.75">
      <c r="A1658" s="1" t="s">
        <v>763</v>
      </c>
      <c r="B1658" s="46" t="s">
        <v>614</v>
      </c>
      <c r="C1658" s="47" t="s">
        <v>1915</v>
      </c>
      <c r="D1658" s="48" t="s">
        <v>1916</v>
      </c>
      <c r="E1658" s="50">
        <v>4316.5</v>
      </c>
    </row>
    <row r="1659" spans="1:5" ht="13.5" thickBot="1">
      <c r="A1659" s="1" t="s">
        <v>763</v>
      </c>
      <c r="B1659" s="40"/>
      <c r="C1659" s="41"/>
      <c r="D1659" s="42" t="s">
        <v>1907</v>
      </c>
      <c r="E1659" s="44">
        <v>4316.5</v>
      </c>
    </row>
    <row r="1660" spans="1:5" ht="13.5" thickBot="1">
      <c r="A1660" s="1" t="s">
        <v>763</v>
      </c>
      <c r="B1660" s="13"/>
      <c r="C1660" s="14"/>
      <c r="D1660" s="15" t="s">
        <v>793</v>
      </c>
      <c r="E1660" s="31">
        <f>SUM(E16:E1659)/2</f>
        <v>7822508.000000002</v>
      </c>
    </row>
    <row r="1661" spans="1:5" ht="13.5" thickBot="1">
      <c r="A1661" s="1" t="s">
        <v>763</v>
      </c>
      <c r="C1661" s="11"/>
      <c r="E1661" s="12"/>
    </row>
    <row r="1662" spans="1:5" ht="13.5" thickBot="1">
      <c r="A1662" s="1" t="s">
        <v>763</v>
      </c>
      <c r="B1662" s="13"/>
      <c r="C1662" s="14"/>
      <c r="D1662" s="15" t="s">
        <v>794</v>
      </c>
      <c r="E1662" s="17"/>
    </row>
    <row r="1663" spans="1:5" ht="34.5" customHeight="1">
      <c r="A1663" s="1" t="s">
        <v>763</v>
      </c>
      <c r="B1663" s="18" t="s">
        <v>766</v>
      </c>
      <c r="C1663" s="19" t="s">
        <v>795</v>
      </c>
      <c r="D1663" s="20" t="s">
        <v>768</v>
      </c>
      <c r="E1663" s="22" t="s">
        <v>770</v>
      </c>
    </row>
    <row r="1664" spans="1:5" ht="13.5" customHeight="1" thickBot="1">
      <c r="A1664" s="1" t="s">
        <v>763</v>
      </c>
      <c r="B1664" s="24"/>
      <c r="C1664" s="25"/>
      <c r="D1664" s="26" t="s">
        <v>773</v>
      </c>
      <c r="E1664" s="28"/>
    </row>
    <row r="1665" spans="1:5" ht="12.75">
      <c r="A1665" s="1" t="s">
        <v>763</v>
      </c>
      <c r="B1665" s="34" t="s">
        <v>1908</v>
      </c>
      <c r="C1665" s="35" t="s">
        <v>615</v>
      </c>
      <c r="D1665" s="36" t="s">
        <v>616</v>
      </c>
      <c r="E1665" s="38">
        <v>5000</v>
      </c>
    </row>
    <row r="1666" spans="1:5" ht="12.75">
      <c r="A1666" s="1" t="s">
        <v>763</v>
      </c>
      <c r="B1666" s="40"/>
      <c r="C1666" s="41"/>
      <c r="D1666" s="42" t="s">
        <v>799</v>
      </c>
      <c r="E1666" s="44">
        <v>5000</v>
      </c>
    </row>
    <row r="1667" spans="1:5" ht="12.75">
      <c r="A1667" s="1" t="s">
        <v>763</v>
      </c>
      <c r="B1667" s="46" t="s">
        <v>1912</v>
      </c>
      <c r="C1667" s="47" t="s">
        <v>617</v>
      </c>
      <c r="D1667" s="48" t="s">
        <v>618</v>
      </c>
      <c r="E1667" s="50">
        <v>1900</v>
      </c>
    </row>
    <row r="1668" spans="1:5" ht="12.75">
      <c r="A1668" s="1" t="s">
        <v>763</v>
      </c>
      <c r="B1668" s="40"/>
      <c r="C1668" s="41"/>
      <c r="D1668" s="42" t="s">
        <v>799</v>
      </c>
      <c r="E1668" s="44">
        <v>1900</v>
      </c>
    </row>
    <row r="1669" spans="1:5" ht="12.75">
      <c r="A1669" s="1" t="s">
        <v>763</v>
      </c>
      <c r="B1669" s="46" t="s">
        <v>1913</v>
      </c>
      <c r="C1669" s="47" t="s">
        <v>619</v>
      </c>
      <c r="D1669" s="48" t="s">
        <v>620</v>
      </c>
      <c r="E1669" s="50">
        <v>2000</v>
      </c>
    </row>
    <row r="1670" spans="1:5" ht="12.75">
      <c r="A1670" s="1" t="s">
        <v>763</v>
      </c>
      <c r="B1670" s="40"/>
      <c r="C1670" s="41"/>
      <c r="D1670" s="42" t="s">
        <v>799</v>
      </c>
      <c r="E1670" s="44">
        <v>2000</v>
      </c>
    </row>
    <row r="1671" spans="1:5" ht="12.75">
      <c r="A1671" s="1" t="s">
        <v>763</v>
      </c>
      <c r="B1671" s="46" t="s">
        <v>1914</v>
      </c>
      <c r="C1671" s="47" t="s">
        <v>797</v>
      </c>
      <c r="D1671" s="48" t="s">
        <v>621</v>
      </c>
      <c r="E1671" s="50">
        <v>600</v>
      </c>
    </row>
    <row r="1672" spans="1:5" ht="12.75">
      <c r="A1672" s="1" t="s">
        <v>763</v>
      </c>
      <c r="B1672" s="40"/>
      <c r="C1672" s="41"/>
      <c r="D1672" s="42" t="s">
        <v>799</v>
      </c>
      <c r="E1672" s="44">
        <v>600</v>
      </c>
    </row>
    <row r="1673" spans="1:5" ht="12.75">
      <c r="A1673" s="1" t="s">
        <v>763</v>
      </c>
      <c r="B1673" s="46" t="s">
        <v>1917</v>
      </c>
      <c r="C1673" s="47" t="s">
        <v>622</v>
      </c>
      <c r="D1673" s="48" t="s">
        <v>623</v>
      </c>
      <c r="E1673" s="50">
        <v>850</v>
      </c>
    </row>
    <row r="1674" spans="1:5" ht="12.75">
      <c r="A1674" s="1" t="s">
        <v>763</v>
      </c>
      <c r="B1674" s="40"/>
      <c r="C1674" s="41"/>
      <c r="D1674" s="42" t="s">
        <v>799</v>
      </c>
      <c r="E1674" s="44">
        <v>850</v>
      </c>
    </row>
    <row r="1675" spans="1:5" ht="12.75">
      <c r="A1675" s="1" t="s">
        <v>763</v>
      </c>
      <c r="B1675" s="46" t="s">
        <v>1918</v>
      </c>
      <c r="C1675" s="47" t="s">
        <v>624</v>
      </c>
      <c r="D1675" s="48" t="s">
        <v>625</v>
      </c>
      <c r="E1675" s="50">
        <v>4000</v>
      </c>
    </row>
    <row r="1676" spans="1:5" ht="12.75">
      <c r="A1676" s="1" t="s">
        <v>763</v>
      </c>
      <c r="B1676" s="40"/>
      <c r="C1676" s="41"/>
      <c r="D1676" s="42" t="s">
        <v>799</v>
      </c>
      <c r="E1676" s="44">
        <v>4000</v>
      </c>
    </row>
    <row r="1677" spans="1:5" ht="12.75">
      <c r="A1677" s="1" t="s">
        <v>763</v>
      </c>
      <c r="B1677" s="46" t="s">
        <v>1929</v>
      </c>
      <c r="C1677" s="47" t="s">
        <v>797</v>
      </c>
      <c r="D1677" s="48" t="s">
        <v>626</v>
      </c>
      <c r="E1677" s="50">
        <v>6100</v>
      </c>
    </row>
    <row r="1678" spans="1:5" ht="12.75">
      <c r="A1678" s="1" t="s">
        <v>763</v>
      </c>
      <c r="B1678" s="40"/>
      <c r="C1678" s="41"/>
      <c r="D1678" s="42" t="s">
        <v>799</v>
      </c>
      <c r="E1678" s="44">
        <v>6100</v>
      </c>
    </row>
    <row r="1679" spans="1:5" ht="12.75">
      <c r="A1679" s="1" t="s">
        <v>763</v>
      </c>
      <c r="B1679" s="46" t="s">
        <v>1929</v>
      </c>
      <c r="C1679" s="47" t="s">
        <v>627</v>
      </c>
      <c r="D1679" s="48" t="s">
        <v>628</v>
      </c>
      <c r="E1679" s="50">
        <v>5000</v>
      </c>
    </row>
    <row r="1680" spans="1:5" ht="12.75">
      <c r="A1680" s="1" t="s">
        <v>763</v>
      </c>
      <c r="B1680" s="40"/>
      <c r="C1680" s="41"/>
      <c r="D1680" s="42" t="s">
        <v>799</v>
      </c>
      <c r="E1680" s="44">
        <v>5000</v>
      </c>
    </row>
    <row r="1681" spans="1:5" ht="12.75">
      <c r="A1681" s="1" t="s">
        <v>763</v>
      </c>
      <c r="B1681" s="46" t="s">
        <v>1931</v>
      </c>
      <c r="C1681" s="47" t="s">
        <v>797</v>
      </c>
      <c r="D1681" s="48" t="s">
        <v>628</v>
      </c>
      <c r="E1681" s="50">
        <v>6000</v>
      </c>
    </row>
    <row r="1682" spans="1:5" ht="12.75">
      <c r="A1682" s="1" t="s">
        <v>763</v>
      </c>
      <c r="B1682" s="40"/>
      <c r="C1682" s="41"/>
      <c r="D1682" s="42" t="s">
        <v>799</v>
      </c>
      <c r="E1682" s="44">
        <v>6000</v>
      </c>
    </row>
    <row r="1683" spans="1:5" ht="12.75">
      <c r="A1683" s="1" t="s">
        <v>763</v>
      </c>
      <c r="B1683" s="46" t="s">
        <v>1947</v>
      </c>
      <c r="C1683" s="47" t="s">
        <v>797</v>
      </c>
      <c r="D1683" s="48" t="s">
        <v>629</v>
      </c>
      <c r="E1683" s="50">
        <v>7000</v>
      </c>
    </row>
    <row r="1684" spans="1:5" ht="12.75">
      <c r="A1684" s="1" t="s">
        <v>763</v>
      </c>
      <c r="B1684" s="40"/>
      <c r="C1684" s="41"/>
      <c r="D1684" s="42" t="s">
        <v>799</v>
      </c>
      <c r="E1684" s="44">
        <v>7000</v>
      </c>
    </row>
    <row r="1685" spans="1:5" ht="12.75">
      <c r="A1685" s="1" t="s">
        <v>763</v>
      </c>
      <c r="B1685" s="46" t="s">
        <v>1957</v>
      </c>
      <c r="C1685" s="47" t="s">
        <v>797</v>
      </c>
      <c r="D1685" s="48" t="s">
        <v>397</v>
      </c>
      <c r="E1685" s="50">
        <v>10000</v>
      </c>
    </row>
    <row r="1686" spans="1:5" ht="12.75">
      <c r="A1686" s="1" t="s">
        <v>763</v>
      </c>
      <c r="B1686" s="40"/>
      <c r="C1686" s="41"/>
      <c r="D1686" s="42" t="s">
        <v>799</v>
      </c>
      <c r="E1686" s="44">
        <v>10000</v>
      </c>
    </row>
    <row r="1687" spans="1:5" ht="12.75">
      <c r="A1687" s="1" t="s">
        <v>763</v>
      </c>
      <c r="B1687" s="46" t="s">
        <v>1958</v>
      </c>
      <c r="C1687" s="47" t="s">
        <v>398</v>
      </c>
      <c r="D1687" s="48" t="s">
        <v>397</v>
      </c>
      <c r="E1687" s="50">
        <v>5000</v>
      </c>
    </row>
    <row r="1688" spans="1:5" ht="12.75">
      <c r="A1688" s="1" t="s">
        <v>763</v>
      </c>
      <c r="B1688" s="40"/>
      <c r="C1688" s="41"/>
      <c r="D1688" s="42" t="s">
        <v>799</v>
      </c>
      <c r="E1688" s="44">
        <v>5000</v>
      </c>
    </row>
    <row r="1689" spans="1:5" ht="12.75">
      <c r="A1689" s="1" t="s">
        <v>763</v>
      </c>
      <c r="B1689" s="46" t="s">
        <v>1960</v>
      </c>
      <c r="C1689" s="47" t="s">
        <v>797</v>
      </c>
      <c r="D1689" s="48" t="s">
        <v>630</v>
      </c>
      <c r="E1689" s="50">
        <v>2000</v>
      </c>
    </row>
    <row r="1690" spans="1:5" ht="12.75">
      <c r="A1690" s="1" t="s">
        <v>763</v>
      </c>
      <c r="B1690" s="40"/>
      <c r="C1690" s="41"/>
      <c r="D1690" s="42" t="s">
        <v>799</v>
      </c>
      <c r="E1690" s="44">
        <v>2000</v>
      </c>
    </row>
    <row r="1691" spans="1:5" ht="12.75">
      <c r="A1691" s="1" t="s">
        <v>763</v>
      </c>
      <c r="B1691" s="46" t="s">
        <v>1966</v>
      </c>
      <c r="C1691" s="47" t="s">
        <v>797</v>
      </c>
      <c r="D1691" s="48" t="s">
        <v>631</v>
      </c>
      <c r="E1691" s="50">
        <v>3500</v>
      </c>
    </row>
    <row r="1692" spans="1:5" ht="12.75">
      <c r="A1692" s="1" t="s">
        <v>763</v>
      </c>
      <c r="B1692" s="40"/>
      <c r="C1692" s="41"/>
      <c r="D1692" s="42" t="s">
        <v>799</v>
      </c>
      <c r="E1692" s="44">
        <v>3500</v>
      </c>
    </row>
    <row r="1693" spans="1:5" ht="12.75">
      <c r="A1693" s="1" t="s">
        <v>763</v>
      </c>
      <c r="B1693" s="46" t="s">
        <v>1967</v>
      </c>
      <c r="C1693" s="47" t="s">
        <v>797</v>
      </c>
      <c r="D1693" s="48" t="s">
        <v>632</v>
      </c>
      <c r="E1693" s="50">
        <v>3000</v>
      </c>
    </row>
    <row r="1694" spans="1:5" ht="12.75">
      <c r="A1694" s="1" t="s">
        <v>763</v>
      </c>
      <c r="B1694" s="40"/>
      <c r="C1694" s="41"/>
      <c r="D1694" s="42" t="s">
        <v>799</v>
      </c>
      <c r="E1694" s="44">
        <v>3000</v>
      </c>
    </row>
    <row r="1695" spans="1:5" ht="12.75">
      <c r="A1695" s="1" t="s">
        <v>763</v>
      </c>
      <c r="B1695" s="46" t="s">
        <v>1974</v>
      </c>
      <c r="C1695" s="47" t="s">
        <v>797</v>
      </c>
      <c r="D1695" s="48" t="s">
        <v>633</v>
      </c>
      <c r="E1695" s="50">
        <v>300</v>
      </c>
    </row>
    <row r="1696" spans="1:5" ht="12.75">
      <c r="A1696" s="1" t="s">
        <v>763</v>
      </c>
      <c r="B1696" s="40"/>
      <c r="C1696" s="41"/>
      <c r="D1696" s="42" t="s">
        <v>799</v>
      </c>
      <c r="E1696" s="44">
        <v>300</v>
      </c>
    </row>
    <row r="1697" spans="1:5" ht="12.75">
      <c r="A1697" s="1" t="s">
        <v>763</v>
      </c>
      <c r="B1697" s="46" t="s">
        <v>1986</v>
      </c>
      <c r="C1697" s="47" t="s">
        <v>634</v>
      </c>
      <c r="D1697" s="48" t="s">
        <v>635</v>
      </c>
      <c r="E1697" s="50">
        <v>1800</v>
      </c>
    </row>
    <row r="1698" spans="1:5" ht="12.75">
      <c r="A1698" s="1" t="s">
        <v>763</v>
      </c>
      <c r="B1698" s="40"/>
      <c r="C1698" s="41"/>
      <c r="D1698" s="42" t="s">
        <v>799</v>
      </c>
      <c r="E1698" s="44">
        <v>1800</v>
      </c>
    </row>
    <row r="1699" spans="1:5" ht="12.75">
      <c r="A1699" s="1" t="s">
        <v>763</v>
      </c>
      <c r="B1699" s="46" t="s">
        <v>1987</v>
      </c>
      <c r="C1699" s="47" t="s">
        <v>636</v>
      </c>
      <c r="D1699" s="48" t="s">
        <v>637</v>
      </c>
      <c r="E1699" s="50">
        <v>25000</v>
      </c>
    </row>
    <row r="1700" spans="1:5" ht="12.75">
      <c r="A1700" s="1" t="s">
        <v>763</v>
      </c>
      <c r="B1700" s="40"/>
      <c r="C1700" s="41"/>
      <c r="D1700" s="42" t="s">
        <v>799</v>
      </c>
      <c r="E1700" s="44">
        <v>25000</v>
      </c>
    </row>
    <row r="1701" spans="1:5" ht="12.75">
      <c r="A1701" s="1" t="s">
        <v>763</v>
      </c>
      <c r="B1701" s="46" t="s">
        <v>2002</v>
      </c>
      <c r="C1701" s="47" t="s">
        <v>399</v>
      </c>
      <c r="D1701" s="48" t="s">
        <v>1082</v>
      </c>
      <c r="E1701" s="50">
        <v>20000</v>
      </c>
    </row>
    <row r="1702" spans="1:5" ht="12.75">
      <c r="A1702" s="1" t="s">
        <v>763</v>
      </c>
      <c r="B1702" s="40"/>
      <c r="C1702" s="41"/>
      <c r="D1702" s="42" t="s">
        <v>799</v>
      </c>
      <c r="E1702" s="44">
        <v>20000</v>
      </c>
    </row>
    <row r="1703" spans="1:5" ht="12.75">
      <c r="A1703" s="1" t="s">
        <v>763</v>
      </c>
      <c r="B1703" s="46" t="s">
        <v>781</v>
      </c>
      <c r="C1703" s="47" t="s">
        <v>797</v>
      </c>
      <c r="D1703" s="48" t="s">
        <v>638</v>
      </c>
      <c r="E1703" s="50">
        <v>5000</v>
      </c>
    </row>
    <row r="1704" spans="1:5" ht="12.75">
      <c r="A1704" s="1" t="s">
        <v>763</v>
      </c>
      <c r="B1704" s="40"/>
      <c r="C1704" s="41"/>
      <c r="D1704" s="42" t="s">
        <v>799</v>
      </c>
      <c r="E1704" s="44">
        <v>5000</v>
      </c>
    </row>
    <row r="1705" spans="1:5" ht="12.75">
      <c r="A1705" s="1" t="s">
        <v>763</v>
      </c>
      <c r="B1705" s="46" t="s">
        <v>781</v>
      </c>
      <c r="C1705" s="47" t="s">
        <v>797</v>
      </c>
      <c r="D1705" s="48" t="s">
        <v>639</v>
      </c>
      <c r="E1705" s="50">
        <v>5000</v>
      </c>
    </row>
    <row r="1706" spans="1:5" ht="12.75">
      <c r="A1706" s="1" t="s">
        <v>763</v>
      </c>
      <c r="B1706" s="40"/>
      <c r="C1706" s="41"/>
      <c r="D1706" s="42" t="s">
        <v>799</v>
      </c>
      <c r="E1706" s="44">
        <v>5000</v>
      </c>
    </row>
    <row r="1707" spans="1:5" ht="12.75">
      <c r="A1707" s="1" t="s">
        <v>763</v>
      </c>
      <c r="B1707" s="46" t="s">
        <v>781</v>
      </c>
      <c r="C1707" s="47" t="s">
        <v>797</v>
      </c>
      <c r="D1707" s="48" t="s">
        <v>640</v>
      </c>
      <c r="E1707" s="50">
        <v>5000</v>
      </c>
    </row>
    <row r="1708" spans="1:5" ht="12.75">
      <c r="A1708" s="1" t="s">
        <v>763</v>
      </c>
      <c r="B1708" s="40"/>
      <c r="C1708" s="41"/>
      <c r="D1708" s="42" t="s">
        <v>799</v>
      </c>
      <c r="E1708" s="44">
        <v>5000</v>
      </c>
    </row>
    <row r="1709" spans="1:5" ht="12.75">
      <c r="A1709" s="1" t="s">
        <v>763</v>
      </c>
      <c r="B1709" s="46" t="s">
        <v>781</v>
      </c>
      <c r="C1709" s="47" t="s">
        <v>797</v>
      </c>
      <c r="D1709" s="48" t="s">
        <v>641</v>
      </c>
      <c r="E1709" s="50">
        <v>5000</v>
      </c>
    </row>
    <row r="1710" spans="1:5" ht="12.75">
      <c r="A1710" s="1" t="s">
        <v>763</v>
      </c>
      <c r="B1710" s="40"/>
      <c r="C1710" s="41"/>
      <c r="D1710" s="42" t="s">
        <v>799</v>
      </c>
      <c r="E1710" s="44">
        <v>5000</v>
      </c>
    </row>
    <row r="1711" spans="1:5" ht="12.75">
      <c r="A1711" s="1" t="s">
        <v>763</v>
      </c>
      <c r="B1711" s="46" t="s">
        <v>781</v>
      </c>
      <c r="C1711" s="47" t="s">
        <v>797</v>
      </c>
      <c r="D1711" s="48" t="s">
        <v>642</v>
      </c>
      <c r="E1711" s="50">
        <v>2000</v>
      </c>
    </row>
    <row r="1712" spans="1:5" ht="12.75">
      <c r="A1712" s="1" t="s">
        <v>763</v>
      </c>
      <c r="B1712" s="40"/>
      <c r="C1712" s="41"/>
      <c r="D1712" s="42" t="s">
        <v>799</v>
      </c>
      <c r="E1712" s="44">
        <v>2000</v>
      </c>
    </row>
    <row r="1713" spans="1:5" ht="12.75">
      <c r="A1713" s="1" t="s">
        <v>763</v>
      </c>
      <c r="B1713" s="46" t="s">
        <v>781</v>
      </c>
      <c r="C1713" s="47" t="s">
        <v>643</v>
      </c>
      <c r="D1713" s="48" t="s">
        <v>644</v>
      </c>
      <c r="E1713" s="50">
        <v>65000</v>
      </c>
    </row>
    <row r="1714" spans="1:5" ht="12.75">
      <c r="A1714" s="1" t="s">
        <v>763</v>
      </c>
      <c r="B1714" s="40"/>
      <c r="C1714" s="41"/>
      <c r="D1714" s="42" t="s">
        <v>799</v>
      </c>
      <c r="E1714" s="44">
        <v>65000</v>
      </c>
    </row>
    <row r="1715" spans="1:5" ht="12.75">
      <c r="A1715" s="1" t="s">
        <v>763</v>
      </c>
      <c r="B1715" s="46" t="s">
        <v>781</v>
      </c>
      <c r="C1715" s="47" t="s">
        <v>645</v>
      </c>
      <c r="D1715" s="48" t="s">
        <v>646</v>
      </c>
      <c r="E1715" s="50">
        <v>1000</v>
      </c>
    </row>
    <row r="1716" spans="1:5" ht="12.75">
      <c r="A1716" s="1" t="s">
        <v>763</v>
      </c>
      <c r="B1716" s="40"/>
      <c r="C1716" s="41"/>
      <c r="D1716" s="42" t="s">
        <v>799</v>
      </c>
      <c r="E1716" s="44">
        <v>1000</v>
      </c>
    </row>
    <row r="1717" spans="1:5" ht="12.75">
      <c r="A1717" s="1" t="s">
        <v>763</v>
      </c>
      <c r="B1717" s="46" t="s">
        <v>781</v>
      </c>
      <c r="C1717" s="47" t="s">
        <v>647</v>
      </c>
      <c r="D1717" s="48" t="s">
        <v>648</v>
      </c>
      <c r="E1717" s="50">
        <v>60000</v>
      </c>
    </row>
    <row r="1718" spans="1:5" ht="12.75">
      <c r="A1718" s="1" t="s">
        <v>763</v>
      </c>
      <c r="B1718" s="40"/>
      <c r="C1718" s="41"/>
      <c r="D1718" s="42" t="s">
        <v>799</v>
      </c>
      <c r="E1718" s="44">
        <v>60000</v>
      </c>
    </row>
    <row r="1719" spans="1:5" ht="12.75">
      <c r="A1719" s="1" t="s">
        <v>763</v>
      </c>
      <c r="B1719" s="46" t="s">
        <v>781</v>
      </c>
      <c r="C1719" s="47" t="s">
        <v>649</v>
      </c>
      <c r="D1719" s="48" t="s">
        <v>650</v>
      </c>
      <c r="E1719" s="50">
        <v>3500</v>
      </c>
    </row>
    <row r="1720" spans="1:5" ht="12.75">
      <c r="A1720" s="1" t="s">
        <v>763</v>
      </c>
      <c r="B1720" s="40"/>
      <c r="C1720" s="41"/>
      <c r="D1720" s="42" t="s">
        <v>799</v>
      </c>
      <c r="E1720" s="44">
        <v>3500</v>
      </c>
    </row>
    <row r="1721" spans="1:5" ht="12.75">
      <c r="A1721" s="1" t="s">
        <v>763</v>
      </c>
      <c r="B1721" s="46" t="s">
        <v>247</v>
      </c>
      <c r="C1721" s="47" t="s">
        <v>797</v>
      </c>
      <c r="D1721" s="48" t="s">
        <v>651</v>
      </c>
      <c r="E1721" s="50">
        <v>2500</v>
      </c>
    </row>
    <row r="1722" spans="1:5" ht="12.75">
      <c r="A1722" s="1" t="s">
        <v>763</v>
      </c>
      <c r="B1722" s="40"/>
      <c r="C1722" s="41"/>
      <c r="D1722" s="42" t="s">
        <v>799</v>
      </c>
      <c r="E1722" s="44">
        <v>2500</v>
      </c>
    </row>
    <row r="1723" spans="1:5" ht="12.75">
      <c r="A1723" s="1" t="s">
        <v>763</v>
      </c>
      <c r="B1723" s="46" t="s">
        <v>249</v>
      </c>
      <c r="C1723" s="47" t="s">
        <v>652</v>
      </c>
      <c r="D1723" s="48" t="s">
        <v>653</v>
      </c>
      <c r="E1723" s="50">
        <v>2300</v>
      </c>
    </row>
    <row r="1724" spans="1:5" ht="12.75">
      <c r="A1724" s="1" t="s">
        <v>763</v>
      </c>
      <c r="B1724" s="40"/>
      <c r="C1724" s="41"/>
      <c r="D1724" s="42" t="s">
        <v>799</v>
      </c>
      <c r="E1724" s="44">
        <v>2300</v>
      </c>
    </row>
    <row r="1725" spans="1:5" ht="12.75">
      <c r="A1725" s="1" t="s">
        <v>763</v>
      </c>
      <c r="B1725" s="46" t="s">
        <v>250</v>
      </c>
      <c r="C1725" s="47" t="s">
        <v>654</v>
      </c>
      <c r="D1725" s="48" t="s">
        <v>655</v>
      </c>
      <c r="E1725" s="50">
        <v>18124</v>
      </c>
    </row>
    <row r="1726" spans="1:5" ht="12.75">
      <c r="A1726" s="1" t="s">
        <v>763</v>
      </c>
      <c r="B1726" s="40"/>
      <c r="C1726" s="41"/>
      <c r="D1726" s="42" t="s">
        <v>799</v>
      </c>
      <c r="E1726" s="44">
        <v>18124</v>
      </c>
    </row>
    <row r="1727" spans="1:5" ht="12.75">
      <c r="A1727" s="1" t="s">
        <v>763</v>
      </c>
      <c r="B1727" s="46" t="s">
        <v>253</v>
      </c>
      <c r="C1727" s="47" t="s">
        <v>797</v>
      </c>
      <c r="D1727" s="48" t="s">
        <v>656</v>
      </c>
      <c r="E1727" s="50">
        <v>4000</v>
      </c>
    </row>
    <row r="1728" spans="1:5" ht="12.75">
      <c r="A1728" s="1" t="s">
        <v>763</v>
      </c>
      <c r="B1728" s="40"/>
      <c r="C1728" s="41"/>
      <c r="D1728" s="42" t="s">
        <v>799</v>
      </c>
      <c r="E1728" s="44">
        <v>4000</v>
      </c>
    </row>
    <row r="1729" spans="1:5" ht="12.75">
      <c r="A1729" s="1" t="s">
        <v>763</v>
      </c>
      <c r="B1729" s="46" t="s">
        <v>266</v>
      </c>
      <c r="C1729" s="47" t="s">
        <v>400</v>
      </c>
      <c r="D1729" s="48" t="s">
        <v>401</v>
      </c>
      <c r="E1729" s="50">
        <v>19321</v>
      </c>
    </row>
    <row r="1730" spans="1:5" ht="12.75">
      <c r="A1730" s="1" t="s">
        <v>763</v>
      </c>
      <c r="B1730" s="40"/>
      <c r="C1730" s="41"/>
      <c r="D1730" s="42" t="s">
        <v>799</v>
      </c>
      <c r="E1730" s="44">
        <v>19321</v>
      </c>
    </row>
    <row r="1731" spans="1:5" ht="12.75">
      <c r="A1731" s="1" t="s">
        <v>763</v>
      </c>
      <c r="B1731" s="46" t="s">
        <v>278</v>
      </c>
      <c r="C1731" s="47" t="s">
        <v>657</v>
      </c>
      <c r="D1731" s="48" t="s">
        <v>658</v>
      </c>
      <c r="E1731" s="50">
        <v>16000</v>
      </c>
    </row>
    <row r="1732" spans="1:5" ht="12.75">
      <c r="A1732" s="1" t="s">
        <v>763</v>
      </c>
      <c r="B1732" s="40"/>
      <c r="C1732" s="41"/>
      <c r="D1732" s="42" t="s">
        <v>799</v>
      </c>
      <c r="E1732" s="44">
        <v>16000</v>
      </c>
    </row>
    <row r="1733" spans="1:5" ht="12.75">
      <c r="A1733" s="1" t="s">
        <v>763</v>
      </c>
      <c r="B1733" s="46" t="s">
        <v>286</v>
      </c>
      <c r="C1733" s="47" t="s">
        <v>797</v>
      </c>
      <c r="D1733" s="48" t="s">
        <v>659</v>
      </c>
      <c r="E1733" s="50">
        <v>1500</v>
      </c>
    </row>
    <row r="1734" spans="1:5" ht="12.75">
      <c r="A1734" s="1" t="s">
        <v>763</v>
      </c>
      <c r="B1734" s="40"/>
      <c r="C1734" s="41"/>
      <c r="D1734" s="42" t="s">
        <v>799</v>
      </c>
      <c r="E1734" s="44">
        <v>1500</v>
      </c>
    </row>
    <row r="1735" spans="1:5" ht="12.75">
      <c r="A1735" s="1" t="s">
        <v>763</v>
      </c>
      <c r="B1735" s="46" t="s">
        <v>286</v>
      </c>
      <c r="C1735" s="47" t="s">
        <v>660</v>
      </c>
      <c r="D1735" s="48" t="s">
        <v>661</v>
      </c>
      <c r="E1735" s="50">
        <v>9000</v>
      </c>
    </row>
    <row r="1736" spans="1:5" ht="12.75">
      <c r="A1736" s="1" t="s">
        <v>763</v>
      </c>
      <c r="B1736" s="40"/>
      <c r="C1736" s="41"/>
      <c r="D1736" s="42" t="s">
        <v>799</v>
      </c>
      <c r="E1736" s="44">
        <v>9000</v>
      </c>
    </row>
    <row r="1737" spans="1:5" ht="12.75">
      <c r="A1737" s="1" t="s">
        <v>763</v>
      </c>
      <c r="B1737" s="46" t="s">
        <v>287</v>
      </c>
      <c r="C1737" s="47" t="s">
        <v>797</v>
      </c>
      <c r="D1737" s="48" t="s">
        <v>662</v>
      </c>
      <c r="E1737" s="50">
        <v>8000</v>
      </c>
    </row>
    <row r="1738" spans="1:5" ht="12.75">
      <c r="A1738" s="1" t="s">
        <v>763</v>
      </c>
      <c r="B1738" s="40"/>
      <c r="C1738" s="41"/>
      <c r="D1738" s="42" t="s">
        <v>799</v>
      </c>
      <c r="E1738" s="44">
        <v>8000</v>
      </c>
    </row>
    <row r="1739" spans="1:5" ht="12.75">
      <c r="A1739" s="1" t="s">
        <v>763</v>
      </c>
      <c r="B1739" s="46" t="s">
        <v>295</v>
      </c>
      <c r="C1739" s="47" t="s">
        <v>797</v>
      </c>
      <c r="D1739" s="48" t="s">
        <v>663</v>
      </c>
      <c r="E1739" s="50">
        <v>1200</v>
      </c>
    </row>
    <row r="1740" spans="1:5" ht="12.75">
      <c r="A1740" s="1" t="s">
        <v>763</v>
      </c>
      <c r="B1740" s="40"/>
      <c r="C1740" s="41"/>
      <c r="D1740" s="42" t="s">
        <v>799</v>
      </c>
      <c r="E1740" s="44">
        <v>1200</v>
      </c>
    </row>
    <row r="1741" spans="1:5" ht="12.75">
      <c r="A1741" s="1" t="s">
        <v>763</v>
      </c>
      <c r="B1741" s="46" t="s">
        <v>296</v>
      </c>
      <c r="C1741" s="47" t="s">
        <v>797</v>
      </c>
      <c r="D1741" s="48" t="s">
        <v>664</v>
      </c>
      <c r="E1741" s="50">
        <v>6500</v>
      </c>
    </row>
    <row r="1742" spans="1:5" ht="12.75">
      <c r="A1742" s="1" t="s">
        <v>763</v>
      </c>
      <c r="B1742" s="40"/>
      <c r="C1742" s="41"/>
      <c r="D1742" s="42" t="s">
        <v>799</v>
      </c>
      <c r="E1742" s="44">
        <v>6500</v>
      </c>
    </row>
    <row r="1743" spans="1:5" ht="12.75">
      <c r="A1743" s="1" t="s">
        <v>763</v>
      </c>
      <c r="B1743" s="46" t="s">
        <v>301</v>
      </c>
      <c r="C1743" s="47" t="s">
        <v>665</v>
      </c>
      <c r="D1743" s="48" t="s">
        <v>666</v>
      </c>
      <c r="E1743" s="50">
        <v>15000</v>
      </c>
    </row>
    <row r="1744" spans="1:5" ht="12.75">
      <c r="A1744" s="1" t="s">
        <v>763</v>
      </c>
      <c r="B1744" s="40"/>
      <c r="C1744" s="41"/>
      <c r="D1744" s="42" t="s">
        <v>799</v>
      </c>
      <c r="E1744" s="44">
        <v>15000</v>
      </c>
    </row>
    <row r="1745" spans="1:5" ht="12.75">
      <c r="A1745" s="1" t="s">
        <v>763</v>
      </c>
      <c r="B1745" s="46" t="s">
        <v>304</v>
      </c>
      <c r="C1745" s="47" t="s">
        <v>797</v>
      </c>
      <c r="D1745" s="48" t="s">
        <v>667</v>
      </c>
      <c r="E1745" s="50">
        <v>8000</v>
      </c>
    </row>
    <row r="1746" spans="1:5" ht="12.75">
      <c r="A1746" s="1" t="s">
        <v>763</v>
      </c>
      <c r="B1746" s="40"/>
      <c r="C1746" s="41"/>
      <c r="D1746" s="42" t="s">
        <v>799</v>
      </c>
      <c r="E1746" s="44">
        <v>8000</v>
      </c>
    </row>
    <row r="1747" spans="1:5" ht="12.75">
      <c r="A1747" s="1" t="s">
        <v>763</v>
      </c>
      <c r="B1747" s="46" t="s">
        <v>306</v>
      </c>
      <c r="C1747" s="47" t="s">
        <v>797</v>
      </c>
      <c r="D1747" s="48" t="s">
        <v>668</v>
      </c>
      <c r="E1747" s="50">
        <v>6000</v>
      </c>
    </row>
    <row r="1748" spans="1:5" ht="12.75">
      <c r="A1748" s="1" t="s">
        <v>763</v>
      </c>
      <c r="B1748" s="40"/>
      <c r="C1748" s="41"/>
      <c r="D1748" s="42" t="s">
        <v>799</v>
      </c>
      <c r="E1748" s="44">
        <v>6000</v>
      </c>
    </row>
    <row r="1749" spans="1:5" ht="12.75">
      <c r="A1749" s="1" t="s">
        <v>763</v>
      </c>
      <c r="B1749" s="46" t="s">
        <v>324</v>
      </c>
      <c r="C1749" s="47" t="s">
        <v>797</v>
      </c>
      <c r="D1749" s="48" t="s">
        <v>669</v>
      </c>
      <c r="E1749" s="50">
        <v>7000</v>
      </c>
    </row>
    <row r="1750" spans="1:5" ht="12.75">
      <c r="A1750" s="1" t="s">
        <v>763</v>
      </c>
      <c r="B1750" s="40"/>
      <c r="C1750" s="41"/>
      <c r="D1750" s="42" t="s">
        <v>799</v>
      </c>
      <c r="E1750" s="44">
        <v>7000</v>
      </c>
    </row>
    <row r="1751" spans="1:5" ht="12.75">
      <c r="A1751" s="1" t="s">
        <v>763</v>
      </c>
      <c r="B1751" s="46" t="s">
        <v>332</v>
      </c>
      <c r="C1751" s="47" t="s">
        <v>670</v>
      </c>
      <c r="D1751" s="48" t="s">
        <v>671</v>
      </c>
      <c r="E1751" s="50">
        <v>5000</v>
      </c>
    </row>
    <row r="1752" spans="1:5" ht="12.75">
      <c r="A1752" s="1" t="s">
        <v>763</v>
      </c>
      <c r="B1752" s="40"/>
      <c r="C1752" s="41"/>
      <c r="D1752" s="42" t="s">
        <v>799</v>
      </c>
      <c r="E1752" s="44">
        <v>5000</v>
      </c>
    </row>
    <row r="1753" spans="1:5" ht="12.75">
      <c r="A1753" s="1" t="s">
        <v>763</v>
      </c>
      <c r="B1753" s="46" t="s">
        <v>334</v>
      </c>
      <c r="C1753" s="47" t="s">
        <v>672</v>
      </c>
      <c r="D1753" s="48" t="s">
        <v>673</v>
      </c>
      <c r="E1753" s="50">
        <v>15000</v>
      </c>
    </row>
    <row r="1754" spans="1:5" ht="12.75">
      <c r="A1754" s="1" t="s">
        <v>763</v>
      </c>
      <c r="B1754" s="40"/>
      <c r="C1754" s="41"/>
      <c r="D1754" s="42" t="s">
        <v>799</v>
      </c>
      <c r="E1754" s="44">
        <v>15000</v>
      </c>
    </row>
    <row r="1755" spans="1:5" ht="12.75">
      <c r="A1755" s="1" t="s">
        <v>763</v>
      </c>
      <c r="B1755" s="46" t="s">
        <v>336</v>
      </c>
      <c r="C1755" s="47" t="s">
        <v>674</v>
      </c>
      <c r="D1755" s="48" t="s">
        <v>675</v>
      </c>
      <c r="E1755" s="50">
        <v>2000</v>
      </c>
    </row>
    <row r="1756" spans="1:5" ht="12.75">
      <c r="A1756" s="1" t="s">
        <v>763</v>
      </c>
      <c r="B1756" s="40"/>
      <c r="C1756" s="41"/>
      <c r="D1756" s="42" t="s">
        <v>799</v>
      </c>
      <c r="E1756" s="44">
        <v>2000</v>
      </c>
    </row>
    <row r="1757" spans="1:5" ht="12.75">
      <c r="A1757" s="1" t="s">
        <v>763</v>
      </c>
      <c r="B1757" s="46" t="s">
        <v>336</v>
      </c>
      <c r="C1757" s="47" t="s">
        <v>676</v>
      </c>
      <c r="D1757" s="48" t="s">
        <v>677</v>
      </c>
      <c r="E1757" s="50">
        <v>6500</v>
      </c>
    </row>
    <row r="1758" spans="1:5" ht="12.75">
      <c r="A1758" s="1" t="s">
        <v>763</v>
      </c>
      <c r="B1758" s="40"/>
      <c r="C1758" s="41"/>
      <c r="D1758" s="42" t="s">
        <v>799</v>
      </c>
      <c r="E1758" s="44">
        <v>6500</v>
      </c>
    </row>
    <row r="1759" spans="1:5" ht="12.75">
      <c r="A1759" s="1" t="s">
        <v>763</v>
      </c>
      <c r="B1759" s="46" t="s">
        <v>337</v>
      </c>
      <c r="C1759" s="47" t="s">
        <v>797</v>
      </c>
      <c r="D1759" s="48" t="s">
        <v>678</v>
      </c>
      <c r="E1759" s="50">
        <v>2000</v>
      </c>
    </row>
    <row r="1760" spans="1:5" ht="12.75">
      <c r="A1760" s="1" t="s">
        <v>763</v>
      </c>
      <c r="B1760" s="40"/>
      <c r="C1760" s="41"/>
      <c r="D1760" s="42" t="s">
        <v>799</v>
      </c>
      <c r="E1760" s="44">
        <v>2000</v>
      </c>
    </row>
    <row r="1761" spans="1:5" ht="12.75">
      <c r="A1761" s="1" t="s">
        <v>763</v>
      </c>
      <c r="B1761" s="46" t="s">
        <v>337</v>
      </c>
      <c r="C1761" s="47" t="s">
        <v>797</v>
      </c>
      <c r="D1761" s="48" t="s">
        <v>679</v>
      </c>
      <c r="E1761" s="50">
        <v>600</v>
      </c>
    </row>
    <row r="1762" spans="1:5" ht="12.75">
      <c r="A1762" s="1" t="s">
        <v>763</v>
      </c>
      <c r="B1762" s="40"/>
      <c r="C1762" s="41"/>
      <c r="D1762" s="42" t="s">
        <v>799</v>
      </c>
      <c r="E1762" s="44">
        <v>600</v>
      </c>
    </row>
    <row r="1763" spans="1:5" ht="12.75">
      <c r="A1763" s="1" t="s">
        <v>763</v>
      </c>
      <c r="B1763" s="46" t="s">
        <v>338</v>
      </c>
      <c r="C1763" s="47" t="s">
        <v>797</v>
      </c>
      <c r="D1763" s="48" t="s">
        <v>680</v>
      </c>
      <c r="E1763" s="50">
        <v>3610</v>
      </c>
    </row>
    <row r="1764" spans="1:5" ht="12.75">
      <c r="A1764" s="1" t="s">
        <v>763</v>
      </c>
      <c r="B1764" s="40"/>
      <c r="C1764" s="41"/>
      <c r="D1764" s="42" t="s">
        <v>799</v>
      </c>
      <c r="E1764" s="44">
        <v>3610</v>
      </c>
    </row>
    <row r="1765" spans="1:5" ht="12.75">
      <c r="A1765" s="1" t="s">
        <v>763</v>
      </c>
      <c r="B1765" s="46" t="s">
        <v>347</v>
      </c>
      <c r="C1765" s="47" t="s">
        <v>797</v>
      </c>
      <c r="D1765" s="48" t="s">
        <v>681</v>
      </c>
      <c r="E1765" s="50">
        <v>1000</v>
      </c>
    </row>
    <row r="1766" spans="1:5" ht="12.75">
      <c r="A1766" s="1" t="s">
        <v>763</v>
      </c>
      <c r="B1766" s="40"/>
      <c r="C1766" s="41"/>
      <c r="D1766" s="42" t="s">
        <v>799</v>
      </c>
      <c r="E1766" s="44">
        <v>1000</v>
      </c>
    </row>
    <row r="1767" spans="1:5" ht="12.75">
      <c r="A1767" s="1" t="s">
        <v>763</v>
      </c>
      <c r="B1767" s="46" t="s">
        <v>518</v>
      </c>
      <c r="C1767" s="47" t="s">
        <v>797</v>
      </c>
      <c r="D1767" s="48" t="s">
        <v>682</v>
      </c>
      <c r="E1767" s="50">
        <v>8000</v>
      </c>
    </row>
    <row r="1768" spans="1:5" ht="12.75">
      <c r="A1768" s="1" t="s">
        <v>763</v>
      </c>
      <c r="B1768" s="40"/>
      <c r="C1768" s="41"/>
      <c r="D1768" s="42" t="s">
        <v>799</v>
      </c>
      <c r="E1768" s="44">
        <v>8000</v>
      </c>
    </row>
    <row r="1769" spans="1:5" ht="12.75">
      <c r="A1769" s="1" t="s">
        <v>763</v>
      </c>
      <c r="B1769" s="46" t="s">
        <v>536</v>
      </c>
      <c r="C1769" s="47" t="s">
        <v>683</v>
      </c>
      <c r="D1769" s="48" t="s">
        <v>684</v>
      </c>
      <c r="E1769" s="50">
        <v>10865</v>
      </c>
    </row>
    <row r="1770" spans="1:5" ht="12.75">
      <c r="A1770" s="1" t="s">
        <v>763</v>
      </c>
      <c r="B1770" s="40"/>
      <c r="C1770" s="41"/>
      <c r="D1770" s="42" t="s">
        <v>799</v>
      </c>
      <c r="E1770" s="44">
        <v>10865</v>
      </c>
    </row>
    <row r="1771" spans="1:5" ht="12.75">
      <c r="A1771" s="1" t="s">
        <v>763</v>
      </c>
      <c r="B1771" s="46" t="s">
        <v>544</v>
      </c>
      <c r="C1771" s="47" t="s">
        <v>685</v>
      </c>
      <c r="D1771" s="48" t="s">
        <v>686</v>
      </c>
      <c r="E1771" s="50">
        <v>13430</v>
      </c>
    </row>
    <row r="1772" spans="1:5" ht="12.75">
      <c r="A1772" s="1" t="s">
        <v>763</v>
      </c>
      <c r="B1772" s="40"/>
      <c r="C1772" s="41"/>
      <c r="D1772" s="42" t="s">
        <v>799</v>
      </c>
      <c r="E1772" s="44">
        <v>13430</v>
      </c>
    </row>
    <row r="1773" spans="1:5" ht="12.75">
      <c r="A1773" s="1" t="s">
        <v>763</v>
      </c>
      <c r="B1773" s="46" t="s">
        <v>572</v>
      </c>
      <c r="C1773" s="47" t="s">
        <v>797</v>
      </c>
      <c r="D1773" s="48" t="s">
        <v>687</v>
      </c>
      <c r="E1773" s="50">
        <v>1500</v>
      </c>
    </row>
    <row r="1774" spans="1:5" ht="13.5" thickBot="1">
      <c r="A1774" s="1" t="s">
        <v>763</v>
      </c>
      <c r="B1774" s="40"/>
      <c r="C1774" s="41"/>
      <c r="D1774" s="42" t="s">
        <v>799</v>
      </c>
      <c r="E1774" s="44">
        <v>1500</v>
      </c>
    </row>
    <row r="1775" spans="1:5" ht="13.5" thickBot="1">
      <c r="A1775" s="1" t="s">
        <v>763</v>
      </c>
      <c r="B1775" s="13"/>
      <c r="C1775" s="14"/>
      <c r="D1775" s="15" t="s">
        <v>688</v>
      </c>
      <c r="E1775" s="31">
        <f>SUM(E1665:E1774)/2</f>
        <v>454500</v>
      </c>
    </row>
    <row r="1776" spans="1:5" ht="13.5" thickBot="1">
      <c r="A1776" s="1" t="s">
        <v>763</v>
      </c>
      <c r="C1776" s="11"/>
      <c r="E1776" s="12"/>
    </row>
    <row r="1777" spans="1:5" ht="13.5" thickBot="1">
      <c r="A1777" s="1" t="s">
        <v>763</v>
      </c>
      <c r="B1777" s="13"/>
      <c r="C1777" s="14"/>
      <c r="D1777" s="15" t="s">
        <v>689</v>
      </c>
      <c r="E1777" s="31">
        <f>E$1660+E$1775</f>
        <v>8277008.000000002</v>
      </c>
    </row>
    <row r="1778" spans="1:5" ht="13.5" thickBot="1">
      <c r="A1778" s="1" t="s">
        <v>763</v>
      </c>
      <c r="C1778" s="11"/>
      <c r="E1778" s="12"/>
    </row>
    <row r="1779" spans="1:5" ht="13.5" thickBot="1">
      <c r="A1779" s="1" t="s">
        <v>763</v>
      </c>
      <c r="B1779" s="13"/>
      <c r="C1779" s="14"/>
      <c r="D1779" s="15" t="s">
        <v>876</v>
      </c>
      <c r="E1779" s="17"/>
    </row>
    <row r="1780" spans="1:5" ht="34.5" customHeight="1">
      <c r="A1780" s="1" t="s">
        <v>763</v>
      </c>
      <c r="B1780" s="18" t="s">
        <v>766</v>
      </c>
      <c r="C1780" s="19" t="s">
        <v>767</v>
      </c>
      <c r="D1780" s="20" t="s">
        <v>768</v>
      </c>
      <c r="E1780" s="22" t="s">
        <v>770</v>
      </c>
    </row>
    <row r="1781" spans="1:5" ht="13.5" customHeight="1" thickBot="1">
      <c r="A1781" s="1" t="s">
        <v>763</v>
      </c>
      <c r="B1781" s="24"/>
      <c r="C1781" s="25"/>
      <c r="D1781" s="26" t="s">
        <v>773</v>
      </c>
      <c r="E1781" s="28"/>
    </row>
    <row r="1782" spans="1:5" ht="12.75">
      <c r="A1782" s="1" t="s">
        <v>763</v>
      </c>
      <c r="B1782" s="34" t="s">
        <v>888</v>
      </c>
      <c r="C1782" s="35" t="s">
        <v>889</v>
      </c>
      <c r="D1782" s="36" t="s">
        <v>890</v>
      </c>
      <c r="E1782" s="38">
        <v>4500</v>
      </c>
    </row>
    <row r="1783" spans="1:5" ht="12.75">
      <c r="A1783" s="1" t="s">
        <v>763</v>
      </c>
      <c r="B1783" s="40"/>
      <c r="C1783" s="41"/>
      <c r="D1783" s="42" t="s">
        <v>891</v>
      </c>
      <c r="E1783" s="44">
        <v>4500</v>
      </c>
    </row>
    <row r="1784" spans="1:5" ht="12.75">
      <c r="A1784" s="1" t="s">
        <v>763</v>
      </c>
      <c r="B1784" s="46" t="s">
        <v>1061</v>
      </c>
      <c r="C1784" s="47" t="s">
        <v>889</v>
      </c>
      <c r="D1784" s="48" t="s">
        <v>890</v>
      </c>
      <c r="E1784" s="50">
        <v>361330</v>
      </c>
    </row>
    <row r="1785" spans="1:5" ht="12.75">
      <c r="A1785" s="1" t="s">
        <v>763</v>
      </c>
      <c r="B1785" s="40"/>
      <c r="C1785" s="41"/>
      <c r="D1785" s="42" t="s">
        <v>1903</v>
      </c>
      <c r="E1785" s="44">
        <v>361330</v>
      </c>
    </row>
    <row r="1786" spans="1:5" ht="12.75">
      <c r="A1786" s="1" t="s">
        <v>763</v>
      </c>
      <c r="B1786" s="46" t="s">
        <v>1178</v>
      </c>
      <c r="C1786" s="47" t="s">
        <v>889</v>
      </c>
      <c r="D1786" s="48" t="s">
        <v>890</v>
      </c>
      <c r="E1786" s="50">
        <v>6332099</v>
      </c>
    </row>
    <row r="1787" spans="1:5" ht="13.5" thickBot="1">
      <c r="A1787" s="1" t="s">
        <v>763</v>
      </c>
      <c r="B1787" s="40"/>
      <c r="C1787" s="41"/>
      <c r="D1787" s="42" t="s">
        <v>1903</v>
      </c>
      <c r="E1787" s="44">
        <v>6332099</v>
      </c>
    </row>
    <row r="1788" spans="1:5" ht="13.5" thickBot="1">
      <c r="A1788" s="1" t="s">
        <v>763</v>
      </c>
      <c r="B1788" s="13"/>
      <c r="C1788" s="14"/>
      <c r="D1788" s="15" t="s">
        <v>690</v>
      </c>
      <c r="E1788" s="31">
        <f>SUM(E1782:E1787)/2</f>
        <v>6697929</v>
      </c>
    </row>
    <row r="1789" spans="1:5" ht="12.75">
      <c r="A1789" s="1" t="s">
        <v>763</v>
      </c>
      <c r="C1789" s="11"/>
      <c r="E1789" s="12"/>
    </row>
    <row r="1790" ht="12.75">
      <c r="B1790" s="52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4"/>
  <sheetViews>
    <sheetView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26.125" style="1" customWidth="1"/>
    <col min="3" max="3" width="8.75390625" style="1" customWidth="1"/>
    <col min="4" max="4" width="37.125" style="1" customWidth="1"/>
    <col min="5" max="5" width="0.12890625" style="4" customWidth="1"/>
    <col min="6" max="6" width="14.875" style="4" customWidth="1"/>
    <col min="7" max="7" width="14.875" style="4" hidden="1" customWidth="1"/>
    <col min="8" max="8" width="8.00390625" style="4" hidden="1" customWidth="1"/>
  </cols>
  <sheetData>
    <row r="1" spans="2:8" ht="12.75">
      <c r="B1" s="2" t="s">
        <v>1280</v>
      </c>
      <c r="C1" s="2"/>
      <c r="D1" s="2"/>
      <c r="E1" s="3"/>
      <c r="F1" s="3"/>
      <c r="G1" s="3"/>
      <c r="H1" s="3"/>
    </row>
    <row r="2" spans="2:8" ht="12.75">
      <c r="B2" s="2" t="s">
        <v>1281</v>
      </c>
      <c r="C2" s="2"/>
      <c r="D2" s="2"/>
      <c r="E2" s="3"/>
      <c r="F2" s="3"/>
      <c r="G2" s="3"/>
      <c r="H2" s="3"/>
    </row>
    <row r="4" spans="1:8" ht="18">
      <c r="A4" s="5" t="s">
        <v>763</v>
      </c>
      <c r="B4" s="6" t="s">
        <v>894</v>
      </c>
      <c r="C4" s="7"/>
      <c r="D4" s="8"/>
      <c r="E4" s="9"/>
      <c r="F4" s="9"/>
      <c r="G4" s="9"/>
      <c r="H4" s="10"/>
    </row>
    <row r="5" spans="1:8" ht="13.5" thickBot="1">
      <c r="A5" s="1" t="s">
        <v>763</v>
      </c>
      <c r="C5" s="11"/>
      <c r="E5" s="12"/>
      <c r="F5" s="12"/>
      <c r="G5" s="12"/>
      <c r="H5" s="12"/>
    </row>
    <row r="6" spans="1:8" ht="13.5" thickBot="1">
      <c r="A6" s="1" t="s">
        <v>763</v>
      </c>
      <c r="B6" s="13"/>
      <c r="C6" s="14"/>
      <c r="D6" s="15" t="s">
        <v>765</v>
      </c>
      <c r="E6" s="16"/>
      <c r="F6" s="16"/>
      <c r="G6" s="16"/>
      <c r="H6" s="17"/>
    </row>
    <row r="7" spans="1:8" ht="34.5" customHeight="1">
      <c r="A7" s="1" t="s">
        <v>763</v>
      </c>
      <c r="B7" s="18" t="s">
        <v>766</v>
      </c>
      <c r="C7" s="19" t="s">
        <v>767</v>
      </c>
      <c r="D7" s="20" t="s">
        <v>768</v>
      </c>
      <c r="E7" s="21" t="s">
        <v>769</v>
      </c>
      <c r="F7" s="21" t="s">
        <v>770</v>
      </c>
      <c r="G7" s="21" t="s">
        <v>771</v>
      </c>
      <c r="H7" s="22" t="s">
        <v>772</v>
      </c>
    </row>
    <row r="8" spans="1:8" ht="13.5" customHeight="1" thickBot="1">
      <c r="A8" s="1" t="s">
        <v>763</v>
      </c>
      <c r="B8" s="24"/>
      <c r="C8" s="25"/>
      <c r="D8" s="26" t="s">
        <v>773</v>
      </c>
      <c r="E8" s="27"/>
      <c r="F8" s="27"/>
      <c r="G8" s="27"/>
      <c r="H8" s="28"/>
    </row>
    <row r="9" spans="1:8" ht="13.5" thickBot="1">
      <c r="A9" s="1" t="s">
        <v>763</v>
      </c>
      <c r="B9" s="13"/>
      <c r="C9" s="14"/>
      <c r="D9" s="15" t="s">
        <v>774</v>
      </c>
      <c r="E9" s="30">
        <v>0</v>
      </c>
      <c r="F9" s="30">
        <v>0</v>
      </c>
      <c r="G9" s="30">
        <f>F9-E9</f>
        <v>0</v>
      </c>
      <c r="H9" s="33" t="str">
        <f>IF(E9=0,"***",F9/E9)</f>
        <v>***</v>
      </c>
    </row>
    <row r="10" spans="1:8" ht="13.5" thickBot="1">
      <c r="A10" s="1" t="s">
        <v>763</v>
      </c>
      <c r="C10" s="11"/>
      <c r="E10" s="12"/>
      <c r="F10" s="12"/>
      <c r="G10" s="12"/>
      <c r="H10" s="12"/>
    </row>
    <row r="11" spans="1:8" ht="13.5" thickBot="1">
      <c r="A11" s="1" t="s">
        <v>763</v>
      </c>
      <c r="B11" s="13"/>
      <c r="C11" s="14"/>
      <c r="D11" s="15" t="s">
        <v>775</v>
      </c>
      <c r="E11" s="16"/>
      <c r="F11" s="16"/>
      <c r="G11" s="16"/>
      <c r="H11" s="17"/>
    </row>
    <row r="12" spans="1:8" ht="34.5" customHeight="1">
      <c r="A12" s="1" t="s">
        <v>763</v>
      </c>
      <c r="B12" s="18" t="s">
        <v>766</v>
      </c>
      <c r="C12" s="19" t="s">
        <v>776</v>
      </c>
      <c r="D12" s="20" t="s">
        <v>768</v>
      </c>
      <c r="E12" s="21" t="s">
        <v>769</v>
      </c>
      <c r="F12" s="21" t="s">
        <v>770</v>
      </c>
      <c r="G12" s="21" t="s">
        <v>771</v>
      </c>
      <c r="H12" s="22" t="s">
        <v>772</v>
      </c>
    </row>
    <row r="13" spans="1:8" ht="13.5" customHeight="1" thickBot="1">
      <c r="A13" s="1" t="s">
        <v>763</v>
      </c>
      <c r="B13" s="24"/>
      <c r="C13" s="25"/>
      <c r="D13" s="26" t="s">
        <v>773</v>
      </c>
      <c r="E13" s="27"/>
      <c r="F13" s="27"/>
      <c r="G13" s="27"/>
      <c r="H13" s="28"/>
    </row>
    <row r="14" spans="1:8" ht="12.75">
      <c r="A14" s="1" t="s">
        <v>763</v>
      </c>
      <c r="B14" s="34" t="s">
        <v>895</v>
      </c>
      <c r="C14" s="35">
        <v>3515</v>
      </c>
      <c r="D14" s="36" t="s">
        <v>897</v>
      </c>
      <c r="E14" s="37">
        <v>603</v>
      </c>
      <c r="F14" s="37">
        <v>823</v>
      </c>
      <c r="G14" s="37">
        <f>F14-E14</f>
        <v>220</v>
      </c>
      <c r="H14" s="38">
        <f>IF(E14=0,"***",F14/E14)</f>
        <v>1.364842454394693</v>
      </c>
    </row>
    <row r="15" spans="1:8" ht="12.75">
      <c r="A15" s="1" t="s">
        <v>763</v>
      </c>
      <c r="B15" s="40"/>
      <c r="C15" s="41"/>
      <c r="D15" s="42" t="s">
        <v>780</v>
      </c>
      <c r="E15" s="43"/>
      <c r="F15" s="43">
        <v>823</v>
      </c>
      <c r="G15" s="43"/>
      <c r="H15" s="44"/>
    </row>
    <row r="16" spans="1:8" ht="12.75">
      <c r="A16" s="1" t="s">
        <v>763</v>
      </c>
      <c r="B16" s="46" t="s">
        <v>898</v>
      </c>
      <c r="C16" s="47">
        <v>4357</v>
      </c>
      <c r="D16" s="48" t="s">
        <v>724</v>
      </c>
      <c r="E16" s="49">
        <v>13030</v>
      </c>
      <c r="F16" s="49">
        <v>9140</v>
      </c>
      <c r="G16" s="49">
        <f>F16-E16</f>
        <v>-3890</v>
      </c>
      <c r="H16" s="50">
        <f>IF(E16=0,"***",F16/E16)</f>
        <v>0.7014581734458941</v>
      </c>
    </row>
    <row r="17" spans="1:8" ht="12.75">
      <c r="A17" s="1" t="s">
        <v>763</v>
      </c>
      <c r="B17" s="40"/>
      <c r="C17" s="41"/>
      <c r="D17" s="42" t="s">
        <v>780</v>
      </c>
      <c r="E17" s="43"/>
      <c r="F17" s="43">
        <v>9140</v>
      </c>
      <c r="G17" s="43"/>
      <c r="H17" s="44"/>
    </row>
    <row r="18" spans="1:8" ht="12.75">
      <c r="A18" s="1" t="s">
        <v>763</v>
      </c>
      <c r="B18" s="46" t="s">
        <v>899</v>
      </c>
      <c r="C18" s="47">
        <v>4357</v>
      </c>
      <c r="D18" s="48" t="s">
        <v>724</v>
      </c>
      <c r="E18" s="49">
        <v>10302</v>
      </c>
      <c r="F18" s="49">
        <v>7233</v>
      </c>
      <c r="G18" s="49">
        <f>F18-E18</f>
        <v>-3069</v>
      </c>
      <c r="H18" s="50">
        <f>IF(E18=0,"***",F18/E18)</f>
        <v>0.7020966802562609</v>
      </c>
    </row>
    <row r="19" spans="1:8" ht="12.75">
      <c r="A19" s="1" t="s">
        <v>763</v>
      </c>
      <c r="B19" s="40"/>
      <c r="C19" s="41"/>
      <c r="D19" s="42" t="s">
        <v>780</v>
      </c>
      <c r="E19" s="43"/>
      <c r="F19" s="43">
        <v>7233</v>
      </c>
      <c r="G19" s="43"/>
      <c r="H19" s="44"/>
    </row>
    <row r="20" spans="1:8" ht="12.75">
      <c r="A20" s="1" t="s">
        <v>763</v>
      </c>
      <c r="B20" s="46" t="s">
        <v>900</v>
      </c>
      <c r="C20" s="47">
        <v>4357</v>
      </c>
      <c r="D20" s="48" t="s">
        <v>724</v>
      </c>
      <c r="E20" s="49">
        <v>22604</v>
      </c>
      <c r="F20" s="49">
        <v>14204</v>
      </c>
      <c r="G20" s="49">
        <f>F20-E20</f>
        <v>-8400</v>
      </c>
      <c r="H20" s="50">
        <f>IF(E20=0,"***",F20/E20)</f>
        <v>0.6283843567510176</v>
      </c>
    </row>
    <row r="21" spans="1:8" ht="12.75">
      <c r="A21" s="1" t="s">
        <v>763</v>
      </c>
      <c r="B21" s="40"/>
      <c r="C21" s="41"/>
      <c r="D21" s="42" t="s">
        <v>780</v>
      </c>
      <c r="E21" s="43"/>
      <c r="F21" s="43">
        <v>14204</v>
      </c>
      <c r="G21" s="43"/>
      <c r="H21" s="44"/>
    </row>
    <row r="22" spans="1:8" ht="12.75">
      <c r="A22" s="1" t="s">
        <v>763</v>
      </c>
      <c r="B22" s="46" t="s">
        <v>901</v>
      </c>
      <c r="C22" s="47">
        <v>4357</v>
      </c>
      <c r="D22" s="48" t="s">
        <v>724</v>
      </c>
      <c r="E22" s="49">
        <v>28844</v>
      </c>
      <c r="F22" s="49">
        <v>16496</v>
      </c>
      <c r="G22" s="49">
        <f>F22-E22</f>
        <v>-12348</v>
      </c>
      <c r="H22" s="50">
        <f>IF(E22=0,"***",F22/E22)</f>
        <v>0.5719040355013174</v>
      </c>
    </row>
    <row r="23" spans="1:8" ht="12.75">
      <c r="A23" s="1" t="s">
        <v>763</v>
      </c>
      <c r="B23" s="40"/>
      <c r="C23" s="41"/>
      <c r="D23" s="42" t="s">
        <v>780</v>
      </c>
      <c r="E23" s="43"/>
      <c r="F23" s="43">
        <v>16496</v>
      </c>
      <c r="G23" s="43"/>
      <c r="H23" s="44"/>
    </row>
    <row r="24" spans="1:8" ht="12.75">
      <c r="A24" s="1" t="s">
        <v>763</v>
      </c>
      <c r="B24" s="46" t="s">
        <v>902</v>
      </c>
      <c r="C24" s="47">
        <v>4357</v>
      </c>
      <c r="D24" s="48" t="s">
        <v>724</v>
      </c>
      <c r="E24" s="49">
        <v>35280</v>
      </c>
      <c r="F24" s="49">
        <v>22682</v>
      </c>
      <c r="G24" s="49">
        <f>F24-E24</f>
        <v>-12598</v>
      </c>
      <c r="H24" s="50">
        <f>IF(E24=0,"***",F24/E24)</f>
        <v>0.6429138321995465</v>
      </c>
    </row>
    <row r="25" spans="1:8" ht="12.75">
      <c r="A25" s="1" t="s">
        <v>763</v>
      </c>
      <c r="B25" s="40"/>
      <c r="C25" s="41"/>
      <c r="D25" s="42" t="s">
        <v>780</v>
      </c>
      <c r="E25" s="43"/>
      <c r="F25" s="43">
        <v>22682</v>
      </c>
      <c r="G25" s="43"/>
      <c r="H25" s="44"/>
    </row>
    <row r="26" spans="1:8" ht="12.75">
      <c r="A26" s="1" t="s">
        <v>763</v>
      </c>
      <c r="B26" s="46" t="s">
        <v>903</v>
      </c>
      <c r="C26" s="47">
        <v>4357</v>
      </c>
      <c r="D26" s="48" t="s">
        <v>724</v>
      </c>
      <c r="E26" s="49">
        <v>39032</v>
      </c>
      <c r="F26" s="49">
        <v>21210</v>
      </c>
      <c r="G26" s="49">
        <f>F26-E26</f>
        <v>-17822</v>
      </c>
      <c r="H26" s="50">
        <f>IF(E26=0,"***",F26/E26)</f>
        <v>0.543400286944046</v>
      </c>
    </row>
    <row r="27" spans="1:8" ht="12.75">
      <c r="A27" s="1" t="s">
        <v>763</v>
      </c>
      <c r="B27" s="40"/>
      <c r="C27" s="41"/>
      <c r="D27" s="42" t="s">
        <v>780</v>
      </c>
      <c r="E27" s="43"/>
      <c r="F27" s="43">
        <v>21210</v>
      </c>
      <c r="G27" s="43"/>
      <c r="H27" s="44"/>
    </row>
    <row r="28" spans="1:8" ht="12.75">
      <c r="A28" s="1" t="s">
        <v>763</v>
      </c>
      <c r="B28" s="46" t="s">
        <v>904</v>
      </c>
      <c r="C28" s="47">
        <v>4357</v>
      </c>
      <c r="D28" s="48" t="s">
        <v>724</v>
      </c>
      <c r="E28" s="49">
        <v>30518</v>
      </c>
      <c r="F28" s="49">
        <v>19808</v>
      </c>
      <c r="G28" s="49">
        <f>F28-E28</f>
        <v>-10710</v>
      </c>
      <c r="H28" s="50">
        <f>IF(E28=0,"***",F28/E28)</f>
        <v>0.649059571400485</v>
      </c>
    </row>
    <row r="29" spans="1:8" ht="12.75">
      <c r="A29" s="1" t="s">
        <v>763</v>
      </c>
      <c r="B29" s="40"/>
      <c r="C29" s="41"/>
      <c r="D29" s="42" t="s">
        <v>780</v>
      </c>
      <c r="E29" s="43"/>
      <c r="F29" s="43">
        <v>19808</v>
      </c>
      <c r="G29" s="43"/>
      <c r="H29" s="44"/>
    </row>
    <row r="30" spans="1:8" ht="12.75">
      <c r="A30" s="1" t="s">
        <v>763</v>
      </c>
      <c r="B30" s="46" t="s">
        <v>905</v>
      </c>
      <c r="C30" s="47">
        <v>4357</v>
      </c>
      <c r="D30" s="48" t="s">
        <v>724</v>
      </c>
      <c r="E30" s="49">
        <v>34911</v>
      </c>
      <c r="F30" s="49">
        <v>20551</v>
      </c>
      <c r="G30" s="49">
        <f>F30-E30</f>
        <v>-14360</v>
      </c>
      <c r="H30" s="50">
        <f>IF(E30=0,"***",F30/E30)</f>
        <v>0.5886683280341439</v>
      </c>
    </row>
    <row r="31" spans="1:8" ht="12.75">
      <c r="A31" s="1" t="s">
        <v>763</v>
      </c>
      <c r="B31" s="40"/>
      <c r="C31" s="41"/>
      <c r="D31" s="42" t="s">
        <v>780</v>
      </c>
      <c r="E31" s="43"/>
      <c r="F31" s="43">
        <v>20551</v>
      </c>
      <c r="G31" s="43"/>
      <c r="H31" s="44"/>
    </row>
    <row r="32" spans="1:8" ht="12.75">
      <c r="A32" s="1" t="s">
        <v>763</v>
      </c>
      <c r="B32" s="46" t="s">
        <v>906</v>
      </c>
      <c r="C32" s="47">
        <v>4357</v>
      </c>
      <c r="D32" s="48" t="s">
        <v>724</v>
      </c>
      <c r="E32" s="49">
        <v>30518</v>
      </c>
      <c r="F32" s="49">
        <v>15808</v>
      </c>
      <c r="G32" s="49">
        <f>F32-E32</f>
        <v>-14710</v>
      </c>
      <c r="H32" s="50">
        <f>IF(E32=0,"***",F32/E32)</f>
        <v>0.5179893833147651</v>
      </c>
    </row>
    <row r="33" spans="1:8" ht="12.75">
      <c r="A33" s="1" t="s">
        <v>763</v>
      </c>
      <c r="B33" s="40"/>
      <c r="C33" s="41"/>
      <c r="D33" s="42" t="s">
        <v>780</v>
      </c>
      <c r="E33" s="43"/>
      <c r="F33" s="43">
        <v>15808</v>
      </c>
      <c r="G33" s="43"/>
      <c r="H33" s="44"/>
    </row>
    <row r="34" spans="1:8" ht="12.75">
      <c r="A34" s="1" t="s">
        <v>763</v>
      </c>
      <c r="B34" s="46" t="s">
        <v>907</v>
      </c>
      <c r="C34" s="47">
        <v>4357</v>
      </c>
      <c r="D34" s="48" t="s">
        <v>724</v>
      </c>
      <c r="E34" s="49">
        <v>33594</v>
      </c>
      <c r="F34" s="49">
        <v>18062</v>
      </c>
      <c r="G34" s="49">
        <f>F34-E34</f>
        <v>-15532</v>
      </c>
      <c r="H34" s="50">
        <f>IF(E34=0,"***",F34/E34)</f>
        <v>0.5376555337262606</v>
      </c>
    </row>
    <row r="35" spans="1:8" ht="12.75">
      <c r="A35" s="1" t="s">
        <v>763</v>
      </c>
      <c r="B35" s="40"/>
      <c r="C35" s="41"/>
      <c r="D35" s="42" t="s">
        <v>780</v>
      </c>
      <c r="E35" s="43"/>
      <c r="F35" s="43">
        <v>18062</v>
      </c>
      <c r="G35" s="43"/>
      <c r="H35" s="44"/>
    </row>
    <row r="36" spans="1:8" ht="12.75">
      <c r="A36" s="1" t="s">
        <v>763</v>
      </c>
      <c r="B36" s="46" t="s">
        <v>908</v>
      </c>
      <c r="C36" s="47">
        <v>4357</v>
      </c>
      <c r="D36" s="48" t="s">
        <v>724</v>
      </c>
      <c r="E36" s="49">
        <v>38724</v>
      </c>
      <c r="F36" s="49">
        <v>25325</v>
      </c>
      <c r="G36" s="49">
        <f>F36-E36</f>
        <v>-13399</v>
      </c>
      <c r="H36" s="50">
        <f>IF(E36=0,"***",F36/E36)</f>
        <v>0.6539871914058465</v>
      </c>
    </row>
    <row r="37" spans="1:8" ht="12.75">
      <c r="A37" s="1" t="s">
        <v>763</v>
      </c>
      <c r="B37" s="40"/>
      <c r="C37" s="41"/>
      <c r="D37" s="42" t="s">
        <v>780</v>
      </c>
      <c r="E37" s="43"/>
      <c r="F37" s="43">
        <v>25325</v>
      </c>
      <c r="G37" s="43"/>
      <c r="H37" s="44"/>
    </row>
    <row r="38" spans="1:8" ht="12.75">
      <c r="A38" s="1" t="s">
        <v>763</v>
      </c>
      <c r="B38" s="46" t="s">
        <v>909</v>
      </c>
      <c r="C38" s="47">
        <v>4357</v>
      </c>
      <c r="D38" s="48" t="s">
        <v>724</v>
      </c>
      <c r="E38" s="49">
        <v>10214</v>
      </c>
      <c r="F38" s="49">
        <v>7915</v>
      </c>
      <c r="G38" s="49">
        <f>F38-E38</f>
        <v>-2299</v>
      </c>
      <c r="H38" s="50">
        <f>IF(E38=0,"***",F38/E38)</f>
        <v>0.7749167808889759</v>
      </c>
    </row>
    <row r="39" spans="1:8" ht="12.75">
      <c r="A39" s="1" t="s">
        <v>763</v>
      </c>
      <c r="B39" s="40"/>
      <c r="C39" s="41"/>
      <c r="D39" s="42" t="s">
        <v>780</v>
      </c>
      <c r="E39" s="43"/>
      <c r="F39" s="43">
        <v>7915</v>
      </c>
      <c r="G39" s="43"/>
      <c r="H39" s="44"/>
    </row>
    <row r="40" spans="1:8" ht="12.75">
      <c r="A40" s="1" t="s">
        <v>763</v>
      </c>
      <c r="B40" s="46" t="s">
        <v>910</v>
      </c>
      <c r="C40" s="47">
        <v>4357</v>
      </c>
      <c r="D40" s="48" t="s">
        <v>724</v>
      </c>
      <c r="E40" s="49">
        <v>23301</v>
      </c>
      <c r="F40" s="49">
        <v>15808</v>
      </c>
      <c r="G40" s="49">
        <f>F40-E40</f>
        <v>-7493</v>
      </c>
      <c r="H40" s="50">
        <f>IF(E40=0,"***",F40/E40)</f>
        <v>0.6784258186343933</v>
      </c>
    </row>
    <row r="41" spans="1:8" ht="12.75">
      <c r="A41" s="1" t="s">
        <v>763</v>
      </c>
      <c r="B41" s="40"/>
      <c r="C41" s="41"/>
      <c r="D41" s="42" t="s">
        <v>780</v>
      </c>
      <c r="E41" s="43"/>
      <c r="F41" s="43">
        <v>15808</v>
      </c>
      <c r="G41" s="43"/>
      <c r="H41" s="44"/>
    </row>
    <row r="42" spans="1:8" ht="12.75">
      <c r="A42" s="1" t="s">
        <v>763</v>
      </c>
      <c r="B42" s="46" t="s">
        <v>911</v>
      </c>
      <c r="C42" s="47">
        <v>4357</v>
      </c>
      <c r="D42" s="48" t="s">
        <v>724</v>
      </c>
      <c r="E42" s="49">
        <v>23524</v>
      </c>
      <c r="F42" s="49">
        <v>25853</v>
      </c>
      <c r="G42" s="49">
        <f>F42-E42</f>
        <v>2329</v>
      </c>
      <c r="H42" s="50">
        <f>IF(E42=0,"***",F42/E42)</f>
        <v>1.0990052712123788</v>
      </c>
    </row>
    <row r="43" spans="1:8" ht="12.75">
      <c r="A43" s="1" t="s">
        <v>763</v>
      </c>
      <c r="B43" s="40"/>
      <c r="C43" s="41"/>
      <c r="D43" s="42" t="s">
        <v>780</v>
      </c>
      <c r="E43" s="43"/>
      <c r="F43" s="43">
        <v>25853</v>
      </c>
      <c r="G43" s="43"/>
      <c r="H43" s="44"/>
    </row>
    <row r="44" spans="1:8" ht="12.75">
      <c r="A44" s="1" t="s">
        <v>763</v>
      </c>
      <c r="B44" s="46" t="s">
        <v>912</v>
      </c>
      <c r="C44" s="47" t="s">
        <v>913</v>
      </c>
      <c r="D44" s="48" t="s">
        <v>914</v>
      </c>
      <c r="E44" s="49">
        <v>9009</v>
      </c>
      <c r="F44" s="49">
        <v>10737</v>
      </c>
      <c r="G44" s="49">
        <f>F44-E44</f>
        <v>1728</v>
      </c>
      <c r="H44" s="50">
        <f>IF(E44=0,"***",F44/E44)</f>
        <v>1.1918081918081918</v>
      </c>
    </row>
    <row r="45" spans="1:8" ht="12.75">
      <c r="A45" s="1" t="s">
        <v>763</v>
      </c>
      <c r="B45" s="40"/>
      <c r="C45" s="41"/>
      <c r="D45" s="42" t="s">
        <v>780</v>
      </c>
      <c r="E45" s="43"/>
      <c r="F45" s="43">
        <v>10737</v>
      </c>
      <c r="G45" s="43"/>
      <c r="H45" s="44"/>
    </row>
    <row r="46" spans="1:8" ht="12.75">
      <c r="A46" s="1" t="s">
        <v>763</v>
      </c>
      <c r="B46" s="46" t="s">
        <v>915</v>
      </c>
      <c r="C46" s="47" t="s">
        <v>916</v>
      </c>
      <c r="D46" s="48" t="s">
        <v>917</v>
      </c>
      <c r="E46" s="49">
        <v>0</v>
      </c>
      <c r="F46" s="49">
        <v>206.8</v>
      </c>
      <c r="G46" s="49">
        <f>F46-E46</f>
        <v>206.8</v>
      </c>
      <c r="H46" s="50" t="str">
        <f>IF(E46=0,"***",F46/E46)</f>
        <v>***</v>
      </c>
    </row>
    <row r="47" spans="1:8" ht="12.75">
      <c r="A47" s="1" t="s">
        <v>763</v>
      </c>
      <c r="B47" s="40"/>
      <c r="C47" s="41"/>
      <c r="D47" s="42" t="s">
        <v>918</v>
      </c>
      <c r="E47" s="43"/>
      <c r="F47" s="43">
        <v>206.8</v>
      </c>
      <c r="G47" s="43"/>
      <c r="H47" s="44"/>
    </row>
    <row r="48" spans="1:8" ht="12.75">
      <c r="A48" s="1" t="s">
        <v>763</v>
      </c>
      <c r="B48" s="46" t="s">
        <v>919</v>
      </c>
      <c r="C48" s="47" t="s">
        <v>916</v>
      </c>
      <c r="D48" s="48" t="s">
        <v>917</v>
      </c>
      <c r="E48" s="49">
        <v>0</v>
      </c>
      <c r="F48" s="49">
        <v>83.8</v>
      </c>
      <c r="G48" s="49">
        <f>F48-E48</f>
        <v>83.8</v>
      </c>
      <c r="H48" s="50" t="str">
        <f>IF(E48=0,"***",F48/E48)</f>
        <v>***</v>
      </c>
    </row>
    <row r="49" spans="1:8" ht="12.75">
      <c r="A49" s="1" t="s">
        <v>763</v>
      </c>
      <c r="B49" s="40"/>
      <c r="C49" s="41"/>
      <c r="D49" s="42" t="s">
        <v>918</v>
      </c>
      <c r="E49" s="43"/>
      <c r="F49" s="43">
        <v>83.8</v>
      </c>
      <c r="G49" s="43"/>
      <c r="H49" s="44"/>
    </row>
    <row r="50" spans="1:8" ht="12.75">
      <c r="A50" s="1" t="s">
        <v>763</v>
      </c>
      <c r="B50" s="46" t="s">
        <v>920</v>
      </c>
      <c r="C50" s="47" t="s">
        <v>921</v>
      </c>
      <c r="D50" s="48" t="s">
        <v>922</v>
      </c>
      <c r="E50" s="49">
        <v>0</v>
      </c>
      <c r="F50" s="49">
        <v>609.8</v>
      </c>
      <c r="G50" s="49">
        <f>F50-E50</f>
        <v>609.8</v>
      </c>
      <c r="H50" s="50" t="str">
        <f>IF(E50=0,"***",F50/E50)</f>
        <v>***</v>
      </c>
    </row>
    <row r="51" spans="1:8" ht="12.75">
      <c r="A51" s="1" t="s">
        <v>763</v>
      </c>
      <c r="B51" s="40"/>
      <c r="C51" s="41"/>
      <c r="D51" s="42" t="s">
        <v>918</v>
      </c>
      <c r="E51" s="43"/>
      <c r="F51" s="43">
        <v>609.8</v>
      </c>
      <c r="G51" s="43"/>
      <c r="H51" s="44"/>
    </row>
    <row r="52" spans="1:8" ht="12.75">
      <c r="A52" s="1" t="s">
        <v>763</v>
      </c>
      <c r="B52" s="46" t="s">
        <v>923</v>
      </c>
      <c r="C52" s="47">
        <v>4357</v>
      </c>
      <c r="D52" s="48" t="s">
        <v>724</v>
      </c>
      <c r="E52" s="49">
        <v>52800</v>
      </c>
      <c r="F52" s="49">
        <v>52045.5</v>
      </c>
      <c r="G52" s="49">
        <f>F52-E52</f>
        <v>-754.5</v>
      </c>
      <c r="H52" s="50">
        <f>IF(E52=0,"***",F52/E52)</f>
        <v>0.9857102272727273</v>
      </c>
    </row>
    <row r="53" spans="1:8" ht="12.75">
      <c r="A53" s="1" t="s">
        <v>763</v>
      </c>
      <c r="B53" s="40"/>
      <c r="C53" s="41"/>
      <c r="D53" s="42" t="s">
        <v>918</v>
      </c>
      <c r="E53" s="43"/>
      <c r="F53" s="43">
        <v>177.7</v>
      </c>
      <c r="G53" s="43"/>
      <c r="H53" s="44"/>
    </row>
    <row r="54" spans="1:8" ht="12.75">
      <c r="A54" s="1" t="s">
        <v>763</v>
      </c>
      <c r="B54" s="40"/>
      <c r="C54" s="41"/>
      <c r="D54" s="42" t="s">
        <v>780</v>
      </c>
      <c r="E54" s="43"/>
      <c r="F54" s="43">
        <v>51867.8</v>
      </c>
      <c r="G54" s="43"/>
      <c r="H54" s="44"/>
    </row>
    <row r="55" spans="1:8" ht="12.75">
      <c r="A55" s="1" t="s">
        <v>763</v>
      </c>
      <c r="B55" s="46" t="s">
        <v>924</v>
      </c>
      <c r="C55" s="47" t="s">
        <v>896</v>
      </c>
      <c r="D55" s="48" t="s">
        <v>897</v>
      </c>
      <c r="E55" s="49">
        <v>34425</v>
      </c>
      <c r="F55" s="49">
        <f>26117-17117</f>
        <v>9000</v>
      </c>
      <c r="G55" s="49">
        <f>F55-E55</f>
        <v>-25425</v>
      </c>
      <c r="H55" s="50">
        <f>IF(E55=0,"***",F55/E55)</f>
        <v>0.26143790849673204</v>
      </c>
    </row>
    <row r="56" spans="1:8" ht="12.75">
      <c r="A56" s="1" t="s">
        <v>763</v>
      </c>
      <c r="B56" s="40"/>
      <c r="C56" s="41"/>
      <c r="D56" s="42" t="s">
        <v>780</v>
      </c>
      <c r="E56" s="43"/>
      <c r="F56" s="43">
        <f>26117-17117</f>
        <v>9000</v>
      </c>
      <c r="G56" s="43"/>
      <c r="H56" s="44"/>
    </row>
    <row r="57" spans="2:8" ht="12.75">
      <c r="B57" s="46" t="s">
        <v>924</v>
      </c>
      <c r="C57" s="47">
        <v>3599</v>
      </c>
      <c r="D57" s="48" t="s">
        <v>722</v>
      </c>
      <c r="E57" s="43"/>
      <c r="F57" s="49">
        <v>17117</v>
      </c>
      <c r="G57" s="43"/>
      <c r="H57" s="44"/>
    </row>
    <row r="58" spans="2:8" ht="12.75">
      <c r="B58" s="40"/>
      <c r="C58" s="41"/>
      <c r="D58" s="42" t="s">
        <v>780</v>
      </c>
      <c r="E58" s="43"/>
      <c r="F58" s="43">
        <v>17117</v>
      </c>
      <c r="G58" s="43"/>
      <c r="H58" s="44"/>
    </row>
    <row r="59" spans="1:8" ht="12.75">
      <c r="A59" s="1" t="s">
        <v>763</v>
      </c>
      <c r="B59" s="46" t="s">
        <v>924</v>
      </c>
      <c r="C59" s="47">
        <v>4359</v>
      </c>
      <c r="D59" s="48" t="s">
        <v>925</v>
      </c>
      <c r="E59" s="49">
        <v>12350</v>
      </c>
      <c r="F59" s="49">
        <v>7350</v>
      </c>
      <c r="G59" s="49">
        <f>F59-E59</f>
        <v>-5000</v>
      </c>
      <c r="H59" s="50">
        <f>IF(E59=0,"***",F59/E59)</f>
        <v>0.5951417004048583</v>
      </c>
    </row>
    <row r="60" spans="1:8" ht="12.75">
      <c r="A60" s="1" t="s">
        <v>763</v>
      </c>
      <c r="B60" s="40"/>
      <c r="C60" s="41"/>
      <c r="D60" s="42" t="s">
        <v>780</v>
      </c>
      <c r="E60" s="43"/>
      <c r="F60" s="43">
        <v>7350</v>
      </c>
      <c r="G60" s="43"/>
      <c r="H60" s="44"/>
    </row>
    <row r="61" spans="1:8" ht="12.75">
      <c r="A61" s="1" t="s">
        <v>763</v>
      </c>
      <c r="B61" s="46" t="s">
        <v>924</v>
      </c>
      <c r="C61" s="47" t="s">
        <v>921</v>
      </c>
      <c r="D61" s="48" t="s">
        <v>922</v>
      </c>
      <c r="E61" s="49">
        <v>0</v>
      </c>
      <c r="F61" s="49">
        <v>630</v>
      </c>
      <c r="G61" s="49">
        <f>F61-E61</f>
        <v>630</v>
      </c>
      <c r="H61" s="50" t="str">
        <f>IF(E61=0,"***",F61/E61)</f>
        <v>***</v>
      </c>
    </row>
    <row r="62" spans="1:8" ht="12.75">
      <c r="A62" s="1" t="s">
        <v>763</v>
      </c>
      <c r="B62" s="40"/>
      <c r="C62" s="41"/>
      <c r="D62" s="42" t="s">
        <v>780</v>
      </c>
      <c r="E62" s="43"/>
      <c r="F62" s="43">
        <v>630</v>
      </c>
      <c r="G62" s="43"/>
      <c r="H62" s="44"/>
    </row>
    <row r="63" spans="1:8" ht="12.75">
      <c r="A63" s="1" t="s">
        <v>763</v>
      </c>
      <c r="B63" s="46" t="s">
        <v>924</v>
      </c>
      <c r="C63" s="47" t="s">
        <v>916</v>
      </c>
      <c r="D63" s="48" t="s">
        <v>917</v>
      </c>
      <c r="E63" s="49">
        <v>80000</v>
      </c>
      <c r="F63" s="49">
        <v>80166</v>
      </c>
      <c r="G63" s="49">
        <f>F63-E63</f>
        <v>166</v>
      </c>
      <c r="H63" s="50">
        <f>IF(E63=0,"***",F63/E63)</f>
        <v>1.002075</v>
      </c>
    </row>
    <row r="64" spans="1:8" ht="12.75">
      <c r="A64" s="1" t="s">
        <v>763</v>
      </c>
      <c r="B64" s="40"/>
      <c r="C64" s="41"/>
      <c r="D64" s="42" t="s">
        <v>780</v>
      </c>
      <c r="E64" s="43"/>
      <c r="F64" s="43">
        <v>80166</v>
      </c>
      <c r="G64" s="43"/>
      <c r="H64" s="44"/>
    </row>
    <row r="65" spans="1:8" ht="12.75">
      <c r="A65" s="1" t="s">
        <v>763</v>
      </c>
      <c r="B65" s="46" t="s">
        <v>924</v>
      </c>
      <c r="C65" s="47" t="s">
        <v>926</v>
      </c>
      <c r="D65" s="48" t="s">
        <v>927</v>
      </c>
      <c r="E65" s="49">
        <v>24318</v>
      </c>
      <c r="F65" s="49">
        <f>7800-7500</f>
        <v>300</v>
      </c>
      <c r="G65" s="49">
        <f>F65-E65</f>
        <v>-24018</v>
      </c>
      <c r="H65" s="50">
        <f>IF(E65=0,"***",F65/E65)</f>
        <v>0.01233654083395016</v>
      </c>
    </row>
    <row r="66" spans="1:8" ht="12.75">
      <c r="A66" s="1" t="s">
        <v>763</v>
      </c>
      <c r="B66" s="40"/>
      <c r="C66" s="41"/>
      <c r="D66" s="42" t="s">
        <v>780</v>
      </c>
      <c r="E66" s="43"/>
      <c r="F66" s="43">
        <f>7800-7500</f>
        <v>300</v>
      </c>
      <c r="G66" s="43"/>
      <c r="H66" s="44"/>
    </row>
    <row r="67" spans="2:8" ht="12.75">
      <c r="B67" s="46" t="s">
        <v>924</v>
      </c>
      <c r="C67" s="47">
        <v>4324</v>
      </c>
      <c r="D67" s="48" t="s">
        <v>721</v>
      </c>
      <c r="E67" s="43"/>
      <c r="F67" s="49">
        <v>7500</v>
      </c>
      <c r="G67" s="43"/>
      <c r="H67" s="44"/>
    </row>
    <row r="68" spans="2:8" ht="12.75">
      <c r="B68" s="40"/>
      <c r="C68" s="41"/>
      <c r="D68" s="42" t="s">
        <v>780</v>
      </c>
      <c r="E68" s="43"/>
      <c r="F68" s="43">
        <v>7500</v>
      </c>
      <c r="G68" s="43"/>
      <c r="H68" s="44"/>
    </row>
    <row r="69" spans="1:8" ht="12.75">
      <c r="A69" s="1" t="s">
        <v>763</v>
      </c>
      <c r="B69" s="46" t="s">
        <v>928</v>
      </c>
      <c r="C69" s="47" t="s">
        <v>896</v>
      </c>
      <c r="D69" s="48" t="s">
        <v>897</v>
      </c>
      <c r="E69" s="49">
        <v>0</v>
      </c>
      <c r="F69" s="49">
        <v>3680</v>
      </c>
      <c r="G69" s="49">
        <f>F69-E69</f>
        <v>3680</v>
      </c>
      <c r="H69" s="50" t="str">
        <f>IF(E69=0,"***",F69/E69)</f>
        <v>***</v>
      </c>
    </row>
    <row r="70" spans="1:8" ht="12.75">
      <c r="A70" s="1" t="s">
        <v>763</v>
      </c>
      <c r="B70" s="40"/>
      <c r="C70" s="41"/>
      <c r="D70" s="42" t="s">
        <v>780</v>
      </c>
      <c r="E70" s="43"/>
      <c r="F70" s="43">
        <v>3680</v>
      </c>
      <c r="G70" s="43"/>
      <c r="H70" s="44"/>
    </row>
    <row r="71" spans="1:8" ht="12.75">
      <c r="A71" s="1" t="s">
        <v>763</v>
      </c>
      <c r="B71" s="46" t="s">
        <v>928</v>
      </c>
      <c r="C71" s="47">
        <v>4349</v>
      </c>
      <c r="D71" s="48" t="s">
        <v>725</v>
      </c>
      <c r="E71" s="49">
        <v>0</v>
      </c>
      <c r="F71" s="49">
        <v>500</v>
      </c>
      <c r="G71" s="49">
        <f>F71-E71</f>
        <v>500</v>
      </c>
      <c r="H71" s="50" t="str">
        <f>IF(E71=0,"***",F71/E71)</f>
        <v>***</v>
      </c>
    </row>
    <row r="72" spans="1:8" ht="12.75">
      <c r="A72" s="1" t="s">
        <v>763</v>
      </c>
      <c r="B72" s="40"/>
      <c r="C72" s="41"/>
      <c r="D72" s="42" t="s">
        <v>780</v>
      </c>
      <c r="E72" s="43"/>
      <c r="F72" s="43">
        <v>500</v>
      </c>
      <c r="G72" s="43"/>
      <c r="H72" s="44"/>
    </row>
    <row r="73" spans="1:8" ht="12.75">
      <c r="A73" s="1" t="s">
        <v>763</v>
      </c>
      <c r="B73" s="46" t="s">
        <v>1478</v>
      </c>
      <c r="C73" s="47" t="s">
        <v>916</v>
      </c>
      <c r="D73" s="48" t="s">
        <v>725</v>
      </c>
      <c r="E73" s="49">
        <v>1187.5</v>
      </c>
      <c r="F73" s="49">
        <v>18324.5</v>
      </c>
      <c r="G73" s="49">
        <f>F73-E73</f>
        <v>17137</v>
      </c>
      <c r="H73" s="50">
        <f>IF(E73=0,"***",F73/E73)</f>
        <v>15.431157894736842</v>
      </c>
    </row>
    <row r="74" spans="1:8" ht="12.75">
      <c r="A74" s="1" t="s">
        <v>763</v>
      </c>
      <c r="B74" s="40"/>
      <c r="C74" s="41"/>
      <c r="D74" s="42" t="s">
        <v>918</v>
      </c>
      <c r="E74" s="43"/>
      <c r="F74" s="43">
        <v>18324.5</v>
      </c>
      <c r="G74" s="43"/>
      <c r="H74" s="44"/>
    </row>
    <row r="75" spans="1:8" ht="12.75">
      <c r="A75" s="1" t="s">
        <v>763</v>
      </c>
      <c r="B75" s="46" t="s">
        <v>930</v>
      </c>
      <c r="C75" s="47" t="s">
        <v>931</v>
      </c>
      <c r="D75" s="48" t="s">
        <v>932</v>
      </c>
      <c r="E75" s="49">
        <v>4000</v>
      </c>
      <c r="F75" s="49">
        <v>5380</v>
      </c>
      <c r="G75" s="49">
        <f>F75-E75</f>
        <v>1380</v>
      </c>
      <c r="H75" s="50">
        <f>IF(E75=0,"***",F75/E75)</f>
        <v>1.345</v>
      </c>
    </row>
    <row r="76" spans="1:8" ht="12.75">
      <c r="A76" s="1" t="s">
        <v>763</v>
      </c>
      <c r="B76" s="40"/>
      <c r="C76" s="41"/>
      <c r="D76" s="42" t="s">
        <v>780</v>
      </c>
      <c r="E76" s="43"/>
      <c r="F76" s="43">
        <v>5380</v>
      </c>
      <c r="G76" s="43"/>
      <c r="H76" s="44"/>
    </row>
    <row r="77" spans="1:8" ht="12.75">
      <c r="A77" s="1" t="s">
        <v>763</v>
      </c>
      <c r="B77" s="46" t="s">
        <v>930</v>
      </c>
      <c r="C77" s="47" t="s">
        <v>926</v>
      </c>
      <c r="D77" s="48" t="s">
        <v>927</v>
      </c>
      <c r="E77" s="49">
        <v>28000</v>
      </c>
      <c r="F77" s="49">
        <f>32000-25000</f>
        <v>7000</v>
      </c>
      <c r="G77" s="49">
        <f>F77-E77</f>
        <v>-21000</v>
      </c>
      <c r="H77" s="50">
        <f>IF(E77=0,"***",F77/E77)</f>
        <v>0.25</v>
      </c>
    </row>
    <row r="78" spans="1:8" ht="12.75">
      <c r="A78" s="1" t="s">
        <v>763</v>
      </c>
      <c r="B78" s="40"/>
      <c r="C78" s="41"/>
      <c r="D78" s="42" t="s">
        <v>780</v>
      </c>
      <c r="E78" s="43"/>
      <c r="F78" s="43">
        <f>32000-25000</f>
        <v>7000</v>
      </c>
      <c r="G78" s="43"/>
      <c r="H78" s="44"/>
    </row>
    <row r="79" spans="2:8" ht="12.75">
      <c r="B79" s="46" t="s">
        <v>930</v>
      </c>
      <c r="C79" s="47">
        <v>3513</v>
      </c>
      <c r="D79" s="48" t="s">
        <v>723</v>
      </c>
      <c r="E79" s="43"/>
      <c r="F79" s="49">
        <v>25000</v>
      </c>
      <c r="G79" s="43"/>
      <c r="H79" s="44"/>
    </row>
    <row r="80" spans="2:8" ht="12.75">
      <c r="B80" s="40"/>
      <c r="C80" s="41"/>
      <c r="D80" s="42" t="s">
        <v>780</v>
      </c>
      <c r="E80" s="43"/>
      <c r="F80" s="43">
        <v>25000</v>
      </c>
      <c r="G80" s="43"/>
      <c r="H80" s="44"/>
    </row>
    <row r="81" spans="1:8" ht="12.75">
      <c r="A81" s="1" t="s">
        <v>763</v>
      </c>
      <c r="B81" s="46" t="s">
        <v>933</v>
      </c>
      <c r="C81" s="47" t="s">
        <v>934</v>
      </c>
      <c r="D81" s="48" t="s">
        <v>935</v>
      </c>
      <c r="E81" s="49">
        <v>19630</v>
      </c>
      <c r="F81" s="49">
        <v>22012</v>
      </c>
      <c r="G81" s="49">
        <f>F81-E81</f>
        <v>2382</v>
      </c>
      <c r="H81" s="50">
        <f>IF(E81=0,"***",F81/E81)</f>
        <v>1.1213448802852777</v>
      </c>
    </row>
    <row r="82" spans="1:8" ht="12.75">
      <c r="A82" s="1" t="s">
        <v>763</v>
      </c>
      <c r="B82" s="40"/>
      <c r="C82" s="41"/>
      <c r="D82" s="42" t="s">
        <v>780</v>
      </c>
      <c r="E82" s="43"/>
      <c r="F82" s="43">
        <v>22012</v>
      </c>
      <c r="G82" s="43"/>
      <c r="H82" s="44"/>
    </row>
    <row r="83" spans="1:8" ht="12.75">
      <c r="A83" s="1" t="s">
        <v>763</v>
      </c>
      <c r="B83" s="46" t="s">
        <v>936</v>
      </c>
      <c r="C83" s="47" t="s">
        <v>937</v>
      </c>
      <c r="D83" s="48" t="s">
        <v>938</v>
      </c>
      <c r="E83" s="49">
        <v>41293</v>
      </c>
      <c r="F83" s="49">
        <v>46538.8</v>
      </c>
      <c r="G83" s="49">
        <f>F83-E83</f>
        <v>5245.800000000003</v>
      </c>
      <c r="H83" s="50">
        <f>IF(E83=0,"***",F83/E83)</f>
        <v>1.1270384810984913</v>
      </c>
    </row>
    <row r="84" spans="1:8" ht="12.75">
      <c r="A84" s="1" t="s">
        <v>763</v>
      </c>
      <c r="B84" s="40"/>
      <c r="C84" s="41"/>
      <c r="D84" s="42" t="s">
        <v>918</v>
      </c>
      <c r="E84" s="43"/>
      <c r="F84" s="43">
        <v>6089.8</v>
      </c>
      <c r="G84" s="43"/>
      <c r="H84" s="44"/>
    </row>
    <row r="85" spans="1:8" ht="12.75">
      <c r="A85" s="1" t="s">
        <v>763</v>
      </c>
      <c r="B85" s="40"/>
      <c r="C85" s="41"/>
      <c r="D85" s="42" t="s">
        <v>780</v>
      </c>
      <c r="E85" s="43"/>
      <c r="F85" s="43">
        <v>40449</v>
      </c>
      <c r="G85" s="43"/>
      <c r="H85" s="44"/>
    </row>
    <row r="86" spans="1:8" ht="12.75">
      <c r="A86" s="1" t="s">
        <v>763</v>
      </c>
      <c r="B86" s="46" t="s">
        <v>939</v>
      </c>
      <c r="C86" s="47">
        <v>4357</v>
      </c>
      <c r="D86" s="48" t="s">
        <v>724</v>
      </c>
      <c r="E86" s="49">
        <v>25976</v>
      </c>
      <c r="F86" s="49">
        <v>14544</v>
      </c>
      <c r="G86" s="49">
        <f>F86-E86</f>
        <v>-11432</v>
      </c>
      <c r="H86" s="50">
        <f>IF(E86=0,"***",F86/E86)</f>
        <v>0.5599014474899907</v>
      </c>
    </row>
    <row r="87" spans="1:8" ht="12.75">
      <c r="A87" s="1" t="s">
        <v>763</v>
      </c>
      <c r="B87" s="40"/>
      <c r="C87" s="41"/>
      <c r="D87" s="42" t="s">
        <v>780</v>
      </c>
      <c r="E87" s="43"/>
      <c r="F87" s="43">
        <v>14544</v>
      </c>
      <c r="G87" s="43"/>
      <c r="H87" s="44"/>
    </row>
    <row r="88" spans="1:8" ht="12.75">
      <c r="A88" s="1" t="s">
        <v>763</v>
      </c>
      <c r="B88" s="46" t="s">
        <v>941</v>
      </c>
      <c r="C88" s="47">
        <v>3519</v>
      </c>
      <c r="D88" s="48" t="s">
        <v>897</v>
      </c>
      <c r="E88" s="49">
        <v>5302</v>
      </c>
      <c r="F88" s="49">
        <v>7237</v>
      </c>
      <c r="G88" s="49">
        <f>F88-E88</f>
        <v>1935</v>
      </c>
      <c r="H88" s="50">
        <f>IF(E88=0,"***",F88/E88)</f>
        <v>1.364956620143342</v>
      </c>
    </row>
    <row r="89" spans="1:8" ht="12.75">
      <c r="A89" s="1" t="s">
        <v>763</v>
      </c>
      <c r="B89" s="40"/>
      <c r="C89" s="41"/>
      <c r="D89" s="42" t="s">
        <v>780</v>
      </c>
      <c r="E89" s="43"/>
      <c r="F89" s="43">
        <v>7237</v>
      </c>
      <c r="G89" s="43"/>
      <c r="H89" s="44"/>
    </row>
    <row r="90" spans="1:8" ht="12.75">
      <c r="A90" s="1" t="s">
        <v>763</v>
      </c>
      <c r="B90" s="46" t="s">
        <v>942</v>
      </c>
      <c r="C90" s="47" t="s">
        <v>943</v>
      </c>
      <c r="D90" s="48" t="s">
        <v>944</v>
      </c>
      <c r="E90" s="49">
        <v>200502</v>
      </c>
      <c r="F90" s="49">
        <v>216182.8</v>
      </c>
      <c r="G90" s="49">
        <f>F90-E90</f>
        <v>15680.799999999988</v>
      </c>
      <c r="H90" s="50">
        <f>IF(E90=0,"***",F90/E90)</f>
        <v>1.0782076986763223</v>
      </c>
    </row>
    <row r="91" spans="1:8" ht="12.75">
      <c r="A91" s="1" t="s">
        <v>763</v>
      </c>
      <c r="B91" s="40"/>
      <c r="C91" s="41"/>
      <c r="D91" s="42" t="s">
        <v>918</v>
      </c>
      <c r="E91" s="43"/>
      <c r="F91" s="43">
        <v>523.3</v>
      </c>
      <c r="G91" s="43"/>
      <c r="H91" s="44"/>
    </row>
    <row r="92" spans="1:8" ht="12.75">
      <c r="A92" s="1" t="s">
        <v>763</v>
      </c>
      <c r="B92" s="40"/>
      <c r="C92" s="41"/>
      <c r="D92" s="42" t="s">
        <v>780</v>
      </c>
      <c r="E92" s="43"/>
      <c r="F92" s="43">
        <v>215659.5</v>
      </c>
      <c r="G92" s="43"/>
      <c r="H92" s="44"/>
    </row>
    <row r="93" spans="1:8" ht="12.75">
      <c r="A93" s="1" t="s">
        <v>763</v>
      </c>
      <c r="B93" s="46" t="s">
        <v>945</v>
      </c>
      <c r="C93" s="47">
        <v>4357</v>
      </c>
      <c r="D93" s="48" t="s">
        <v>724</v>
      </c>
      <c r="E93" s="49">
        <v>23837</v>
      </c>
      <c r="F93" s="49">
        <v>21987</v>
      </c>
      <c r="G93" s="49">
        <f>F93-E93</f>
        <v>-1850</v>
      </c>
      <c r="H93" s="50">
        <f>IF(E93=0,"***",F93/E93)</f>
        <v>0.9223895624449385</v>
      </c>
    </row>
    <row r="94" spans="1:8" ht="12.75">
      <c r="A94" s="1" t="s">
        <v>763</v>
      </c>
      <c r="B94" s="40"/>
      <c r="C94" s="41"/>
      <c r="D94" s="42" t="s">
        <v>780</v>
      </c>
      <c r="E94" s="43"/>
      <c r="F94" s="43">
        <v>21987</v>
      </c>
      <c r="G94" s="43"/>
      <c r="H94" s="44"/>
    </row>
    <row r="95" spans="1:8" ht="12.75">
      <c r="A95" s="1" t="s">
        <v>763</v>
      </c>
      <c r="B95" s="46" t="s">
        <v>946</v>
      </c>
      <c r="C95" s="47">
        <v>4357</v>
      </c>
      <c r="D95" s="48" t="s">
        <v>724</v>
      </c>
      <c r="E95" s="49">
        <v>33178</v>
      </c>
      <c r="F95" s="49">
        <v>26420</v>
      </c>
      <c r="G95" s="49">
        <f>F95-E95</f>
        <v>-6758</v>
      </c>
      <c r="H95" s="50">
        <f>IF(E95=0,"***",F95/E95)</f>
        <v>0.7963108083669902</v>
      </c>
    </row>
    <row r="96" spans="1:8" ht="12.75">
      <c r="A96" s="1" t="s">
        <v>763</v>
      </c>
      <c r="B96" s="40"/>
      <c r="C96" s="41"/>
      <c r="D96" s="42" t="s">
        <v>780</v>
      </c>
      <c r="E96" s="43"/>
      <c r="F96" s="43">
        <v>26420</v>
      </c>
      <c r="G96" s="43"/>
      <c r="H96" s="44"/>
    </row>
    <row r="97" spans="1:8" ht="12.75">
      <c r="A97" s="1" t="s">
        <v>763</v>
      </c>
      <c r="B97" s="46" t="s">
        <v>947</v>
      </c>
      <c r="C97" s="47">
        <v>4357</v>
      </c>
      <c r="D97" s="48" t="s">
        <v>724</v>
      </c>
      <c r="E97" s="49">
        <v>23202</v>
      </c>
      <c r="F97" s="49">
        <v>14049</v>
      </c>
      <c r="G97" s="49">
        <f>F97-E97</f>
        <v>-9153</v>
      </c>
      <c r="H97" s="50">
        <f>IF(E97=0,"***",F97/E97)</f>
        <v>0.6055081458494957</v>
      </c>
    </row>
    <row r="98" spans="1:8" ht="12.75">
      <c r="A98" s="1" t="s">
        <v>763</v>
      </c>
      <c r="B98" s="40"/>
      <c r="C98" s="41"/>
      <c r="D98" s="42" t="s">
        <v>780</v>
      </c>
      <c r="E98" s="43"/>
      <c r="F98" s="43">
        <v>14049</v>
      </c>
      <c r="G98" s="43"/>
      <c r="H98" s="44"/>
    </row>
    <row r="99" spans="1:8" ht="12.75">
      <c r="A99" s="1" t="s">
        <v>763</v>
      </c>
      <c r="B99" s="46" t="s">
        <v>948</v>
      </c>
      <c r="C99" s="47">
        <v>4357</v>
      </c>
      <c r="D99" s="48" t="s">
        <v>724</v>
      </c>
      <c r="E99" s="49">
        <v>11429</v>
      </c>
      <c r="F99" s="49">
        <v>8965</v>
      </c>
      <c r="G99" s="49">
        <f>F99-E99</f>
        <v>-2464</v>
      </c>
      <c r="H99" s="50">
        <f>IF(E99=0,"***",F99/E99)</f>
        <v>0.7844080846968239</v>
      </c>
    </row>
    <row r="100" spans="1:8" ht="12.75">
      <c r="A100" s="1" t="s">
        <v>763</v>
      </c>
      <c r="B100" s="40"/>
      <c r="C100" s="41"/>
      <c r="D100" s="42" t="s">
        <v>780</v>
      </c>
      <c r="E100" s="43"/>
      <c r="F100" s="43">
        <v>8965</v>
      </c>
      <c r="G100" s="43"/>
      <c r="H100" s="44"/>
    </row>
    <row r="101" spans="1:8" ht="12.75">
      <c r="A101" s="1" t="s">
        <v>763</v>
      </c>
      <c r="B101" s="46" t="s">
        <v>949</v>
      </c>
      <c r="C101" s="47">
        <v>4357</v>
      </c>
      <c r="D101" s="48" t="s">
        <v>724</v>
      </c>
      <c r="E101" s="49">
        <v>17745</v>
      </c>
      <c r="F101" s="49">
        <v>14851</v>
      </c>
      <c r="G101" s="49">
        <f>F101-E101</f>
        <v>-2894</v>
      </c>
      <c r="H101" s="50">
        <f>IF(E101=0,"***",F101/E101)</f>
        <v>0.8369118061425753</v>
      </c>
    </row>
    <row r="102" spans="1:8" ht="12.75">
      <c r="A102" s="1" t="s">
        <v>763</v>
      </c>
      <c r="B102" s="40"/>
      <c r="C102" s="41"/>
      <c r="D102" s="42" t="s">
        <v>780</v>
      </c>
      <c r="E102" s="43"/>
      <c r="F102" s="43">
        <v>14851</v>
      </c>
      <c r="G102" s="43"/>
      <c r="H102" s="44"/>
    </row>
    <row r="103" spans="1:8" ht="12.75">
      <c r="A103" s="1" t="s">
        <v>763</v>
      </c>
      <c r="B103" s="46" t="s">
        <v>950</v>
      </c>
      <c r="C103" s="47">
        <v>4357</v>
      </c>
      <c r="D103" s="48" t="s">
        <v>724</v>
      </c>
      <c r="E103" s="49">
        <v>13279</v>
      </c>
      <c r="F103" s="49">
        <v>8129</v>
      </c>
      <c r="G103" s="49">
        <f>F103-E103</f>
        <v>-5150</v>
      </c>
      <c r="H103" s="50">
        <f>IF(E103=0,"***",F103/E103)</f>
        <v>0.612169591083666</v>
      </c>
    </row>
    <row r="104" spans="1:8" ht="12.75">
      <c r="A104" s="1" t="s">
        <v>763</v>
      </c>
      <c r="B104" s="40"/>
      <c r="C104" s="41"/>
      <c r="D104" s="42" t="s">
        <v>780</v>
      </c>
      <c r="E104" s="43"/>
      <c r="F104" s="43">
        <v>8129</v>
      </c>
      <c r="G104" s="43"/>
      <c r="H104" s="44"/>
    </row>
    <row r="105" spans="1:8" ht="12.75">
      <c r="A105" s="1" t="s">
        <v>763</v>
      </c>
      <c r="B105" s="46" t="s">
        <v>951</v>
      </c>
      <c r="C105" s="47">
        <v>4357</v>
      </c>
      <c r="D105" s="48" t="s">
        <v>724</v>
      </c>
      <c r="E105" s="49">
        <v>35528</v>
      </c>
      <c r="F105" s="49">
        <v>30562</v>
      </c>
      <c r="G105" s="49">
        <f>F105-E105</f>
        <v>-4966</v>
      </c>
      <c r="H105" s="50">
        <f>IF(E105=0,"***",F105/E105)</f>
        <v>0.860222922765143</v>
      </c>
    </row>
    <row r="106" spans="1:8" ht="12.75">
      <c r="A106" s="1" t="s">
        <v>763</v>
      </c>
      <c r="B106" s="40"/>
      <c r="C106" s="41"/>
      <c r="D106" s="42" t="s">
        <v>780</v>
      </c>
      <c r="E106" s="43"/>
      <c r="F106" s="43">
        <v>30562</v>
      </c>
      <c r="G106" s="43"/>
      <c r="H106" s="44"/>
    </row>
    <row r="107" spans="1:8" ht="12.75">
      <c r="A107" s="1" t="s">
        <v>763</v>
      </c>
      <c r="B107" s="46" t="s">
        <v>952</v>
      </c>
      <c r="C107" s="47">
        <v>4357</v>
      </c>
      <c r="D107" s="48" t="s">
        <v>724</v>
      </c>
      <c r="E107" s="49">
        <v>37233</v>
      </c>
      <c r="F107" s="49">
        <v>28542</v>
      </c>
      <c r="G107" s="49">
        <f>F107-E107</f>
        <v>-8691</v>
      </c>
      <c r="H107" s="50">
        <f>IF(E107=0,"***",F107/E107)</f>
        <v>0.7665780356135686</v>
      </c>
    </row>
    <row r="108" spans="1:8" ht="12.75">
      <c r="A108" s="1" t="s">
        <v>763</v>
      </c>
      <c r="B108" s="40"/>
      <c r="C108" s="41"/>
      <c r="D108" s="42" t="s">
        <v>780</v>
      </c>
      <c r="E108" s="43"/>
      <c r="F108" s="43">
        <v>28542</v>
      </c>
      <c r="G108" s="43"/>
      <c r="H108" s="44"/>
    </row>
    <row r="109" spans="1:8" ht="12.75">
      <c r="A109" s="1" t="s">
        <v>763</v>
      </c>
      <c r="B109" s="46" t="s">
        <v>953</v>
      </c>
      <c r="C109" s="47">
        <v>4357</v>
      </c>
      <c r="D109" s="48" t="s">
        <v>724</v>
      </c>
      <c r="E109" s="49">
        <v>52539</v>
      </c>
      <c r="F109" s="49">
        <v>41234</v>
      </c>
      <c r="G109" s="49">
        <f>F109-E109</f>
        <v>-11305</v>
      </c>
      <c r="H109" s="50">
        <f>IF(E109=0,"***",F109/E109)</f>
        <v>0.7848265098307924</v>
      </c>
    </row>
    <row r="110" spans="1:8" ht="12.75">
      <c r="A110" s="1" t="s">
        <v>763</v>
      </c>
      <c r="B110" s="40"/>
      <c r="C110" s="41"/>
      <c r="D110" s="42" t="s">
        <v>780</v>
      </c>
      <c r="E110" s="43"/>
      <c r="F110" s="43">
        <v>41234</v>
      </c>
      <c r="G110" s="43"/>
      <c r="H110" s="44"/>
    </row>
    <row r="111" spans="1:8" ht="12.75">
      <c r="A111" s="1" t="s">
        <v>763</v>
      </c>
      <c r="B111" s="46" t="s">
        <v>954</v>
      </c>
      <c r="C111" s="47">
        <v>4357</v>
      </c>
      <c r="D111" s="48" t="s">
        <v>724</v>
      </c>
      <c r="E111" s="49">
        <v>13358</v>
      </c>
      <c r="F111" s="49">
        <v>12873</v>
      </c>
      <c r="G111" s="49">
        <f>F111-E111</f>
        <v>-485</v>
      </c>
      <c r="H111" s="50">
        <f>IF(E111=0,"***",F111/E111)</f>
        <v>0.9636921694864501</v>
      </c>
    </row>
    <row r="112" spans="1:8" ht="12.75">
      <c r="A112" s="1" t="s">
        <v>763</v>
      </c>
      <c r="B112" s="40"/>
      <c r="C112" s="41"/>
      <c r="D112" s="42" t="s">
        <v>780</v>
      </c>
      <c r="E112" s="43"/>
      <c r="F112" s="43">
        <v>12873</v>
      </c>
      <c r="G112" s="43"/>
      <c r="H112" s="44"/>
    </row>
    <row r="113" spans="1:8" ht="12.75">
      <c r="A113" s="1" t="s">
        <v>763</v>
      </c>
      <c r="B113" s="46" t="s">
        <v>955</v>
      </c>
      <c r="C113" s="47">
        <v>4357</v>
      </c>
      <c r="D113" s="48" t="s">
        <v>724</v>
      </c>
      <c r="E113" s="49">
        <v>19053</v>
      </c>
      <c r="F113" s="49">
        <v>10526</v>
      </c>
      <c r="G113" s="49">
        <f>F113-E113</f>
        <v>-8527</v>
      </c>
      <c r="H113" s="50">
        <f>IF(E113=0,"***",F113/E113)</f>
        <v>0.5524589303521755</v>
      </c>
    </row>
    <row r="114" spans="1:8" ht="12.75">
      <c r="A114" s="1" t="s">
        <v>763</v>
      </c>
      <c r="B114" s="40"/>
      <c r="C114" s="41"/>
      <c r="D114" s="42" t="s">
        <v>780</v>
      </c>
      <c r="E114" s="43"/>
      <c r="F114" s="43">
        <v>10526</v>
      </c>
      <c r="G114" s="43"/>
      <c r="H114" s="44"/>
    </row>
    <row r="115" spans="1:8" ht="12.75">
      <c r="A115" s="1" t="s">
        <v>763</v>
      </c>
      <c r="B115" s="46" t="s">
        <v>956</v>
      </c>
      <c r="C115" s="47">
        <v>4357</v>
      </c>
      <c r="D115" s="48" t="s">
        <v>724</v>
      </c>
      <c r="E115" s="49">
        <v>42154</v>
      </c>
      <c r="F115" s="49">
        <v>24826</v>
      </c>
      <c r="G115" s="49">
        <f>F115-E115</f>
        <v>-17328</v>
      </c>
      <c r="H115" s="50">
        <f>IF(E115=0,"***",F115/E115)</f>
        <v>0.5889358068036248</v>
      </c>
    </row>
    <row r="116" spans="1:8" ht="12.75">
      <c r="A116" s="1" t="s">
        <v>763</v>
      </c>
      <c r="B116" s="40"/>
      <c r="C116" s="41"/>
      <c r="D116" s="42" t="s">
        <v>780</v>
      </c>
      <c r="E116" s="43"/>
      <c r="F116" s="43">
        <v>24826</v>
      </c>
      <c r="G116" s="43"/>
      <c r="H116" s="44"/>
    </row>
    <row r="117" spans="1:8" ht="12.75">
      <c r="A117" s="1" t="s">
        <v>763</v>
      </c>
      <c r="B117" s="46" t="s">
        <v>957</v>
      </c>
      <c r="C117" s="47">
        <v>4357</v>
      </c>
      <c r="D117" s="48" t="s">
        <v>724</v>
      </c>
      <c r="E117" s="49">
        <v>18325</v>
      </c>
      <c r="F117" s="49">
        <v>16251</v>
      </c>
      <c r="G117" s="49">
        <f>F117-E117</f>
        <v>-2074</v>
      </c>
      <c r="H117" s="50">
        <f>IF(E117=0,"***",F117/E117)</f>
        <v>0.8868212824010914</v>
      </c>
    </row>
    <row r="118" spans="1:8" ht="13.5" thickBot="1">
      <c r="A118" s="1" t="s">
        <v>763</v>
      </c>
      <c r="B118" s="40"/>
      <c r="C118" s="41"/>
      <c r="D118" s="42" t="s">
        <v>780</v>
      </c>
      <c r="E118" s="43"/>
      <c r="F118" s="43">
        <v>16251</v>
      </c>
      <c r="G118" s="43"/>
      <c r="H118" s="44"/>
    </row>
    <row r="119" spans="1:8" ht="13.5" thickBot="1">
      <c r="A119" s="1" t="s">
        <v>763</v>
      </c>
      <c r="B119" s="13"/>
      <c r="C119" s="14"/>
      <c r="D119" s="15" t="s">
        <v>793</v>
      </c>
      <c r="E119" s="30">
        <v>1248986.5</v>
      </c>
      <c r="F119" s="30">
        <f>SUM(F14:F118)/2</f>
        <v>1052278</v>
      </c>
      <c r="G119" s="30">
        <f>F119-E119</f>
        <v>-196708.5</v>
      </c>
      <c r="H119" s="33">
        <f>IF(E119=0,"***",F119/E119)</f>
        <v>0.8425055034622072</v>
      </c>
    </row>
    <row r="120" spans="1:8" ht="13.5" thickBot="1">
      <c r="A120" s="1" t="s">
        <v>763</v>
      </c>
      <c r="C120" s="11"/>
      <c r="E120" s="12"/>
      <c r="F120" s="12"/>
      <c r="G120" s="12"/>
      <c r="H120" s="12"/>
    </row>
    <row r="121" spans="1:8" ht="13.5" thickBot="1">
      <c r="A121" s="1" t="s">
        <v>763</v>
      </c>
      <c r="B121" s="13"/>
      <c r="C121" s="14"/>
      <c r="D121" s="15" t="s">
        <v>794</v>
      </c>
      <c r="E121" s="16"/>
      <c r="F121" s="16"/>
      <c r="G121" s="16"/>
      <c r="H121" s="17"/>
    </row>
    <row r="122" spans="1:8" ht="34.5" customHeight="1">
      <c r="A122" s="1" t="s">
        <v>763</v>
      </c>
      <c r="B122" s="18" t="s">
        <v>766</v>
      </c>
      <c r="C122" s="19" t="s">
        <v>795</v>
      </c>
      <c r="D122" s="20" t="s">
        <v>768</v>
      </c>
      <c r="E122" s="21" t="s">
        <v>769</v>
      </c>
      <c r="F122" s="21" t="s">
        <v>770</v>
      </c>
      <c r="G122" s="21" t="s">
        <v>796</v>
      </c>
      <c r="H122" s="22" t="s">
        <v>772</v>
      </c>
    </row>
    <row r="123" spans="1:8" ht="13.5" customHeight="1" thickBot="1">
      <c r="A123" s="1" t="s">
        <v>763</v>
      </c>
      <c r="B123" s="24"/>
      <c r="C123" s="25"/>
      <c r="D123" s="26" t="s">
        <v>773</v>
      </c>
      <c r="E123" s="27"/>
      <c r="F123" s="27"/>
      <c r="G123" s="27"/>
      <c r="H123" s="28"/>
    </row>
    <row r="124" spans="1:8" ht="12.75">
      <c r="A124" s="1" t="s">
        <v>763</v>
      </c>
      <c r="B124" s="34" t="s">
        <v>901</v>
      </c>
      <c r="C124" s="35" t="s">
        <v>958</v>
      </c>
      <c r="D124" s="36" t="s">
        <v>959</v>
      </c>
      <c r="E124" s="37">
        <v>3862</v>
      </c>
      <c r="F124" s="37">
        <v>2626</v>
      </c>
      <c r="G124" s="37">
        <v>0</v>
      </c>
      <c r="H124" s="38">
        <f>IF(E124=0,"***",F124/E124)</f>
        <v>0.6799585706887623</v>
      </c>
    </row>
    <row r="125" spans="1:8" ht="12.75">
      <c r="A125" s="1" t="s">
        <v>763</v>
      </c>
      <c r="B125" s="40"/>
      <c r="C125" s="41"/>
      <c r="D125" s="42" t="s">
        <v>799</v>
      </c>
      <c r="E125" s="43"/>
      <c r="F125" s="43">
        <v>2626</v>
      </c>
      <c r="G125" s="43"/>
      <c r="H125" s="44"/>
    </row>
    <row r="126" spans="1:8" ht="12.75">
      <c r="A126" s="1" t="s">
        <v>763</v>
      </c>
      <c r="B126" s="46" t="s">
        <v>902</v>
      </c>
      <c r="C126" s="47" t="s">
        <v>797</v>
      </c>
      <c r="D126" s="48" t="s">
        <v>960</v>
      </c>
      <c r="E126" s="49">
        <v>0</v>
      </c>
      <c r="F126" s="49">
        <v>3500</v>
      </c>
      <c r="G126" s="49">
        <v>0</v>
      </c>
      <c r="H126" s="50" t="str">
        <f>IF(E126=0,"***",F126/E126)</f>
        <v>***</v>
      </c>
    </row>
    <row r="127" spans="1:8" ht="12.75">
      <c r="A127" s="1" t="s">
        <v>763</v>
      </c>
      <c r="B127" s="40"/>
      <c r="C127" s="41"/>
      <c r="D127" s="42" t="s">
        <v>799</v>
      </c>
      <c r="E127" s="43"/>
      <c r="F127" s="43">
        <v>3500</v>
      </c>
      <c r="G127" s="43"/>
      <c r="H127" s="44"/>
    </row>
    <row r="128" spans="1:8" ht="12.75">
      <c r="A128" s="1" t="s">
        <v>763</v>
      </c>
      <c r="B128" s="46" t="s">
        <v>902</v>
      </c>
      <c r="C128" s="47" t="s">
        <v>961</v>
      </c>
      <c r="D128" s="48" t="s">
        <v>962</v>
      </c>
      <c r="E128" s="49">
        <v>2500</v>
      </c>
      <c r="F128" s="49">
        <v>11800</v>
      </c>
      <c r="G128" s="49">
        <v>16000</v>
      </c>
      <c r="H128" s="50">
        <f>IF(E128=0,"***",F128/E128)</f>
        <v>4.72</v>
      </c>
    </row>
    <row r="129" spans="1:8" ht="12.75">
      <c r="A129" s="1" t="s">
        <v>763</v>
      </c>
      <c r="B129" s="40"/>
      <c r="C129" s="41"/>
      <c r="D129" s="42" t="s">
        <v>799</v>
      </c>
      <c r="E129" s="43"/>
      <c r="F129" s="43">
        <v>11800</v>
      </c>
      <c r="G129" s="43"/>
      <c r="H129" s="44"/>
    </row>
    <row r="130" spans="1:8" ht="12.75">
      <c r="A130" s="1" t="s">
        <v>763</v>
      </c>
      <c r="B130" s="46" t="s">
        <v>903</v>
      </c>
      <c r="C130" s="47" t="s">
        <v>963</v>
      </c>
      <c r="D130" s="48" t="s">
        <v>964</v>
      </c>
      <c r="E130" s="49">
        <v>21586</v>
      </c>
      <c r="F130" s="49">
        <v>34140</v>
      </c>
      <c r="G130" s="49">
        <v>39904</v>
      </c>
      <c r="H130" s="50">
        <f>IF(E130=0,"***",F130/E130)</f>
        <v>1.5815806541276753</v>
      </c>
    </row>
    <row r="131" spans="1:8" ht="12.75">
      <c r="A131" s="1" t="s">
        <v>763</v>
      </c>
      <c r="B131" s="40"/>
      <c r="C131" s="41"/>
      <c r="D131" s="42" t="s">
        <v>799</v>
      </c>
      <c r="E131" s="43"/>
      <c r="F131" s="43">
        <v>34140</v>
      </c>
      <c r="G131" s="43"/>
      <c r="H131" s="44"/>
    </row>
    <row r="132" spans="1:8" ht="12.75">
      <c r="A132" s="1" t="s">
        <v>763</v>
      </c>
      <c r="B132" s="46" t="s">
        <v>904</v>
      </c>
      <c r="C132" s="47" t="s">
        <v>965</v>
      </c>
      <c r="D132" s="48" t="s">
        <v>966</v>
      </c>
      <c r="E132" s="49">
        <v>0</v>
      </c>
      <c r="F132" s="49">
        <v>198</v>
      </c>
      <c r="G132" s="49">
        <v>11633</v>
      </c>
      <c r="H132" s="50" t="str">
        <f>IF(E132=0,"***",F132/E132)</f>
        <v>***</v>
      </c>
    </row>
    <row r="133" spans="1:8" ht="12.75">
      <c r="A133" s="1" t="s">
        <v>763</v>
      </c>
      <c r="B133" s="40"/>
      <c r="C133" s="41"/>
      <c r="D133" s="42" t="s">
        <v>799</v>
      </c>
      <c r="E133" s="43"/>
      <c r="F133" s="43">
        <v>198</v>
      </c>
      <c r="G133" s="43"/>
      <c r="H133" s="44"/>
    </row>
    <row r="134" spans="1:8" ht="12.75">
      <c r="A134" s="1" t="s">
        <v>763</v>
      </c>
      <c r="B134" s="46" t="s">
        <v>905</v>
      </c>
      <c r="C134" s="47" t="s">
        <v>967</v>
      </c>
      <c r="D134" s="48" t="s">
        <v>968</v>
      </c>
      <c r="E134" s="49">
        <v>0</v>
      </c>
      <c r="F134" s="49">
        <v>4038</v>
      </c>
      <c r="G134" s="49">
        <v>3000</v>
      </c>
      <c r="H134" s="50" t="str">
        <f>IF(E134=0,"***",F134/E134)</f>
        <v>***</v>
      </c>
    </row>
    <row r="135" spans="1:8" ht="12.75">
      <c r="A135" s="1" t="s">
        <v>763</v>
      </c>
      <c r="B135" s="40"/>
      <c r="C135" s="41"/>
      <c r="D135" s="42" t="s">
        <v>799</v>
      </c>
      <c r="E135" s="43"/>
      <c r="F135" s="43">
        <v>4038</v>
      </c>
      <c r="G135" s="43"/>
      <c r="H135" s="44"/>
    </row>
    <row r="136" spans="1:8" ht="12.75">
      <c r="A136" s="1" t="s">
        <v>763</v>
      </c>
      <c r="B136" s="46" t="s">
        <v>907</v>
      </c>
      <c r="C136" s="47" t="s">
        <v>969</v>
      </c>
      <c r="D136" s="48" t="s">
        <v>970</v>
      </c>
      <c r="E136" s="49">
        <v>1100</v>
      </c>
      <c r="F136" s="49">
        <v>1300</v>
      </c>
      <c r="G136" s="49">
        <v>0</v>
      </c>
      <c r="H136" s="50">
        <f>IF(E136=0,"***",F136/E136)</f>
        <v>1.1818181818181819</v>
      </c>
    </row>
    <row r="137" spans="1:8" ht="12.75">
      <c r="A137" s="1" t="s">
        <v>763</v>
      </c>
      <c r="B137" s="40"/>
      <c r="C137" s="41"/>
      <c r="D137" s="42" t="s">
        <v>799</v>
      </c>
      <c r="E137" s="43"/>
      <c r="F137" s="43">
        <v>1300</v>
      </c>
      <c r="G137" s="43"/>
      <c r="H137" s="44"/>
    </row>
    <row r="138" spans="1:8" ht="12.75">
      <c r="A138" s="1" t="s">
        <v>763</v>
      </c>
      <c r="B138" s="46" t="s">
        <v>907</v>
      </c>
      <c r="C138" s="47" t="s">
        <v>971</v>
      </c>
      <c r="D138" s="48" t="s">
        <v>972</v>
      </c>
      <c r="E138" s="49">
        <v>2000</v>
      </c>
      <c r="F138" s="49">
        <v>2000</v>
      </c>
      <c r="G138" s="49">
        <v>0</v>
      </c>
      <c r="H138" s="50">
        <f>IF(E138=0,"***",F138/E138)</f>
        <v>1</v>
      </c>
    </row>
    <row r="139" spans="1:8" ht="12.75">
      <c r="A139" s="1" t="s">
        <v>763</v>
      </c>
      <c r="B139" s="40"/>
      <c r="C139" s="41"/>
      <c r="D139" s="42" t="s">
        <v>799</v>
      </c>
      <c r="E139" s="43"/>
      <c r="F139" s="43">
        <v>2000</v>
      </c>
      <c r="G139" s="43"/>
      <c r="H139" s="44"/>
    </row>
    <row r="140" spans="1:8" ht="12.75">
      <c r="A140" s="1" t="s">
        <v>763</v>
      </c>
      <c r="B140" s="46" t="s">
        <v>908</v>
      </c>
      <c r="C140" s="47" t="s">
        <v>797</v>
      </c>
      <c r="D140" s="48" t="s">
        <v>973</v>
      </c>
      <c r="E140" s="49">
        <v>0</v>
      </c>
      <c r="F140" s="49">
        <v>1800</v>
      </c>
      <c r="G140" s="49">
        <v>1200</v>
      </c>
      <c r="H140" s="50" t="str">
        <f>IF(E140=0,"***",F140/E140)</f>
        <v>***</v>
      </c>
    </row>
    <row r="141" spans="1:8" ht="12.75">
      <c r="A141" s="1" t="s">
        <v>763</v>
      </c>
      <c r="B141" s="40"/>
      <c r="C141" s="41"/>
      <c r="D141" s="42" t="s">
        <v>799</v>
      </c>
      <c r="E141" s="43"/>
      <c r="F141" s="43">
        <v>1800</v>
      </c>
      <c r="G141" s="43"/>
      <c r="H141" s="44"/>
    </row>
    <row r="142" spans="1:8" ht="12.75">
      <c r="A142" s="1" t="s">
        <v>763</v>
      </c>
      <c r="B142" s="46" t="s">
        <v>908</v>
      </c>
      <c r="C142" s="47" t="s">
        <v>797</v>
      </c>
      <c r="D142" s="48" t="s">
        <v>974</v>
      </c>
      <c r="E142" s="49">
        <v>0</v>
      </c>
      <c r="F142" s="49">
        <v>2000</v>
      </c>
      <c r="G142" s="49">
        <v>3000</v>
      </c>
      <c r="H142" s="50" t="str">
        <f>IF(E142=0,"***",F142/E142)</f>
        <v>***</v>
      </c>
    </row>
    <row r="143" spans="1:8" ht="12.75">
      <c r="A143" s="1" t="s">
        <v>763</v>
      </c>
      <c r="B143" s="40"/>
      <c r="C143" s="41"/>
      <c r="D143" s="42" t="s">
        <v>799</v>
      </c>
      <c r="E143" s="43"/>
      <c r="F143" s="43">
        <v>2000</v>
      </c>
      <c r="G143" s="43"/>
      <c r="H143" s="44"/>
    </row>
    <row r="144" spans="1:8" ht="12.75">
      <c r="A144" s="1" t="s">
        <v>763</v>
      </c>
      <c r="B144" s="46" t="s">
        <v>908</v>
      </c>
      <c r="C144" s="47" t="s">
        <v>975</v>
      </c>
      <c r="D144" s="48" t="s">
        <v>976</v>
      </c>
      <c r="E144" s="49">
        <v>1000</v>
      </c>
      <c r="F144" s="49">
        <v>1000</v>
      </c>
      <c r="G144" s="49">
        <v>1000</v>
      </c>
      <c r="H144" s="50">
        <f>IF(E144=0,"***",F144/E144)</f>
        <v>1</v>
      </c>
    </row>
    <row r="145" spans="1:8" ht="12.75">
      <c r="A145" s="1" t="s">
        <v>763</v>
      </c>
      <c r="B145" s="40"/>
      <c r="C145" s="41"/>
      <c r="D145" s="42" t="s">
        <v>799</v>
      </c>
      <c r="E145" s="43"/>
      <c r="F145" s="43">
        <v>1000</v>
      </c>
      <c r="G145" s="43"/>
      <c r="H145" s="44"/>
    </row>
    <row r="146" spans="1:8" ht="12.75">
      <c r="A146" s="1" t="s">
        <v>763</v>
      </c>
      <c r="B146" s="46" t="s">
        <v>909</v>
      </c>
      <c r="C146" s="47" t="s">
        <v>977</v>
      </c>
      <c r="D146" s="48" t="s">
        <v>978</v>
      </c>
      <c r="E146" s="49">
        <v>0</v>
      </c>
      <c r="F146" s="49">
        <v>700</v>
      </c>
      <c r="G146" s="49">
        <v>0</v>
      </c>
      <c r="H146" s="50" t="str">
        <f>IF(E146=0,"***",F146/E146)</f>
        <v>***</v>
      </c>
    </row>
    <row r="147" spans="1:8" ht="12.75">
      <c r="A147" s="1" t="s">
        <v>763</v>
      </c>
      <c r="B147" s="40"/>
      <c r="C147" s="41"/>
      <c r="D147" s="42" t="s">
        <v>799</v>
      </c>
      <c r="E147" s="43"/>
      <c r="F147" s="43">
        <v>700</v>
      </c>
      <c r="G147" s="43"/>
      <c r="H147" s="44"/>
    </row>
    <row r="148" spans="1:8" ht="12.75">
      <c r="A148" s="1" t="s">
        <v>763</v>
      </c>
      <c r="B148" s="46" t="s">
        <v>910</v>
      </c>
      <c r="C148" s="47" t="s">
        <v>979</v>
      </c>
      <c r="D148" s="48" t="s">
        <v>980</v>
      </c>
      <c r="E148" s="49">
        <v>6574</v>
      </c>
      <c r="F148" s="49">
        <v>7931.2</v>
      </c>
      <c r="G148" s="49">
        <v>27852</v>
      </c>
      <c r="H148" s="50">
        <f>IF(E148=0,"***",F148/E148)</f>
        <v>1.2064496501369029</v>
      </c>
    </row>
    <row r="149" spans="1:8" ht="12.75">
      <c r="A149" s="1" t="s">
        <v>763</v>
      </c>
      <c r="B149" s="40"/>
      <c r="C149" s="41"/>
      <c r="D149" s="42" t="s">
        <v>799</v>
      </c>
      <c r="E149" s="43"/>
      <c r="F149" s="43">
        <v>7931.2</v>
      </c>
      <c r="G149" s="43"/>
      <c r="H149" s="44"/>
    </row>
    <row r="150" spans="1:8" ht="12.75">
      <c r="A150" s="1" t="s">
        <v>763</v>
      </c>
      <c r="B150" s="46" t="s">
        <v>910</v>
      </c>
      <c r="C150" s="47" t="s">
        <v>981</v>
      </c>
      <c r="D150" s="48" t="s">
        <v>982</v>
      </c>
      <c r="E150" s="49">
        <v>310</v>
      </c>
      <c r="F150" s="49">
        <v>729.5</v>
      </c>
      <c r="G150" s="49">
        <v>1890</v>
      </c>
      <c r="H150" s="50">
        <f>IF(E150=0,"***",F150/E150)</f>
        <v>2.3532258064516127</v>
      </c>
    </row>
    <row r="151" spans="1:8" ht="12.75">
      <c r="A151" s="1" t="s">
        <v>763</v>
      </c>
      <c r="B151" s="40"/>
      <c r="C151" s="41"/>
      <c r="D151" s="42" t="s">
        <v>799</v>
      </c>
      <c r="E151" s="43"/>
      <c r="F151" s="43">
        <v>729.5</v>
      </c>
      <c r="G151" s="43"/>
      <c r="H151" s="44"/>
    </row>
    <row r="152" spans="1:8" ht="12.75">
      <c r="A152" s="1" t="s">
        <v>763</v>
      </c>
      <c r="B152" s="46" t="s">
        <v>910</v>
      </c>
      <c r="C152" s="47" t="s">
        <v>983</v>
      </c>
      <c r="D152" s="48" t="s">
        <v>984</v>
      </c>
      <c r="E152" s="49">
        <v>0</v>
      </c>
      <c r="F152" s="49">
        <v>600</v>
      </c>
      <c r="G152" s="49">
        <v>580</v>
      </c>
      <c r="H152" s="50" t="str">
        <f>IF(E152=0,"***",F152/E152)</f>
        <v>***</v>
      </c>
    </row>
    <row r="153" spans="1:8" ht="12.75">
      <c r="A153" s="1" t="s">
        <v>763</v>
      </c>
      <c r="B153" s="40"/>
      <c r="C153" s="41"/>
      <c r="D153" s="42" t="s">
        <v>799</v>
      </c>
      <c r="E153" s="43"/>
      <c r="F153" s="43">
        <v>600</v>
      </c>
      <c r="G153" s="43"/>
      <c r="H153" s="44"/>
    </row>
    <row r="154" spans="1:8" ht="12.75">
      <c r="A154" s="1" t="s">
        <v>763</v>
      </c>
      <c r="B154" s="46" t="s">
        <v>910</v>
      </c>
      <c r="C154" s="47" t="s">
        <v>985</v>
      </c>
      <c r="D154" s="48" t="s">
        <v>986</v>
      </c>
      <c r="E154" s="49">
        <v>0</v>
      </c>
      <c r="F154" s="49">
        <v>600</v>
      </c>
      <c r="G154" s="49">
        <v>1380</v>
      </c>
      <c r="H154" s="50" t="str">
        <f>IF(E154=0,"***",F154/E154)</f>
        <v>***</v>
      </c>
    </row>
    <row r="155" spans="1:8" ht="12.75">
      <c r="A155" s="1" t="s">
        <v>763</v>
      </c>
      <c r="B155" s="40"/>
      <c r="C155" s="41"/>
      <c r="D155" s="42" t="s">
        <v>799</v>
      </c>
      <c r="E155" s="43"/>
      <c r="F155" s="43">
        <v>600</v>
      </c>
      <c r="G155" s="43"/>
      <c r="H155" s="44"/>
    </row>
    <row r="156" spans="1:8" ht="12.75">
      <c r="A156" s="1" t="s">
        <v>763</v>
      </c>
      <c r="B156" s="46" t="s">
        <v>911</v>
      </c>
      <c r="C156" s="47" t="s">
        <v>797</v>
      </c>
      <c r="D156" s="48" t="s">
        <v>987</v>
      </c>
      <c r="E156" s="49">
        <v>0</v>
      </c>
      <c r="F156" s="49">
        <v>750</v>
      </c>
      <c r="G156" s="49">
        <v>0</v>
      </c>
      <c r="H156" s="50" t="str">
        <f>IF(E156=0,"***",F156/E156)</f>
        <v>***</v>
      </c>
    </row>
    <row r="157" spans="1:8" ht="12.75">
      <c r="A157" s="1" t="s">
        <v>763</v>
      </c>
      <c r="B157" s="40"/>
      <c r="C157" s="41"/>
      <c r="D157" s="42" t="s">
        <v>799</v>
      </c>
      <c r="E157" s="43"/>
      <c r="F157" s="43">
        <v>750</v>
      </c>
      <c r="G157" s="43"/>
      <c r="H157" s="44"/>
    </row>
    <row r="158" spans="1:8" ht="12.75">
      <c r="A158" s="1" t="s">
        <v>763</v>
      </c>
      <c r="B158" s="46" t="s">
        <v>911</v>
      </c>
      <c r="C158" s="47" t="s">
        <v>797</v>
      </c>
      <c r="D158" s="48" t="s">
        <v>988</v>
      </c>
      <c r="E158" s="49">
        <v>0</v>
      </c>
      <c r="F158" s="49">
        <v>1900</v>
      </c>
      <c r="G158" s="49">
        <v>0</v>
      </c>
      <c r="H158" s="50" t="str">
        <f>IF(E158=0,"***",F158/E158)</f>
        <v>***</v>
      </c>
    </row>
    <row r="159" spans="1:8" ht="12.75">
      <c r="A159" s="1" t="s">
        <v>763</v>
      </c>
      <c r="B159" s="40"/>
      <c r="C159" s="41"/>
      <c r="D159" s="42" t="s">
        <v>799</v>
      </c>
      <c r="E159" s="43"/>
      <c r="F159" s="43">
        <v>1900</v>
      </c>
      <c r="G159" s="43"/>
      <c r="H159" s="44"/>
    </row>
    <row r="160" spans="1:8" ht="12.75">
      <c r="A160" s="1" t="s">
        <v>763</v>
      </c>
      <c r="B160" s="46" t="s">
        <v>911</v>
      </c>
      <c r="C160" s="47" t="s">
        <v>989</v>
      </c>
      <c r="D160" s="48" t="s">
        <v>990</v>
      </c>
      <c r="E160" s="49">
        <v>2868</v>
      </c>
      <c r="F160" s="49">
        <v>3214</v>
      </c>
      <c r="G160" s="49">
        <v>0</v>
      </c>
      <c r="H160" s="50">
        <f>IF(E160=0,"***",F160/E160)</f>
        <v>1.120641562064156</v>
      </c>
    </row>
    <row r="161" spans="1:8" ht="12.75">
      <c r="A161" s="1" t="s">
        <v>763</v>
      </c>
      <c r="B161" s="40"/>
      <c r="C161" s="41"/>
      <c r="D161" s="42" t="s">
        <v>799</v>
      </c>
      <c r="E161" s="43"/>
      <c r="F161" s="43">
        <v>3214</v>
      </c>
      <c r="G161" s="43"/>
      <c r="H161" s="44"/>
    </row>
    <row r="162" spans="1:8" ht="12.75">
      <c r="A162" s="1" t="s">
        <v>763</v>
      </c>
      <c r="B162" s="46" t="s">
        <v>911</v>
      </c>
      <c r="C162" s="47" t="s">
        <v>991</v>
      </c>
      <c r="D162" s="48" t="s">
        <v>992</v>
      </c>
      <c r="E162" s="49">
        <v>1000</v>
      </c>
      <c r="F162" s="49">
        <v>2300</v>
      </c>
      <c r="G162" s="49">
        <v>0</v>
      </c>
      <c r="H162" s="50">
        <f>IF(E162=0,"***",F162/E162)</f>
        <v>2.3</v>
      </c>
    </row>
    <row r="163" spans="1:8" ht="12.75">
      <c r="A163" s="1" t="s">
        <v>763</v>
      </c>
      <c r="B163" s="40"/>
      <c r="C163" s="41"/>
      <c r="D163" s="42" t="s">
        <v>799</v>
      </c>
      <c r="E163" s="43"/>
      <c r="F163" s="43">
        <v>2300</v>
      </c>
      <c r="G163" s="43"/>
      <c r="H163" s="44"/>
    </row>
    <row r="164" spans="1:8" ht="12.75">
      <c r="A164" s="1" t="s">
        <v>763</v>
      </c>
      <c r="B164" s="46" t="s">
        <v>912</v>
      </c>
      <c r="C164" s="47" t="s">
        <v>993</v>
      </c>
      <c r="D164" s="48" t="s">
        <v>994</v>
      </c>
      <c r="E164" s="49">
        <v>0</v>
      </c>
      <c r="F164" s="49">
        <v>7500</v>
      </c>
      <c r="G164" s="49">
        <v>0</v>
      </c>
      <c r="H164" s="50" t="str">
        <f>IF(E164=0,"***",F164/E164)</f>
        <v>***</v>
      </c>
    </row>
    <row r="165" spans="1:8" ht="12.75">
      <c r="A165" s="1" t="s">
        <v>763</v>
      </c>
      <c r="B165" s="40"/>
      <c r="C165" s="41"/>
      <c r="D165" s="42" t="s">
        <v>799</v>
      </c>
      <c r="E165" s="43"/>
      <c r="F165" s="43">
        <v>7500</v>
      </c>
      <c r="G165" s="43"/>
      <c r="H165" s="44"/>
    </row>
    <row r="166" spans="1:8" ht="12.75">
      <c r="A166" s="1" t="s">
        <v>763</v>
      </c>
      <c r="B166" s="46" t="s">
        <v>781</v>
      </c>
      <c r="C166" s="47" t="s">
        <v>995</v>
      </c>
      <c r="D166" s="48" t="s">
        <v>996</v>
      </c>
      <c r="E166" s="49">
        <v>21070</v>
      </c>
      <c r="F166" s="49">
        <v>53570</v>
      </c>
      <c r="G166" s="49">
        <v>5028</v>
      </c>
      <c r="H166" s="50">
        <f>IF(E166=0,"***",F166/E166)</f>
        <v>2.5424774560987187</v>
      </c>
    </row>
    <row r="167" spans="1:8" ht="12.75">
      <c r="A167" s="1" t="s">
        <v>763</v>
      </c>
      <c r="B167" s="40"/>
      <c r="C167" s="41"/>
      <c r="D167" s="42" t="s">
        <v>799</v>
      </c>
      <c r="E167" s="43"/>
      <c r="F167" s="43">
        <v>53570</v>
      </c>
      <c r="G167" s="43"/>
      <c r="H167" s="44"/>
    </row>
    <row r="168" spans="1:8" ht="12.75">
      <c r="A168" s="1" t="s">
        <v>763</v>
      </c>
      <c r="B168" s="46" t="s">
        <v>781</v>
      </c>
      <c r="C168" s="47" t="s">
        <v>997</v>
      </c>
      <c r="D168" s="48" t="s">
        <v>998</v>
      </c>
      <c r="E168" s="49">
        <v>13262</v>
      </c>
      <c r="F168" s="49">
        <v>14845</v>
      </c>
      <c r="G168" s="49">
        <v>0</v>
      </c>
      <c r="H168" s="50">
        <f>IF(E168=0,"***",F168/E168)</f>
        <v>1.1193635952345047</v>
      </c>
    </row>
    <row r="169" spans="1:8" ht="12.75">
      <c r="A169" s="1" t="s">
        <v>763</v>
      </c>
      <c r="B169" s="40"/>
      <c r="C169" s="41"/>
      <c r="D169" s="42" t="s">
        <v>799</v>
      </c>
      <c r="E169" s="43"/>
      <c r="F169" s="43">
        <v>14845</v>
      </c>
      <c r="G169" s="43"/>
      <c r="H169" s="44"/>
    </row>
    <row r="170" spans="1:8" ht="12.75">
      <c r="A170" s="1" t="s">
        <v>763</v>
      </c>
      <c r="B170" s="46" t="s">
        <v>781</v>
      </c>
      <c r="C170" s="47" t="s">
        <v>999</v>
      </c>
      <c r="D170" s="48" t="s">
        <v>1000</v>
      </c>
      <c r="E170" s="49">
        <v>2100</v>
      </c>
      <c r="F170" s="49">
        <v>2000</v>
      </c>
      <c r="G170" s="49">
        <v>0</v>
      </c>
      <c r="H170" s="50">
        <f>IF(E170=0,"***",F170/E170)</f>
        <v>0.9523809523809523</v>
      </c>
    </row>
    <row r="171" spans="1:8" ht="12.75">
      <c r="A171" s="1" t="s">
        <v>763</v>
      </c>
      <c r="B171" s="40"/>
      <c r="C171" s="41"/>
      <c r="D171" s="42" t="s">
        <v>799</v>
      </c>
      <c r="E171" s="43"/>
      <c r="F171" s="43">
        <v>2000</v>
      </c>
      <c r="G171" s="43"/>
      <c r="H171" s="44"/>
    </row>
    <row r="172" spans="1:8" ht="12.75">
      <c r="A172" s="1" t="s">
        <v>763</v>
      </c>
      <c r="B172" s="46" t="s">
        <v>781</v>
      </c>
      <c r="C172" s="47" t="s">
        <v>1278</v>
      </c>
      <c r="D172" s="48" t="s">
        <v>1279</v>
      </c>
      <c r="E172" s="49">
        <v>30000</v>
      </c>
      <c r="F172" s="49">
        <v>57000</v>
      </c>
      <c r="G172" s="49">
        <v>0</v>
      </c>
      <c r="H172" s="50">
        <f>IF(E172=0,"***",F172/E172)</f>
        <v>1.9</v>
      </c>
    </row>
    <row r="173" spans="1:8" ht="12.75">
      <c r="A173" s="1" t="s">
        <v>763</v>
      </c>
      <c r="B173" s="40"/>
      <c r="C173" s="41"/>
      <c r="D173" s="42" t="s">
        <v>799</v>
      </c>
      <c r="E173" s="43"/>
      <c r="F173" s="43">
        <v>57000</v>
      </c>
      <c r="G173" s="43"/>
      <c r="H173" s="44"/>
    </row>
    <row r="174" spans="1:8" ht="12.75">
      <c r="A174" s="1" t="s">
        <v>763</v>
      </c>
      <c r="B174" s="46" t="s">
        <v>781</v>
      </c>
      <c r="C174" s="47" t="s">
        <v>1001</v>
      </c>
      <c r="D174" s="48" t="s">
        <v>1002</v>
      </c>
      <c r="E174" s="49">
        <v>24997</v>
      </c>
      <c r="F174" s="49">
        <v>25495</v>
      </c>
      <c r="G174" s="49">
        <v>164801</v>
      </c>
      <c r="H174" s="50">
        <f>IF(E174=0,"***",F174/E174)</f>
        <v>1.0199223906868824</v>
      </c>
    </row>
    <row r="175" spans="1:8" ht="12.75">
      <c r="A175" s="1" t="s">
        <v>763</v>
      </c>
      <c r="B175" s="40"/>
      <c r="C175" s="41"/>
      <c r="D175" s="42" t="s">
        <v>799</v>
      </c>
      <c r="E175" s="43"/>
      <c r="F175" s="43">
        <v>25495</v>
      </c>
      <c r="G175" s="43"/>
      <c r="H175" s="44"/>
    </row>
    <row r="176" spans="1:8" ht="12.75">
      <c r="A176" s="1" t="s">
        <v>763</v>
      </c>
      <c r="B176" s="46" t="s">
        <v>781</v>
      </c>
      <c r="C176" s="47" t="s">
        <v>1003</v>
      </c>
      <c r="D176" s="48" t="s">
        <v>1004</v>
      </c>
      <c r="E176" s="49">
        <v>103858</v>
      </c>
      <c r="F176" s="49">
        <v>75780</v>
      </c>
      <c r="G176" s="49">
        <v>436200</v>
      </c>
      <c r="H176" s="50">
        <f>IF(E176=0,"***",F176/E176)</f>
        <v>0.729650099173872</v>
      </c>
    </row>
    <row r="177" spans="1:8" ht="12.75">
      <c r="A177" s="1" t="s">
        <v>763</v>
      </c>
      <c r="B177" s="40"/>
      <c r="C177" s="41"/>
      <c r="D177" s="42" t="s">
        <v>799</v>
      </c>
      <c r="E177" s="43"/>
      <c r="F177" s="43">
        <v>75780</v>
      </c>
      <c r="G177" s="43"/>
      <c r="H177" s="44"/>
    </row>
    <row r="178" spans="1:8" ht="12.75">
      <c r="A178" s="1" t="s">
        <v>763</v>
      </c>
      <c r="B178" s="46" t="s">
        <v>781</v>
      </c>
      <c r="C178" s="47" t="s">
        <v>1005</v>
      </c>
      <c r="D178" s="48" t="s">
        <v>1006</v>
      </c>
      <c r="E178" s="49">
        <v>24591</v>
      </c>
      <c r="F178" s="49">
        <v>26000</v>
      </c>
      <c r="G178" s="49">
        <v>29000</v>
      </c>
      <c r="H178" s="50">
        <f>IF(E178=0,"***",F178/E178)</f>
        <v>1.0572973852222358</v>
      </c>
    </row>
    <row r="179" spans="1:8" ht="12.75">
      <c r="A179" s="1" t="s">
        <v>763</v>
      </c>
      <c r="B179" s="40"/>
      <c r="C179" s="41"/>
      <c r="D179" s="42" t="s">
        <v>799</v>
      </c>
      <c r="E179" s="43"/>
      <c r="F179" s="43">
        <v>26000</v>
      </c>
      <c r="G179" s="43"/>
      <c r="H179" s="44"/>
    </row>
    <row r="180" spans="1:8" ht="12.75">
      <c r="A180" s="1" t="s">
        <v>763</v>
      </c>
      <c r="B180" s="46" t="s">
        <v>781</v>
      </c>
      <c r="C180" s="47" t="s">
        <v>1007</v>
      </c>
      <c r="D180" s="48" t="s">
        <v>1008</v>
      </c>
      <c r="E180" s="49">
        <v>3000</v>
      </c>
      <c r="F180" s="49">
        <v>27900</v>
      </c>
      <c r="G180" s="49">
        <v>77500</v>
      </c>
      <c r="H180" s="50">
        <f>IF(E180=0,"***",F180/E180)</f>
        <v>9.3</v>
      </c>
    </row>
    <row r="181" spans="1:8" ht="12.75">
      <c r="A181" s="1" t="s">
        <v>763</v>
      </c>
      <c r="B181" s="40"/>
      <c r="C181" s="41"/>
      <c r="D181" s="42" t="s">
        <v>799</v>
      </c>
      <c r="E181" s="43"/>
      <c r="F181" s="43">
        <v>27900</v>
      </c>
      <c r="G181" s="43"/>
      <c r="H181" s="44"/>
    </row>
    <row r="182" spans="1:8" ht="12.75">
      <c r="A182" s="1" t="s">
        <v>763</v>
      </c>
      <c r="B182" s="46" t="s">
        <v>781</v>
      </c>
      <c r="C182" s="47" t="s">
        <v>1009</v>
      </c>
      <c r="D182" s="48" t="s">
        <v>1010</v>
      </c>
      <c r="E182" s="49">
        <v>0</v>
      </c>
      <c r="F182" s="49">
        <v>9200</v>
      </c>
      <c r="G182" s="49">
        <v>90000</v>
      </c>
      <c r="H182" s="50" t="str">
        <f>IF(E182=0,"***",F182/E182)</f>
        <v>***</v>
      </c>
    </row>
    <row r="183" spans="1:8" ht="12.75">
      <c r="A183" s="1" t="s">
        <v>763</v>
      </c>
      <c r="B183" s="40"/>
      <c r="C183" s="41"/>
      <c r="D183" s="42" t="s">
        <v>799</v>
      </c>
      <c r="E183" s="43"/>
      <c r="F183" s="43">
        <v>9200</v>
      </c>
      <c r="G183" s="43"/>
      <c r="H183" s="44"/>
    </row>
    <row r="184" spans="1:8" ht="12.75">
      <c r="A184" s="1" t="s">
        <v>763</v>
      </c>
      <c r="B184" s="46" t="s">
        <v>928</v>
      </c>
      <c r="C184" s="47" t="s">
        <v>797</v>
      </c>
      <c r="D184" s="48" t="s">
        <v>1011</v>
      </c>
      <c r="E184" s="49">
        <v>0</v>
      </c>
      <c r="F184" s="49">
        <v>1500</v>
      </c>
      <c r="G184" s="49">
        <v>0</v>
      </c>
      <c r="H184" s="50" t="str">
        <f>IF(E184=0,"***",F184/E184)</f>
        <v>***</v>
      </c>
    </row>
    <row r="185" spans="1:8" ht="12.75">
      <c r="A185" s="1" t="s">
        <v>763</v>
      </c>
      <c r="B185" s="40"/>
      <c r="C185" s="41"/>
      <c r="D185" s="42" t="s">
        <v>799</v>
      </c>
      <c r="E185" s="43"/>
      <c r="F185" s="43">
        <v>1500</v>
      </c>
      <c r="G185" s="43"/>
      <c r="H185" s="44"/>
    </row>
    <row r="186" spans="1:8" ht="12.75">
      <c r="A186" s="1" t="s">
        <v>763</v>
      </c>
      <c r="B186" s="46" t="s">
        <v>928</v>
      </c>
      <c r="C186" s="47" t="s">
        <v>797</v>
      </c>
      <c r="D186" s="48" t="s">
        <v>1012</v>
      </c>
      <c r="E186" s="49">
        <v>0</v>
      </c>
      <c r="F186" s="49">
        <v>20000</v>
      </c>
      <c r="G186" s="49">
        <v>0</v>
      </c>
      <c r="H186" s="50" t="str">
        <f>IF(E186=0,"***",F186/E186)</f>
        <v>***</v>
      </c>
    </row>
    <row r="187" spans="1:8" ht="12.75">
      <c r="A187" s="1" t="s">
        <v>763</v>
      </c>
      <c r="B187" s="40"/>
      <c r="C187" s="41"/>
      <c r="D187" s="42" t="s">
        <v>799</v>
      </c>
      <c r="E187" s="43"/>
      <c r="F187" s="43">
        <v>20000</v>
      </c>
      <c r="G187" s="43"/>
      <c r="H187" s="44"/>
    </row>
    <row r="188" spans="1:8" ht="12.75">
      <c r="A188" s="1" t="s">
        <v>763</v>
      </c>
      <c r="B188" s="46" t="s">
        <v>936</v>
      </c>
      <c r="C188" s="47" t="s">
        <v>797</v>
      </c>
      <c r="D188" s="48" t="s">
        <v>1013</v>
      </c>
      <c r="E188" s="49">
        <v>0</v>
      </c>
      <c r="F188" s="49">
        <v>1600</v>
      </c>
      <c r="G188" s="49">
        <v>0</v>
      </c>
      <c r="H188" s="50" t="str">
        <f>IF(E188=0,"***",F188/E188)</f>
        <v>***</v>
      </c>
    </row>
    <row r="189" spans="1:8" ht="12.75">
      <c r="A189" s="1" t="s">
        <v>763</v>
      </c>
      <c r="B189" s="40"/>
      <c r="C189" s="41"/>
      <c r="D189" s="42" t="s">
        <v>799</v>
      </c>
      <c r="E189" s="43"/>
      <c r="F189" s="43">
        <v>1600</v>
      </c>
      <c r="G189" s="43"/>
      <c r="H189" s="44"/>
    </row>
    <row r="190" spans="1:8" ht="12.75">
      <c r="A190" s="1" t="s">
        <v>763</v>
      </c>
      <c r="B190" s="46" t="s">
        <v>939</v>
      </c>
      <c r="C190" s="47" t="s">
        <v>797</v>
      </c>
      <c r="D190" s="48" t="s">
        <v>1014</v>
      </c>
      <c r="E190" s="49">
        <v>0</v>
      </c>
      <c r="F190" s="49">
        <v>1402</v>
      </c>
      <c r="G190" s="49">
        <v>0</v>
      </c>
      <c r="H190" s="50" t="str">
        <f>IF(E190=0,"***",F190/E190)</f>
        <v>***</v>
      </c>
    </row>
    <row r="191" spans="1:8" ht="12.75">
      <c r="A191" s="1" t="s">
        <v>763</v>
      </c>
      <c r="B191" s="40"/>
      <c r="C191" s="41"/>
      <c r="D191" s="42" t="s">
        <v>799</v>
      </c>
      <c r="E191" s="43"/>
      <c r="F191" s="43">
        <v>1402</v>
      </c>
      <c r="G191" s="43"/>
      <c r="H191" s="44"/>
    </row>
    <row r="192" spans="1:8" ht="12.75">
      <c r="A192" s="1" t="s">
        <v>763</v>
      </c>
      <c r="B192" s="46" t="s">
        <v>946</v>
      </c>
      <c r="C192" s="47" t="s">
        <v>1015</v>
      </c>
      <c r="D192" s="48" t="s">
        <v>1016</v>
      </c>
      <c r="E192" s="49">
        <v>16500</v>
      </c>
      <c r="F192" s="49">
        <v>7858.5</v>
      </c>
      <c r="G192" s="49">
        <v>0</v>
      </c>
      <c r="H192" s="50">
        <f>IF(E192=0,"***",F192/E192)</f>
        <v>0.4762727272727273</v>
      </c>
    </row>
    <row r="193" spans="1:8" ht="12.75">
      <c r="A193" s="1" t="s">
        <v>763</v>
      </c>
      <c r="B193" s="40"/>
      <c r="C193" s="41"/>
      <c r="D193" s="42" t="s">
        <v>799</v>
      </c>
      <c r="E193" s="43"/>
      <c r="F193" s="43">
        <v>7858.5</v>
      </c>
      <c r="G193" s="43"/>
      <c r="H193" s="44"/>
    </row>
    <row r="194" spans="1:8" ht="12.75">
      <c r="A194" s="1" t="s">
        <v>763</v>
      </c>
      <c r="B194" s="46" t="s">
        <v>947</v>
      </c>
      <c r="C194" s="47" t="s">
        <v>797</v>
      </c>
      <c r="D194" s="48" t="s">
        <v>1017</v>
      </c>
      <c r="E194" s="49">
        <v>0</v>
      </c>
      <c r="F194" s="49">
        <v>350</v>
      </c>
      <c r="G194" s="49">
        <v>0</v>
      </c>
      <c r="H194" s="50" t="str">
        <f>IF(E194=0,"***",F194/E194)</f>
        <v>***</v>
      </c>
    </row>
    <row r="195" spans="1:8" ht="12.75">
      <c r="A195" s="1" t="s">
        <v>763</v>
      </c>
      <c r="B195" s="40"/>
      <c r="C195" s="41"/>
      <c r="D195" s="42" t="s">
        <v>799</v>
      </c>
      <c r="E195" s="43"/>
      <c r="F195" s="43">
        <v>350</v>
      </c>
      <c r="G195" s="43"/>
      <c r="H195" s="44"/>
    </row>
    <row r="196" spans="1:8" ht="12.75">
      <c r="A196" s="1" t="s">
        <v>763</v>
      </c>
      <c r="B196" s="46" t="s">
        <v>947</v>
      </c>
      <c r="C196" s="47" t="s">
        <v>1018</v>
      </c>
      <c r="D196" s="48" t="s">
        <v>1019</v>
      </c>
      <c r="E196" s="49">
        <v>0</v>
      </c>
      <c r="F196" s="49">
        <v>4895</v>
      </c>
      <c r="G196" s="49">
        <v>0</v>
      </c>
      <c r="H196" s="50" t="str">
        <f>IF(E196=0,"***",F196/E196)</f>
        <v>***</v>
      </c>
    </row>
    <row r="197" spans="1:8" ht="12.75">
      <c r="A197" s="1" t="s">
        <v>763</v>
      </c>
      <c r="B197" s="40"/>
      <c r="C197" s="41"/>
      <c r="D197" s="42" t="s">
        <v>799</v>
      </c>
      <c r="E197" s="43"/>
      <c r="F197" s="43">
        <v>4895</v>
      </c>
      <c r="G197" s="43"/>
      <c r="H197" s="44"/>
    </row>
    <row r="198" spans="1:8" ht="12.75">
      <c r="A198" s="1" t="s">
        <v>763</v>
      </c>
      <c r="B198" s="46" t="s">
        <v>949</v>
      </c>
      <c r="C198" s="47" t="s">
        <v>1020</v>
      </c>
      <c r="D198" s="48" t="s">
        <v>1021</v>
      </c>
      <c r="E198" s="49">
        <v>1088.6</v>
      </c>
      <c r="F198" s="49">
        <v>3100</v>
      </c>
      <c r="G198" s="49">
        <v>0</v>
      </c>
      <c r="H198" s="50">
        <f>IF(E198=0,"***",F198/E198)</f>
        <v>2.8476942862392067</v>
      </c>
    </row>
    <row r="199" spans="1:8" ht="12.75">
      <c r="A199" s="1" t="s">
        <v>763</v>
      </c>
      <c r="B199" s="40"/>
      <c r="C199" s="41"/>
      <c r="D199" s="42" t="s">
        <v>799</v>
      </c>
      <c r="E199" s="43"/>
      <c r="F199" s="43">
        <v>3100</v>
      </c>
      <c r="G199" s="43"/>
      <c r="H199" s="44"/>
    </row>
    <row r="200" spans="1:8" ht="12.75">
      <c r="A200" s="1" t="s">
        <v>763</v>
      </c>
      <c r="B200" s="46" t="s">
        <v>950</v>
      </c>
      <c r="C200" s="47" t="s">
        <v>1022</v>
      </c>
      <c r="D200" s="48" t="s">
        <v>1023</v>
      </c>
      <c r="E200" s="49">
        <v>0</v>
      </c>
      <c r="F200" s="49">
        <v>240</v>
      </c>
      <c r="G200" s="49">
        <v>0</v>
      </c>
      <c r="H200" s="50" t="str">
        <f>IF(E200=0,"***",F200/E200)</f>
        <v>***</v>
      </c>
    </row>
    <row r="201" spans="1:8" ht="12.75">
      <c r="A201" s="1" t="s">
        <v>763</v>
      </c>
      <c r="B201" s="40"/>
      <c r="C201" s="41"/>
      <c r="D201" s="42" t="s">
        <v>799</v>
      </c>
      <c r="E201" s="43"/>
      <c r="F201" s="43">
        <v>240</v>
      </c>
      <c r="G201" s="43"/>
      <c r="H201" s="44"/>
    </row>
    <row r="202" spans="1:8" ht="12.75">
      <c r="A202" s="1" t="s">
        <v>763</v>
      </c>
      <c r="B202" s="46" t="s">
        <v>951</v>
      </c>
      <c r="C202" s="47" t="s">
        <v>797</v>
      </c>
      <c r="D202" s="48" t="s">
        <v>1024</v>
      </c>
      <c r="E202" s="49">
        <v>0</v>
      </c>
      <c r="F202" s="49">
        <v>1500</v>
      </c>
      <c r="G202" s="49">
        <v>0</v>
      </c>
      <c r="H202" s="50" t="str">
        <f>IF(E202=0,"***",F202/E202)</f>
        <v>***</v>
      </c>
    </row>
    <row r="203" spans="1:8" ht="12.75">
      <c r="A203" s="1" t="s">
        <v>763</v>
      </c>
      <c r="B203" s="40"/>
      <c r="C203" s="41"/>
      <c r="D203" s="42" t="s">
        <v>799</v>
      </c>
      <c r="E203" s="43"/>
      <c r="F203" s="43">
        <v>1500</v>
      </c>
      <c r="G203" s="43"/>
      <c r="H203" s="44"/>
    </row>
    <row r="204" spans="1:8" ht="12.75">
      <c r="A204" s="1" t="s">
        <v>763</v>
      </c>
      <c r="B204" s="46" t="s">
        <v>952</v>
      </c>
      <c r="C204" s="47" t="s">
        <v>1025</v>
      </c>
      <c r="D204" s="48" t="s">
        <v>1026</v>
      </c>
      <c r="E204" s="49">
        <v>4000</v>
      </c>
      <c r="F204" s="49">
        <v>4000</v>
      </c>
      <c r="G204" s="49">
        <v>0</v>
      </c>
      <c r="H204" s="50">
        <f>IF(E204=0,"***",F204/E204)</f>
        <v>1</v>
      </c>
    </row>
    <row r="205" spans="1:8" ht="12.75">
      <c r="A205" s="1" t="s">
        <v>763</v>
      </c>
      <c r="B205" s="40"/>
      <c r="C205" s="41"/>
      <c r="D205" s="42" t="s">
        <v>799</v>
      </c>
      <c r="E205" s="43"/>
      <c r="F205" s="43">
        <v>4000</v>
      </c>
      <c r="G205" s="43"/>
      <c r="H205" s="44"/>
    </row>
    <row r="206" spans="1:8" ht="12.75">
      <c r="A206" s="1" t="s">
        <v>763</v>
      </c>
      <c r="B206" s="46" t="s">
        <v>952</v>
      </c>
      <c r="C206" s="47" t="s">
        <v>1027</v>
      </c>
      <c r="D206" s="48" t="s">
        <v>1028</v>
      </c>
      <c r="E206" s="49">
        <v>4000</v>
      </c>
      <c r="F206" s="49">
        <v>9000</v>
      </c>
      <c r="G206" s="49">
        <v>0</v>
      </c>
      <c r="H206" s="50">
        <f>IF(E206=0,"***",F206/E206)</f>
        <v>2.25</v>
      </c>
    </row>
    <row r="207" spans="1:8" ht="12.75">
      <c r="A207" s="1" t="s">
        <v>763</v>
      </c>
      <c r="B207" s="40"/>
      <c r="C207" s="41"/>
      <c r="D207" s="42" t="s">
        <v>799</v>
      </c>
      <c r="E207" s="43"/>
      <c r="F207" s="43">
        <v>9000</v>
      </c>
      <c r="G207" s="43"/>
      <c r="H207" s="44"/>
    </row>
    <row r="208" spans="1:8" ht="12.75">
      <c r="A208" s="1" t="s">
        <v>763</v>
      </c>
      <c r="B208" s="46" t="s">
        <v>952</v>
      </c>
      <c r="C208" s="47" t="s">
        <v>1029</v>
      </c>
      <c r="D208" s="48" t="s">
        <v>1030</v>
      </c>
      <c r="E208" s="49">
        <v>0</v>
      </c>
      <c r="F208" s="49">
        <v>2720</v>
      </c>
      <c r="G208" s="49">
        <v>0</v>
      </c>
      <c r="H208" s="50" t="str">
        <f>IF(E208=0,"***",F208/E208)</f>
        <v>***</v>
      </c>
    </row>
    <row r="209" spans="1:8" ht="12.75">
      <c r="A209" s="1" t="s">
        <v>763</v>
      </c>
      <c r="B209" s="40"/>
      <c r="C209" s="41"/>
      <c r="D209" s="42" t="s">
        <v>799</v>
      </c>
      <c r="E209" s="43"/>
      <c r="F209" s="43">
        <v>2720</v>
      </c>
      <c r="G209" s="43"/>
      <c r="H209" s="44"/>
    </row>
    <row r="210" spans="1:8" ht="12.75">
      <c r="A210" s="1" t="s">
        <v>763</v>
      </c>
      <c r="B210" s="46" t="s">
        <v>954</v>
      </c>
      <c r="C210" s="47" t="s">
        <v>797</v>
      </c>
      <c r="D210" s="48" t="s">
        <v>1031</v>
      </c>
      <c r="E210" s="49">
        <v>0</v>
      </c>
      <c r="F210" s="49">
        <v>920</v>
      </c>
      <c r="G210" s="49">
        <v>0</v>
      </c>
      <c r="H210" s="50" t="str">
        <f>IF(E210=0,"***",F210/E210)</f>
        <v>***</v>
      </c>
    </row>
    <row r="211" spans="1:8" ht="12.75">
      <c r="A211" s="1" t="s">
        <v>763</v>
      </c>
      <c r="B211" s="40"/>
      <c r="C211" s="41"/>
      <c r="D211" s="42" t="s">
        <v>799</v>
      </c>
      <c r="E211" s="43"/>
      <c r="F211" s="43">
        <v>920</v>
      </c>
      <c r="G211" s="43"/>
      <c r="H211" s="44"/>
    </row>
    <row r="212" spans="1:8" ht="12.75">
      <c r="A212" s="1" t="s">
        <v>763</v>
      </c>
      <c r="B212" s="46" t="s">
        <v>954</v>
      </c>
      <c r="C212" s="47" t="s">
        <v>1032</v>
      </c>
      <c r="D212" s="48" t="s">
        <v>1033</v>
      </c>
      <c r="E212" s="49">
        <v>4018</v>
      </c>
      <c r="F212" s="49">
        <v>5000</v>
      </c>
      <c r="G212" s="49">
        <v>0</v>
      </c>
      <c r="H212" s="50">
        <f>IF(E212=0,"***",F212/E212)</f>
        <v>1.2444001991040319</v>
      </c>
    </row>
    <row r="213" spans="1:8" ht="13.5" thickBot="1">
      <c r="A213" s="1" t="s">
        <v>763</v>
      </c>
      <c r="B213" s="40"/>
      <c r="C213" s="41"/>
      <c r="D213" s="42" t="s">
        <v>799</v>
      </c>
      <c r="E213" s="43"/>
      <c r="F213" s="43">
        <v>5000</v>
      </c>
      <c r="G213" s="43"/>
      <c r="H213" s="44"/>
    </row>
    <row r="214" spans="1:8" ht="13.5" thickBot="1">
      <c r="A214" s="1" t="s">
        <v>763</v>
      </c>
      <c r="B214" s="13"/>
      <c r="C214" s="14"/>
      <c r="D214" s="15" t="s">
        <v>874</v>
      </c>
      <c r="E214" s="30">
        <v>321256.6</v>
      </c>
      <c r="F214" s="30">
        <f>SUM(F124:F213)/2</f>
        <v>446502.2</v>
      </c>
      <c r="G214" s="30">
        <v>909968</v>
      </c>
      <c r="H214" s="33">
        <f>IF(E214=0,"***",F214/E214)</f>
        <v>1.3898615623772401</v>
      </c>
    </row>
    <row r="215" spans="1:8" ht="13.5" thickBot="1">
      <c r="A215" s="1" t="s">
        <v>763</v>
      </c>
      <c r="C215" s="11"/>
      <c r="E215" s="12"/>
      <c r="F215" s="12"/>
      <c r="G215" s="12"/>
      <c r="H215" s="12"/>
    </row>
    <row r="216" spans="1:8" ht="13.5" thickBot="1">
      <c r="A216" s="1" t="s">
        <v>763</v>
      </c>
      <c r="B216" s="13"/>
      <c r="C216" s="14"/>
      <c r="D216" s="15" t="s">
        <v>875</v>
      </c>
      <c r="E216" s="30">
        <f>E$119+E$214</f>
        <v>1570243.1</v>
      </c>
      <c r="F216" s="30">
        <f>F$119+F$214</f>
        <v>1498780.2</v>
      </c>
      <c r="G216" s="30"/>
      <c r="H216" s="33">
        <f>IF(E216=0,"***",F216/E216)</f>
        <v>0.9544892762146192</v>
      </c>
    </row>
    <row r="217" spans="1:8" ht="13.5" thickBot="1">
      <c r="A217" s="1" t="s">
        <v>763</v>
      </c>
      <c r="C217" s="11"/>
      <c r="E217" s="12"/>
      <c r="F217" s="12"/>
      <c r="G217" s="12"/>
      <c r="H217" s="12"/>
    </row>
    <row r="218" spans="1:8" ht="13.5" thickBot="1">
      <c r="A218" s="1" t="s">
        <v>763</v>
      </c>
      <c r="B218" s="13"/>
      <c r="C218" s="14"/>
      <c r="D218" s="15" t="s">
        <v>876</v>
      </c>
      <c r="E218" s="16"/>
      <c r="F218" s="16"/>
      <c r="G218" s="16"/>
      <c r="H218" s="17"/>
    </row>
    <row r="219" spans="1:8" ht="34.5" customHeight="1">
      <c r="A219" s="1" t="s">
        <v>763</v>
      </c>
      <c r="B219" s="18" t="s">
        <v>766</v>
      </c>
      <c r="C219" s="19" t="s">
        <v>767</v>
      </c>
      <c r="D219" s="20" t="s">
        <v>768</v>
      </c>
      <c r="E219" s="21" t="s">
        <v>769</v>
      </c>
      <c r="F219" s="21" t="s">
        <v>770</v>
      </c>
      <c r="G219" s="21" t="s">
        <v>771</v>
      </c>
      <c r="H219" s="22" t="s">
        <v>772</v>
      </c>
    </row>
    <row r="220" spans="1:8" ht="13.5" customHeight="1" thickBot="1">
      <c r="A220" s="1" t="s">
        <v>763</v>
      </c>
      <c r="B220" s="24"/>
      <c r="C220" s="25"/>
      <c r="D220" s="26" t="s">
        <v>773</v>
      </c>
      <c r="E220" s="27"/>
      <c r="F220" s="27"/>
      <c r="G220" s="27"/>
      <c r="H220" s="28"/>
    </row>
    <row r="221" spans="1:8" ht="12.75">
      <c r="A221" s="1" t="s">
        <v>763</v>
      </c>
      <c r="B221" s="34" t="s">
        <v>888</v>
      </c>
      <c r="C221" s="35" t="s">
        <v>889</v>
      </c>
      <c r="D221" s="36" t="s">
        <v>890</v>
      </c>
      <c r="E221" s="37">
        <v>122444.1</v>
      </c>
      <c r="F221" s="37">
        <v>146882.2</v>
      </c>
      <c r="G221" s="37">
        <f>F221-E221</f>
        <v>24438.100000000006</v>
      </c>
      <c r="H221" s="38">
        <f>IF(E221=0,"***",F221/E221)</f>
        <v>1.1995857701596075</v>
      </c>
    </row>
    <row r="222" spans="1:8" ht="13.5" thickBot="1">
      <c r="A222" s="1" t="s">
        <v>763</v>
      </c>
      <c r="B222" s="40"/>
      <c r="C222" s="41"/>
      <c r="D222" s="42" t="s">
        <v>891</v>
      </c>
      <c r="E222" s="43"/>
      <c r="F222" s="43">
        <v>146882.2</v>
      </c>
      <c r="G222" s="43"/>
      <c r="H222" s="44"/>
    </row>
    <row r="223" spans="1:8" ht="13.5" thickBot="1">
      <c r="A223" s="1" t="s">
        <v>763</v>
      </c>
      <c r="B223" s="13"/>
      <c r="C223" s="14"/>
      <c r="D223" s="15" t="s">
        <v>892</v>
      </c>
      <c r="E223" s="30">
        <v>1668669.2</v>
      </c>
      <c r="F223" s="30">
        <f>SUM(F221:F222)/2</f>
        <v>146882.2</v>
      </c>
      <c r="G223" s="30">
        <f>F223-E223</f>
        <v>-1521787</v>
      </c>
      <c r="H223" s="33">
        <f>IF(E223=0,"***",F223/E223)</f>
        <v>0.08802355793467034</v>
      </c>
    </row>
    <row r="224" spans="1:8" ht="12.75">
      <c r="A224" s="1" t="s">
        <v>763</v>
      </c>
      <c r="C224" s="11"/>
      <c r="E224" s="12"/>
      <c r="F224" s="12"/>
      <c r="G224" s="12"/>
      <c r="H224" s="12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0" r:id="rId1"/>
  <rowBreaks count="2" manualBreakCount="2">
    <brk id="55" max="7" man="1"/>
    <brk id="11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E221"/>
  <sheetViews>
    <sheetView workbookViewId="0" topLeftCell="A1">
      <selection activeCell="B61" sqref="B61"/>
    </sheetView>
  </sheetViews>
  <sheetFormatPr defaultColWidth="9.00390625" defaultRowHeight="12.75"/>
  <cols>
    <col min="1" max="1" width="5.75390625" style="1" customWidth="1"/>
    <col min="2" max="2" width="26.125" style="1" customWidth="1"/>
    <col min="3" max="3" width="8.75390625" style="1" customWidth="1"/>
    <col min="4" max="4" width="37.125" style="1" customWidth="1"/>
    <col min="5" max="5" width="15.00390625" style="4" customWidth="1"/>
  </cols>
  <sheetData>
    <row r="3" spans="2:5" ht="12.75">
      <c r="B3" s="2" t="s">
        <v>1280</v>
      </c>
      <c r="C3" s="2"/>
      <c r="D3" s="2"/>
      <c r="E3" s="3"/>
    </row>
    <row r="4" spans="2:5" ht="12.75">
      <c r="B4" s="2" t="s">
        <v>1281</v>
      </c>
      <c r="C4" s="2"/>
      <c r="D4" s="2"/>
      <c r="E4" s="3"/>
    </row>
    <row r="6" spans="1:5" ht="18">
      <c r="A6" s="5" t="s">
        <v>763</v>
      </c>
      <c r="B6" s="6" t="s">
        <v>1034</v>
      </c>
      <c r="C6" s="7"/>
      <c r="D6" s="8"/>
      <c r="E6" s="9"/>
    </row>
    <row r="7" spans="1:5" ht="13.5" thickBot="1">
      <c r="A7" s="1" t="s">
        <v>763</v>
      </c>
      <c r="C7" s="11"/>
      <c r="E7" s="12"/>
    </row>
    <row r="8" spans="1:5" ht="13.5" thickBot="1">
      <c r="A8" s="1" t="s">
        <v>763</v>
      </c>
      <c r="B8" s="13"/>
      <c r="C8" s="14"/>
      <c r="D8" s="15" t="s">
        <v>765</v>
      </c>
      <c r="E8" s="16"/>
    </row>
    <row r="9" spans="1:5" ht="34.5" customHeight="1">
      <c r="A9" s="1" t="s">
        <v>763</v>
      </c>
      <c r="B9" s="18" t="s">
        <v>766</v>
      </c>
      <c r="C9" s="19" t="s">
        <v>767</v>
      </c>
      <c r="D9" s="20" t="s">
        <v>768</v>
      </c>
      <c r="E9" s="21" t="s">
        <v>770</v>
      </c>
    </row>
    <row r="10" spans="1:5" ht="13.5" customHeight="1" thickBot="1">
      <c r="A10" s="1" t="s">
        <v>763</v>
      </c>
      <c r="B10" s="24"/>
      <c r="C10" s="25"/>
      <c r="D10" s="26" t="s">
        <v>773</v>
      </c>
      <c r="E10" s="27"/>
    </row>
    <row r="11" spans="1:5" ht="13.5" thickBot="1">
      <c r="A11" s="1" t="s">
        <v>763</v>
      </c>
      <c r="B11" s="13"/>
      <c r="C11" s="14"/>
      <c r="D11" s="15" t="s">
        <v>774</v>
      </c>
      <c r="E11" s="30">
        <v>0</v>
      </c>
    </row>
    <row r="12" spans="1:5" ht="13.5" thickBot="1">
      <c r="A12" s="1" t="s">
        <v>763</v>
      </c>
      <c r="C12" s="11"/>
      <c r="E12" s="12"/>
    </row>
    <row r="13" spans="1:5" ht="13.5" thickBot="1">
      <c r="A13" s="1" t="s">
        <v>763</v>
      </c>
      <c r="B13" s="13"/>
      <c r="C13" s="14"/>
      <c r="D13" s="15" t="s">
        <v>775</v>
      </c>
      <c r="E13" s="16"/>
    </row>
    <row r="14" spans="1:5" ht="34.5" customHeight="1">
      <c r="A14" s="1" t="s">
        <v>763</v>
      </c>
      <c r="B14" s="18" t="s">
        <v>766</v>
      </c>
      <c r="C14" s="19" t="s">
        <v>776</v>
      </c>
      <c r="D14" s="20" t="s">
        <v>768</v>
      </c>
      <c r="E14" s="21" t="s">
        <v>770</v>
      </c>
    </row>
    <row r="15" spans="1:5" ht="13.5" customHeight="1" thickBot="1">
      <c r="A15" s="1" t="s">
        <v>763</v>
      </c>
      <c r="B15" s="24"/>
      <c r="C15" s="25"/>
      <c r="D15" s="26" t="s">
        <v>773</v>
      </c>
      <c r="E15" s="27"/>
    </row>
    <row r="16" spans="1:5" ht="12.75">
      <c r="A16" s="1" t="s">
        <v>763</v>
      </c>
      <c r="B16" s="34" t="s">
        <v>1035</v>
      </c>
      <c r="C16" s="35" t="s">
        <v>1036</v>
      </c>
      <c r="D16" s="36" t="s">
        <v>1037</v>
      </c>
      <c r="E16" s="37">
        <v>28125</v>
      </c>
    </row>
    <row r="17" spans="1:5" ht="12.75">
      <c r="A17" s="1" t="s">
        <v>763</v>
      </c>
      <c r="B17" s="40"/>
      <c r="C17" s="41"/>
      <c r="D17" s="42" t="s">
        <v>780</v>
      </c>
      <c r="E17" s="43">
        <v>28125</v>
      </c>
    </row>
    <row r="18" spans="1:5" ht="12.75">
      <c r="A18" s="1" t="s">
        <v>763</v>
      </c>
      <c r="B18" s="46" t="s">
        <v>1038</v>
      </c>
      <c r="C18" s="47" t="s">
        <v>1036</v>
      </c>
      <c r="D18" s="48" t="s">
        <v>1037</v>
      </c>
      <c r="E18" s="49">
        <v>61482</v>
      </c>
    </row>
    <row r="19" spans="1:5" ht="12.75">
      <c r="A19" s="1" t="s">
        <v>763</v>
      </c>
      <c r="B19" s="40"/>
      <c r="C19" s="41"/>
      <c r="D19" s="42" t="s">
        <v>780</v>
      </c>
      <c r="E19" s="43">
        <v>61482</v>
      </c>
    </row>
    <row r="20" spans="1:5" ht="12.75">
      <c r="A20" s="1" t="s">
        <v>763</v>
      </c>
      <c r="B20" s="46" t="s">
        <v>1039</v>
      </c>
      <c r="C20" s="47" t="s">
        <v>1036</v>
      </c>
      <c r="D20" s="48" t="s">
        <v>1037</v>
      </c>
      <c r="E20" s="49">
        <v>19582</v>
      </c>
    </row>
    <row r="21" spans="1:5" ht="12.75">
      <c r="A21" s="1" t="s">
        <v>763</v>
      </c>
      <c r="B21" s="40"/>
      <c r="C21" s="41"/>
      <c r="D21" s="42" t="s">
        <v>780</v>
      </c>
      <c r="E21" s="43">
        <v>19582</v>
      </c>
    </row>
    <row r="22" spans="1:5" ht="12.75">
      <c r="A22" s="1" t="s">
        <v>763</v>
      </c>
      <c r="B22" s="46" t="s">
        <v>1040</v>
      </c>
      <c r="C22" s="47" t="s">
        <v>1036</v>
      </c>
      <c r="D22" s="48" t="s">
        <v>1037</v>
      </c>
      <c r="E22" s="49">
        <v>22369</v>
      </c>
    </row>
    <row r="23" spans="1:5" ht="12.75">
      <c r="A23" s="1" t="s">
        <v>763</v>
      </c>
      <c r="B23" s="40"/>
      <c r="C23" s="41"/>
      <c r="D23" s="42" t="s">
        <v>780</v>
      </c>
      <c r="E23" s="43">
        <v>22369</v>
      </c>
    </row>
    <row r="24" spans="1:5" ht="12.75">
      <c r="A24" s="1" t="s">
        <v>763</v>
      </c>
      <c r="B24" s="46" t="s">
        <v>1041</v>
      </c>
      <c r="C24" s="47" t="s">
        <v>1036</v>
      </c>
      <c r="D24" s="48" t="s">
        <v>1037</v>
      </c>
      <c r="E24" s="49">
        <v>12163</v>
      </c>
    </row>
    <row r="25" spans="1:5" ht="12.75">
      <c r="A25" s="1" t="s">
        <v>763</v>
      </c>
      <c r="B25" s="40"/>
      <c r="C25" s="41"/>
      <c r="D25" s="42" t="s">
        <v>780</v>
      </c>
      <c r="E25" s="43">
        <v>12163</v>
      </c>
    </row>
    <row r="26" spans="1:5" ht="12.75">
      <c r="A26" s="1" t="s">
        <v>763</v>
      </c>
      <c r="B26" s="46" t="s">
        <v>1042</v>
      </c>
      <c r="C26" s="47" t="s">
        <v>1036</v>
      </c>
      <c r="D26" s="48" t="s">
        <v>1037</v>
      </c>
      <c r="E26" s="49">
        <v>38137</v>
      </c>
    </row>
    <row r="27" spans="1:5" ht="12.75">
      <c r="A27" s="1" t="s">
        <v>763</v>
      </c>
      <c r="B27" s="40"/>
      <c r="C27" s="41"/>
      <c r="D27" s="42" t="s">
        <v>780</v>
      </c>
      <c r="E27" s="43">
        <v>38137</v>
      </c>
    </row>
    <row r="28" spans="1:5" ht="12.75">
      <c r="A28" s="1" t="s">
        <v>763</v>
      </c>
      <c r="B28" s="46" t="s">
        <v>1043</v>
      </c>
      <c r="C28" s="47" t="s">
        <v>1044</v>
      </c>
      <c r="D28" s="48" t="s">
        <v>1045</v>
      </c>
      <c r="E28" s="49">
        <v>60253</v>
      </c>
    </row>
    <row r="29" spans="1:5" ht="12.75">
      <c r="A29" s="1" t="s">
        <v>763</v>
      </c>
      <c r="B29" s="40"/>
      <c r="C29" s="41"/>
      <c r="D29" s="42" t="s">
        <v>780</v>
      </c>
      <c r="E29" s="43">
        <v>60253</v>
      </c>
    </row>
    <row r="30" spans="1:5" ht="12.75">
      <c r="A30" s="1" t="s">
        <v>763</v>
      </c>
      <c r="B30" s="46" t="s">
        <v>1046</v>
      </c>
      <c r="C30" s="47" t="s">
        <v>1036</v>
      </c>
      <c r="D30" s="48" t="s">
        <v>1037</v>
      </c>
      <c r="E30" s="49">
        <v>74383</v>
      </c>
    </row>
    <row r="31" spans="1:5" ht="12.75">
      <c r="A31" s="1" t="s">
        <v>763</v>
      </c>
      <c r="B31" s="40"/>
      <c r="C31" s="41"/>
      <c r="D31" s="42" t="s">
        <v>780</v>
      </c>
      <c r="E31" s="43">
        <v>74383</v>
      </c>
    </row>
    <row r="32" spans="1:5" ht="12.75">
      <c r="A32" s="1" t="s">
        <v>763</v>
      </c>
      <c r="B32" s="46" t="s">
        <v>1047</v>
      </c>
      <c r="C32" s="47" t="s">
        <v>1048</v>
      </c>
      <c r="D32" s="48" t="s">
        <v>1049</v>
      </c>
      <c r="E32" s="49">
        <v>23968</v>
      </c>
    </row>
    <row r="33" spans="1:5" ht="12.75">
      <c r="A33" s="1" t="s">
        <v>763</v>
      </c>
      <c r="B33" s="40"/>
      <c r="C33" s="41"/>
      <c r="D33" s="42" t="s">
        <v>780</v>
      </c>
      <c r="E33" s="43">
        <v>23968</v>
      </c>
    </row>
    <row r="34" spans="1:5" ht="12.75">
      <c r="A34" s="1" t="s">
        <v>763</v>
      </c>
      <c r="B34" s="46" t="s">
        <v>781</v>
      </c>
      <c r="C34" s="47" t="s">
        <v>1044</v>
      </c>
      <c r="D34" s="48" t="s">
        <v>1045</v>
      </c>
      <c r="E34" s="49">
        <v>160</v>
      </c>
    </row>
    <row r="35" spans="1:5" ht="12.75">
      <c r="A35" s="1" t="s">
        <v>763</v>
      </c>
      <c r="B35" s="40"/>
      <c r="C35" s="41"/>
      <c r="D35" s="42" t="s">
        <v>780</v>
      </c>
      <c r="E35" s="43">
        <v>160</v>
      </c>
    </row>
    <row r="36" spans="1:5" ht="12.75">
      <c r="A36" s="1" t="s">
        <v>763</v>
      </c>
      <c r="B36" s="46" t="s">
        <v>781</v>
      </c>
      <c r="C36" s="47" t="s">
        <v>1050</v>
      </c>
      <c r="D36" s="48" t="s">
        <v>1051</v>
      </c>
      <c r="E36" s="49">
        <v>59470</v>
      </c>
    </row>
    <row r="37" spans="1:5" ht="12.75">
      <c r="A37" s="1" t="s">
        <v>763</v>
      </c>
      <c r="B37" s="40"/>
      <c r="C37" s="41"/>
      <c r="D37" s="42" t="s">
        <v>780</v>
      </c>
      <c r="E37" s="43">
        <v>59470</v>
      </c>
    </row>
    <row r="38" spans="1:5" ht="12.75">
      <c r="A38" s="1" t="s">
        <v>763</v>
      </c>
      <c r="B38" s="46" t="s">
        <v>1052</v>
      </c>
      <c r="C38" s="47" t="s">
        <v>1050</v>
      </c>
      <c r="D38" s="48" t="s">
        <v>1051</v>
      </c>
      <c r="E38" s="49">
        <v>388.8</v>
      </c>
    </row>
    <row r="39" spans="1:5" ht="12.75">
      <c r="A39" s="1" t="s">
        <v>763</v>
      </c>
      <c r="B39" s="40"/>
      <c r="C39" s="41"/>
      <c r="D39" s="42" t="s">
        <v>780</v>
      </c>
      <c r="E39" s="43">
        <v>388.8</v>
      </c>
    </row>
    <row r="40" spans="1:5" ht="12.75">
      <c r="A40" s="1" t="s">
        <v>763</v>
      </c>
      <c r="B40" s="46" t="s">
        <v>1052</v>
      </c>
      <c r="C40" s="47" t="s">
        <v>1053</v>
      </c>
      <c r="D40" s="48" t="s">
        <v>1054</v>
      </c>
      <c r="E40" s="49">
        <v>15768</v>
      </c>
    </row>
    <row r="41" spans="1:5" ht="12.75">
      <c r="A41" s="1" t="s">
        <v>763</v>
      </c>
      <c r="B41" s="40"/>
      <c r="C41" s="41"/>
      <c r="D41" s="42" t="s">
        <v>780</v>
      </c>
      <c r="E41" s="43">
        <v>15768</v>
      </c>
    </row>
    <row r="42" spans="1:5" ht="12.75">
      <c r="A42" s="1" t="s">
        <v>763</v>
      </c>
      <c r="B42" s="46" t="s">
        <v>1052</v>
      </c>
      <c r="C42" s="47" t="s">
        <v>1055</v>
      </c>
      <c r="D42" s="48" t="s">
        <v>1056</v>
      </c>
      <c r="E42" s="49">
        <v>35200</v>
      </c>
    </row>
    <row r="43" spans="1:5" ht="12.75">
      <c r="A43" s="1" t="s">
        <v>763</v>
      </c>
      <c r="B43" s="40"/>
      <c r="C43" s="41"/>
      <c r="D43" s="42" t="s">
        <v>780</v>
      </c>
      <c r="E43" s="43">
        <v>35200</v>
      </c>
    </row>
    <row r="44" spans="1:5" ht="12.75">
      <c r="A44" s="1" t="s">
        <v>763</v>
      </c>
      <c r="B44" s="46" t="s">
        <v>1052</v>
      </c>
      <c r="C44" s="47" t="s">
        <v>1048</v>
      </c>
      <c r="D44" s="48" t="s">
        <v>1049</v>
      </c>
      <c r="E44" s="49">
        <v>14613.3</v>
      </c>
    </row>
    <row r="45" spans="1:5" ht="12.75">
      <c r="A45" s="1" t="s">
        <v>763</v>
      </c>
      <c r="B45" s="40"/>
      <c r="C45" s="41"/>
      <c r="D45" s="42" t="s">
        <v>780</v>
      </c>
      <c r="E45" s="43">
        <v>14613.3</v>
      </c>
    </row>
    <row r="46" spans="1:5" ht="12.75">
      <c r="A46" s="1" t="s">
        <v>763</v>
      </c>
      <c r="B46" s="46" t="s">
        <v>1052</v>
      </c>
      <c r="C46" s="47" t="s">
        <v>1050</v>
      </c>
      <c r="D46" s="48" t="s">
        <v>1051</v>
      </c>
      <c r="E46" s="49">
        <v>62000</v>
      </c>
    </row>
    <row r="47" spans="1:5" ht="12.75">
      <c r="A47" s="1" t="s">
        <v>763</v>
      </c>
      <c r="B47" s="40"/>
      <c r="C47" s="41"/>
      <c r="D47" s="42" t="s">
        <v>780</v>
      </c>
      <c r="E47" s="43">
        <v>62000</v>
      </c>
    </row>
    <row r="48" spans="1:5" ht="12.75">
      <c r="A48" s="1" t="s">
        <v>763</v>
      </c>
      <c r="B48" s="46" t="s">
        <v>1052</v>
      </c>
      <c r="C48" s="47" t="s">
        <v>1057</v>
      </c>
      <c r="D48" s="48" t="s">
        <v>1058</v>
      </c>
      <c r="E48" s="49">
        <v>55500</v>
      </c>
    </row>
    <row r="49" spans="1:5" ht="12.75">
      <c r="A49" s="1" t="s">
        <v>763</v>
      </c>
      <c r="B49" s="40"/>
      <c r="C49" s="41"/>
      <c r="D49" s="42" t="s">
        <v>780</v>
      </c>
      <c r="E49" s="43">
        <v>55500</v>
      </c>
    </row>
    <row r="50" spans="1:5" ht="12.75">
      <c r="A50" s="1" t="s">
        <v>763</v>
      </c>
      <c r="B50" s="46" t="s">
        <v>1052</v>
      </c>
      <c r="C50" s="47" t="s">
        <v>1059</v>
      </c>
      <c r="D50" s="48" t="s">
        <v>1060</v>
      </c>
      <c r="E50" s="49">
        <v>101029</v>
      </c>
    </row>
    <row r="51" spans="1:5" ht="12.75">
      <c r="A51" s="1" t="s">
        <v>763</v>
      </c>
      <c r="B51" s="40"/>
      <c r="C51" s="41"/>
      <c r="D51" s="42" t="s">
        <v>780</v>
      </c>
      <c r="E51" s="43">
        <v>101029</v>
      </c>
    </row>
    <row r="52" spans="1:5" ht="12.75">
      <c r="A52" s="1" t="s">
        <v>763</v>
      </c>
      <c r="B52" s="46" t="s">
        <v>1052</v>
      </c>
      <c r="C52" s="47" t="s">
        <v>1050</v>
      </c>
      <c r="D52" s="48" t="s">
        <v>1051</v>
      </c>
      <c r="E52" s="49">
        <v>7038.2</v>
      </c>
    </row>
    <row r="53" spans="1:5" ht="12.75">
      <c r="A53" s="1" t="s">
        <v>763</v>
      </c>
      <c r="B53" s="40"/>
      <c r="C53" s="41"/>
      <c r="D53" s="42" t="s">
        <v>780</v>
      </c>
      <c r="E53" s="43">
        <v>7038.2</v>
      </c>
    </row>
    <row r="54" spans="1:5" ht="12.75">
      <c r="A54" s="1" t="s">
        <v>763</v>
      </c>
      <c r="B54" s="46" t="s">
        <v>1052</v>
      </c>
      <c r="C54" s="47" t="s">
        <v>1059</v>
      </c>
      <c r="D54" s="48" t="s">
        <v>1060</v>
      </c>
      <c r="E54" s="49">
        <v>72061</v>
      </c>
    </row>
    <row r="55" spans="1:5" ht="12.75">
      <c r="A55" s="1" t="s">
        <v>763</v>
      </c>
      <c r="B55" s="40"/>
      <c r="C55" s="41"/>
      <c r="D55" s="42" t="s">
        <v>780</v>
      </c>
      <c r="E55" s="43">
        <v>72061</v>
      </c>
    </row>
    <row r="56" spans="1:5" ht="12.75">
      <c r="A56" s="1" t="s">
        <v>763</v>
      </c>
      <c r="B56" s="46" t="s">
        <v>928</v>
      </c>
      <c r="C56" s="47" t="s">
        <v>1059</v>
      </c>
      <c r="D56" s="48" t="s">
        <v>1060</v>
      </c>
      <c r="E56" s="49">
        <v>13800</v>
      </c>
    </row>
    <row r="57" spans="1:5" ht="12.75">
      <c r="A57" s="1" t="s">
        <v>763</v>
      </c>
      <c r="B57" s="40"/>
      <c r="C57" s="41"/>
      <c r="D57" s="42" t="s">
        <v>780</v>
      </c>
      <c r="E57" s="43">
        <v>13800</v>
      </c>
    </row>
    <row r="58" spans="1:5" ht="12.75">
      <c r="A58" s="1" t="s">
        <v>763</v>
      </c>
      <c r="B58" s="46" t="s">
        <v>1061</v>
      </c>
      <c r="C58" s="47" t="s">
        <v>1062</v>
      </c>
      <c r="D58" s="48" t="s">
        <v>1063</v>
      </c>
      <c r="E58" s="49">
        <v>139000</v>
      </c>
    </row>
    <row r="59" spans="1:5" ht="12.75">
      <c r="A59" s="1" t="s">
        <v>763</v>
      </c>
      <c r="B59" s="40"/>
      <c r="C59" s="41"/>
      <c r="D59" s="42" t="s">
        <v>780</v>
      </c>
      <c r="E59" s="43">
        <v>139000</v>
      </c>
    </row>
    <row r="60" spans="1:5" ht="12.75">
      <c r="A60" s="1" t="s">
        <v>763</v>
      </c>
      <c r="B60" s="46" t="s">
        <v>1478</v>
      </c>
      <c r="C60" s="47" t="s">
        <v>1055</v>
      </c>
      <c r="D60" s="48" t="s">
        <v>1056</v>
      </c>
      <c r="E60" s="49">
        <v>9434.6</v>
      </c>
    </row>
    <row r="61" spans="1:5" ht="12.75">
      <c r="A61" s="1" t="s">
        <v>763</v>
      </c>
      <c r="B61" s="40"/>
      <c r="C61" s="41"/>
      <c r="D61" s="42" t="s">
        <v>918</v>
      </c>
      <c r="E61" s="43">
        <v>9434.6</v>
      </c>
    </row>
    <row r="62" spans="1:5" ht="12.75">
      <c r="A62" s="1" t="s">
        <v>763</v>
      </c>
      <c r="B62" s="46" t="s">
        <v>1064</v>
      </c>
      <c r="C62" s="47" t="s">
        <v>1065</v>
      </c>
      <c r="D62" s="48" t="s">
        <v>1066</v>
      </c>
      <c r="E62" s="49">
        <v>839.3</v>
      </c>
    </row>
    <row r="63" spans="1:5" ht="12.75">
      <c r="A63" s="1" t="s">
        <v>763</v>
      </c>
      <c r="B63" s="40"/>
      <c r="C63" s="41"/>
      <c r="D63" s="42" t="s">
        <v>780</v>
      </c>
      <c r="E63" s="43">
        <v>839.3</v>
      </c>
    </row>
    <row r="64" spans="1:5" ht="12.75">
      <c r="A64" s="1" t="s">
        <v>763</v>
      </c>
      <c r="B64" s="46" t="s">
        <v>1064</v>
      </c>
      <c r="C64" s="47" t="s">
        <v>1057</v>
      </c>
      <c r="D64" s="48" t="s">
        <v>1058</v>
      </c>
      <c r="E64" s="49">
        <v>5000</v>
      </c>
    </row>
    <row r="65" spans="1:5" ht="12.75">
      <c r="A65" s="1" t="s">
        <v>763</v>
      </c>
      <c r="B65" s="40"/>
      <c r="C65" s="41"/>
      <c r="D65" s="42" t="s">
        <v>780</v>
      </c>
      <c r="E65" s="43">
        <v>5000</v>
      </c>
    </row>
    <row r="66" spans="1:5" ht="12.75">
      <c r="A66" s="1" t="s">
        <v>763</v>
      </c>
      <c r="B66" s="46" t="s">
        <v>1064</v>
      </c>
      <c r="C66" s="47" t="s">
        <v>1059</v>
      </c>
      <c r="D66" s="48" t="s">
        <v>1060</v>
      </c>
      <c r="E66" s="49">
        <v>26000</v>
      </c>
    </row>
    <row r="67" spans="1:5" ht="12.75">
      <c r="A67" s="1" t="s">
        <v>763</v>
      </c>
      <c r="B67" s="40"/>
      <c r="C67" s="41"/>
      <c r="D67" s="42" t="s">
        <v>780</v>
      </c>
      <c r="E67" s="43">
        <v>26000</v>
      </c>
    </row>
    <row r="68" spans="1:5" ht="12.75">
      <c r="A68" s="1" t="s">
        <v>763</v>
      </c>
      <c r="B68" s="46" t="s">
        <v>1067</v>
      </c>
      <c r="C68" s="47" t="s">
        <v>1044</v>
      </c>
      <c r="D68" s="48" t="s">
        <v>1045</v>
      </c>
      <c r="E68" s="49">
        <v>55306</v>
      </c>
    </row>
    <row r="69" spans="1:5" ht="12.75">
      <c r="A69" s="1" t="s">
        <v>763</v>
      </c>
      <c r="B69" s="40"/>
      <c r="C69" s="41"/>
      <c r="D69" s="42" t="s">
        <v>780</v>
      </c>
      <c r="E69" s="43">
        <v>55306</v>
      </c>
    </row>
    <row r="70" spans="1:5" ht="12.75">
      <c r="A70" s="1" t="s">
        <v>763</v>
      </c>
      <c r="B70" s="46" t="s">
        <v>1068</v>
      </c>
      <c r="C70" s="47" t="s">
        <v>1036</v>
      </c>
      <c r="D70" s="48" t="s">
        <v>1037</v>
      </c>
      <c r="E70" s="49">
        <v>51440</v>
      </c>
    </row>
    <row r="71" spans="1:5" ht="12.75">
      <c r="A71" s="1" t="s">
        <v>763</v>
      </c>
      <c r="B71" s="40"/>
      <c r="C71" s="41"/>
      <c r="D71" s="42" t="s">
        <v>780</v>
      </c>
      <c r="E71" s="43">
        <v>51440</v>
      </c>
    </row>
    <row r="72" spans="1:5" ht="12.75">
      <c r="A72" s="1" t="s">
        <v>763</v>
      </c>
      <c r="B72" s="46" t="s">
        <v>1069</v>
      </c>
      <c r="C72" s="47" t="s">
        <v>1065</v>
      </c>
      <c r="D72" s="48" t="s">
        <v>1066</v>
      </c>
      <c r="E72" s="49">
        <v>213981</v>
      </c>
    </row>
    <row r="73" spans="1:5" ht="12.75">
      <c r="A73" s="1" t="s">
        <v>763</v>
      </c>
      <c r="B73" s="40"/>
      <c r="C73" s="41"/>
      <c r="D73" s="42" t="s">
        <v>780</v>
      </c>
      <c r="E73" s="43">
        <v>213981</v>
      </c>
    </row>
    <row r="74" spans="1:5" ht="12.75">
      <c r="A74" s="1" t="s">
        <v>763</v>
      </c>
      <c r="B74" s="46" t="s">
        <v>1070</v>
      </c>
      <c r="C74" s="47" t="s">
        <v>1044</v>
      </c>
      <c r="D74" s="48" t="s">
        <v>1045</v>
      </c>
      <c r="E74" s="49">
        <v>31225</v>
      </c>
    </row>
    <row r="75" spans="1:5" ht="12.75">
      <c r="A75" s="1" t="s">
        <v>763</v>
      </c>
      <c r="B75" s="40"/>
      <c r="C75" s="41"/>
      <c r="D75" s="42" t="s">
        <v>780</v>
      </c>
      <c r="E75" s="43">
        <v>31225</v>
      </c>
    </row>
    <row r="76" spans="1:5" ht="12.75">
      <c r="A76" s="1" t="s">
        <v>763</v>
      </c>
      <c r="B76" s="46" t="s">
        <v>1071</v>
      </c>
      <c r="C76" s="47" t="s">
        <v>1048</v>
      </c>
      <c r="D76" s="48" t="s">
        <v>1049</v>
      </c>
      <c r="E76" s="49">
        <v>20901.8</v>
      </c>
    </row>
    <row r="77" spans="1:5" ht="12.75">
      <c r="A77" s="1" t="s">
        <v>763</v>
      </c>
      <c r="B77" s="40"/>
      <c r="C77" s="41"/>
      <c r="D77" s="42" t="s">
        <v>918</v>
      </c>
      <c r="E77" s="43">
        <v>228.8</v>
      </c>
    </row>
    <row r="78" spans="1:5" ht="12.75">
      <c r="A78" s="1" t="s">
        <v>763</v>
      </c>
      <c r="B78" s="40"/>
      <c r="C78" s="41"/>
      <c r="D78" s="42" t="s">
        <v>780</v>
      </c>
      <c r="E78" s="43">
        <v>20673</v>
      </c>
    </row>
    <row r="79" spans="1:5" ht="12.75">
      <c r="A79" s="1" t="s">
        <v>763</v>
      </c>
      <c r="B79" s="46" t="s">
        <v>1072</v>
      </c>
      <c r="C79" s="47" t="s">
        <v>1036</v>
      </c>
      <c r="D79" s="48" t="s">
        <v>1037</v>
      </c>
      <c r="E79" s="49">
        <v>20398</v>
      </c>
    </row>
    <row r="80" spans="1:5" ht="12.75">
      <c r="A80" s="1" t="s">
        <v>763</v>
      </c>
      <c r="B80" s="40"/>
      <c r="C80" s="41"/>
      <c r="D80" s="42" t="s">
        <v>780</v>
      </c>
      <c r="E80" s="43">
        <v>20398</v>
      </c>
    </row>
    <row r="81" spans="1:5" ht="12.75">
      <c r="A81" s="1" t="s">
        <v>763</v>
      </c>
      <c r="B81" s="46" t="s">
        <v>1073</v>
      </c>
      <c r="C81" s="47" t="s">
        <v>1074</v>
      </c>
      <c r="D81" s="48" t="s">
        <v>1075</v>
      </c>
      <c r="E81" s="49">
        <v>72473</v>
      </c>
    </row>
    <row r="82" spans="1:5" ht="12.75">
      <c r="A82" s="1" t="s">
        <v>763</v>
      </c>
      <c r="B82" s="40"/>
      <c r="C82" s="41"/>
      <c r="D82" s="42" t="s">
        <v>780</v>
      </c>
      <c r="E82" s="43">
        <v>72473</v>
      </c>
    </row>
    <row r="83" spans="1:5" ht="12.75">
      <c r="A83" s="1" t="s">
        <v>763</v>
      </c>
      <c r="B83" s="46" t="s">
        <v>1076</v>
      </c>
      <c r="C83" s="47" t="s">
        <v>1036</v>
      </c>
      <c r="D83" s="48" t="s">
        <v>1037</v>
      </c>
      <c r="E83" s="49">
        <v>42148</v>
      </c>
    </row>
    <row r="84" spans="1:5" ht="13.5" thickBot="1">
      <c r="A84" s="1" t="s">
        <v>763</v>
      </c>
      <c r="B84" s="40"/>
      <c r="C84" s="41"/>
      <c r="D84" s="42" t="s">
        <v>780</v>
      </c>
      <c r="E84" s="43">
        <v>42148</v>
      </c>
    </row>
    <row r="85" spans="1:5" ht="13.5" thickBot="1">
      <c r="A85" s="1" t="s">
        <v>763</v>
      </c>
      <c r="B85" s="13"/>
      <c r="C85" s="14"/>
      <c r="D85" s="15" t="s">
        <v>793</v>
      </c>
      <c r="E85" s="30">
        <f>SUM(E16:E84)/2</f>
        <v>1465637</v>
      </c>
    </row>
    <row r="86" spans="1:5" ht="13.5" thickBot="1">
      <c r="A86" s="1" t="s">
        <v>763</v>
      </c>
      <c r="C86" s="11"/>
      <c r="E86" s="12"/>
    </row>
    <row r="87" spans="1:5" ht="13.5" thickBot="1">
      <c r="A87" s="1" t="s">
        <v>763</v>
      </c>
      <c r="B87" s="13"/>
      <c r="C87" s="14"/>
      <c r="D87" s="15" t="s">
        <v>794</v>
      </c>
      <c r="E87" s="16"/>
    </row>
    <row r="88" spans="1:5" ht="34.5" customHeight="1">
      <c r="A88" s="1" t="s">
        <v>763</v>
      </c>
      <c r="B88" s="18" t="s">
        <v>766</v>
      </c>
      <c r="C88" s="19" t="s">
        <v>795</v>
      </c>
      <c r="D88" s="20" t="s">
        <v>768</v>
      </c>
      <c r="E88" s="21" t="s">
        <v>770</v>
      </c>
    </row>
    <row r="89" spans="1:5" ht="13.5" customHeight="1" thickBot="1">
      <c r="A89" s="1" t="s">
        <v>763</v>
      </c>
      <c r="B89" s="24"/>
      <c r="C89" s="25"/>
      <c r="D89" s="26" t="s">
        <v>773</v>
      </c>
      <c r="E89" s="27"/>
    </row>
    <row r="90" spans="1:5" ht="12.75">
      <c r="A90" s="1" t="s">
        <v>763</v>
      </c>
      <c r="B90" s="34" t="s">
        <v>1038</v>
      </c>
      <c r="C90" s="35" t="s">
        <v>797</v>
      </c>
      <c r="D90" s="36" t="s">
        <v>1077</v>
      </c>
      <c r="E90" s="37">
        <v>7300</v>
      </c>
    </row>
    <row r="91" spans="1:5" ht="12.75">
      <c r="A91" s="1" t="s">
        <v>763</v>
      </c>
      <c r="B91" s="40"/>
      <c r="C91" s="41"/>
      <c r="D91" s="42" t="s">
        <v>799</v>
      </c>
      <c r="E91" s="43">
        <v>7300</v>
      </c>
    </row>
    <row r="92" spans="1:5" ht="12.75">
      <c r="A92" s="1" t="s">
        <v>763</v>
      </c>
      <c r="B92" s="46" t="s">
        <v>1038</v>
      </c>
      <c r="C92" s="47" t="s">
        <v>1078</v>
      </c>
      <c r="D92" s="48" t="s">
        <v>1079</v>
      </c>
      <c r="E92" s="49">
        <v>2000</v>
      </c>
    </row>
    <row r="93" spans="1:5" ht="12.75">
      <c r="A93" s="1" t="s">
        <v>763</v>
      </c>
      <c r="B93" s="40"/>
      <c r="C93" s="41"/>
      <c r="D93" s="42" t="s">
        <v>799</v>
      </c>
      <c r="E93" s="43">
        <v>2000</v>
      </c>
    </row>
    <row r="94" spans="1:5" ht="12.75">
      <c r="A94" s="1" t="s">
        <v>763</v>
      </c>
      <c r="B94" s="46" t="s">
        <v>1038</v>
      </c>
      <c r="C94" s="47" t="s">
        <v>1080</v>
      </c>
      <c r="D94" s="48" t="s">
        <v>1081</v>
      </c>
      <c r="E94" s="49">
        <v>13000</v>
      </c>
    </row>
    <row r="95" spans="1:5" ht="12.75">
      <c r="A95" s="1" t="s">
        <v>763</v>
      </c>
      <c r="B95" s="40"/>
      <c r="C95" s="41"/>
      <c r="D95" s="42" t="s">
        <v>799</v>
      </c>
      <c r="E95" s="43">
        <v>13000</v>
      </c>
    </row>
    <row r="96" spans="1:5" ht="12.75">
      <c r="A96" s="1" t="s">
        <v>763</v>
      </c>
      <c r="B96" s="46" t="s">
        <v>1039</v>
      </c>
      <c r="C96" s="47" t="s">
        <v>797</v>
      </c>
      <c r="D96" s="48" t="s">
        <v>1082</v>
      </c>
      <c r="E96" s="49">
        <v>500</v>
      </c>
    </row>
    <row r="97" spans="1:5" ht="12.75">
      <c r="A97" s="1" t="s">
        <v>763</v>
      </c>
      <c r="B97" s="40"/>
      <c r="C97" s="41"/>
      <c r="D97" s="42" t="s">
        <v>799</v>
      </c>
      <c r="E97" s="43">
        <v>500</v>
      </c>
    </row>
    <row r="98" spans="1:5" ht="12.75">
      <c r="A98" s="1" t="s">
        <v>763</v>
      </c>
      <c r="B98" s="46" t="s">
        <v>1039</v>
      </c>
      <c r="C98" s="47" t="s">
        <v>797</v>
      </c>
      <c r="D98" s="48" t="s">
        <v>1083</v>
      </c>
      <c r="E98" s="49">
        <v>100</v>
      </c>
    </row>
    <row r="99" spans="1:5" ht="12.75">
      <c r="A99" s="1" t="s">
        <v>763</v>
      </c>
      <c r="B99" s="40"/>
      <c r="C99" s="41"/>
      <c r="D99" s="42" t="s">
        <v>799</v>
      </c>
      <c r="E99" s="43">
        <v>100</v>
      </c>
    </row>
    <row r="100" spans="1:5" ht="12.75">
      <c r="A100" s="1" t="s">
        <v>763</v>
      </c>
      <c r="B100" s="46" t="s">
        <v>1040</v>
      </c>
      <c r="C100" s="47" t="s">
        <v>797</v>
      </c>
      <c r="D100" s="48" t="s">
        <v>1084</v>
      </c>
      <c r="E100" s="49">
        <v>500</v>
      </c>
    </row>
    <row r="101" spans="1:5" ht="12.75">
      <c r="A101" s="1" t="s">
        <v>763</v>
      </c>
      <c r="B101" s="40"/>
      <c r="C101" s="41"/>
      <c r="D101" s="42" t="s">
        <v>799</v>
      </c>
      <c r="E101" s="43">
        <v>500</v>
      </c>
    </row>
    <row r="102" spans="1:5" ht="12.75">
      <c r="A102" s="1" t="s">
        <v>763</v>
      </c>
      <c r="B102" s="46" t="s">
        <v>1040</v>
      </c>
      <c r="C102" s="47" t="s">
        <v>797</v>
      </c>
      <c r="D102" s="48" t="s">
        <v>1085</v>
      </c>
      <c r="E102" s="49">
        <v>1500</v>
      </c>
    </row>
    <row r="103" spans="1:5" ht="12.75">
      <c r="A103" s="1" t="s">
        <v>763</v>
      </c>
      <c r="B103" s="40"/>
      <c r="C103" s="41"/>
      <c r="D103" s="42" t="s">
        <v>799</v>
      </c>
      <c r="E103" s="43">
        <v>1500</v>
      </c>
    </row>
    <row r="104" spans="1:5" ht="12.75">
      <c r="A104" s="1" t="s">
        <v>763</v>
      </c>
      <c r="B104" s="46" t="s">
        <v>1040</v>
      </c>
      <c r="C104" s="47" t="s">
        <v>797</v>
      </c>
      <c r="D104" s="48" t="s">
        <v>1086</v>
      </c>
      <c r="E104" s="49">
        <v>1000</v>
      </c>
    </row>
    <row r="105" spans="1:5" ht="12.75">
      <c r="A105" s="1" t="s">
        <v>763</v>
      </c>
      <c r="B105" s="40"/>
      <c r="C105" s="41"/>
      <c r="D105" s="42" t="s">
        <v>799</v>
      </c>
      <c r="E105" s="43">
        <v>1000</v>
      </c>
    </row>
    <row r="106" spans="1:5" ht="12.75">
      <c r="A106" s="1" t="s">
        <v>763</v>
      </c>
      <c r="B106" s="46" t="s">
        <v>1040</v>
      </c>
      <c r="C106" s="47" t="s">
        <v>797</v>
      </c>
      <c r="D106" s="48" t="s">
        <v>1087</v>
      </c>
      <c r="E106" s="49">
        <v>250</v>
      </c>
    </row>
    <row r="107" spans="1:5" ht="12.75">
      <c r="A107" s="1" t="s">
        <v>763</v>
      </c>
      <c r="B107" s="40"/>
      <c r="C107" s="41"/>
      <c r="D107" s="42" t="s">
        <v>799</v>
      </c>
      <c r="E107" s="43">
        <v>250</v>
      </c>
    </row>
    <row r="108" spans="1:5" ht="12.75">
      <c r="A108" s="1" t="s">
        <v>763</v>
      </c>
      <c r="B108" s="46" t="s">
        <v>1043</v>
      </c>
      <c r="C108" s="47" t="s">
        <v>797</v>
      </c>
      <c r="D108" s="48" t="s">
        <v>1088</v>
      </c>
      <c r="E108" s="49">
        <v>9000</v>
      </c>
    </row>
    <row r="109" spans="1:5" ht="12.75">
      <c r="A109" s="1" t="s">
        <v>763</v>
      </c>
      <c r="B109" s="40"/>
      <c r="C109" s="41"/>
      <c r="D109" s="42" t="s">
        <v>799</v>
      </c>
      <c r="E109" s="43">
        <v>9000</v>
      </c>
    </row>
    <row r="110" spans="1:5" ht="12.75">
      <c r="A110" s="1" t="s">
        <v>763</v>
      </c>
      <c r="B110" s="46" t="s">
        <v>1043</v>
      </c>
      <c r="C110" s="47" t="s">
        <v>797</v>
      </c>
      <c r="D110" s="48" t="s">
        <v>1089</v>
      </c>
      <c r="E110" s="49">
        <v>700</v>
      </c>
    </row>
    <row r="111" spans="1:5" ht="12.75">
      <c r="A111" s="1" t="s">
        <v>763</v>
      </c>
      <c r="B111" s="40"/>
      <c r="C111" s="41"/>
      <c r="D111" s="42" t="s">
        <v>799</v>
      </c>
      <c r="E111" s="43">
        <v>700</v>
      </c>
    </row>
    <row r="112" spans="1:5" ht="12.75">
      <c r="A112" s="1" t="s">
        <v>763</v>
      </c>
      <c r="B112" s="46" t="s">
        <v>1090</v>
      </c>
      <c r="C112" s="47" t="s">
        <v>797</v>
      </c>
      <c r="D112" s="48" t="s">
        <v>1091</v>
      </c>
      <c r="E112" s="49">
        <v>1300</v>
      </c>
    </row>
    <row r="113" spans="1:5" ht="12.75">
      <c r="A113" s="1" t="s">
        <v>763</v>
      </c>
      <c r="B113" s="40"/>
      <c r="C113" s="41"/>
      <c r="D113" s="42" t="s">
        <v>799</v>
      </c>
      <c r="E113" s="43">
        <v>1300</v>
      </c>
    </row>
    <row r="114" spans="1:5" ht="12.75">
      <c r="A114" s="1" t="s">
        <v>763</v>
      </c>
      <c r="B114" s="46" t="s">
        <v>1092</v>
      </c>
      <c r="C114" s="47" t="s">
        <v>797</v>
      </c>
      <c r="D114" s="48" t="s">
        <v>1093</v>
      </c>
      <c r="E114" s="49">
        <v>900</v>
      </c>
    </row>
    <row r="115" spans="1:5" ht="12.75">
      <c r="A115" s="1" t="s">
        <v>763</v>
      </c>
      <c r="B115" s="40"/>
      <c r="C115" s="41"/>
      <c r="D115" s="42" t="s">
        <v>799</v>
      </c>
      <c r="E115" s="43">
        <v>900</v>
      </c>
    </row>
    <row r="116" spans="1:5" ht="12.75">
      <c r="A116" s="1" t="s">
        <v>763</v>
      </c>
      <c r="B116" s="46" t="s">
        <v>1094</v>
      </c>
      <c r="C116" s="47" t="s">
        <v>1095</v>
      </c>
      <c r="D116" s="48" t="s">
        <v>1096</v>
      </c>
      <c r="E116" s="49">
        <v>1000</v>
      </c>
    </row>
    <row r="117" spans="1:5" ht="12.75">
      <c r="A117" s="1" t="s">
        <v>763</v>
      </c>
      <c r="B117" s="40"/>
      <c r="C117" s="41"/>
      <c r="D117" s="42" t="s">
        <v>799</v>
      </c>
      <c r="E117" s="43">
        <v>1000</v>
      </c>
    </row>
    <row r="118" spans="1:5" ht="12.75">
      <c r="A118" s="1" t="s">
        <v>763</v>
      </c>
      <c r="B118" s="46" t="s">
        <v>1097</v>
      </c>
      <c r="C118" s="47" t="s">
        <v>797</v>
      </c>
      <c r="D118" s="48" t="s">
        <v>1098</v>
      </c>
      <c r="E118" s="49">
        <v>4000</v>
      </c>
    </row>
    <row r="119" spans="1:5" ht="12.75">
      <c r="A119" s="1" t="s">
        <v>763</v>
      </c>
      <c r="B119" s="40"/>
      <c r="C119" s="41"/>
      <c r="D119" s="42" t="s">
        <v>799</v>
      </c>
      <c r="E119" s="43">
        <v>4000</v>
      </c>
    </row>
    <row r="120" spans="1:5" ht="12.75">
      <c r="A120" s="1" t="s">
        <v>763</v>
      </c>
      <c r="B120" s="46" t="s">
        <v>920</v>
      </c>
      <c r="C120" s="47" t="s">
        <v>1099</v>
      </c>
      <c r="D120" s="48" t="s">
        <v>1100</v>
      </c>
      <c r="E120" s="49">
        <v>10000</v>
      </c>
    </row>
    <row r="121" spans="1:5" ht="12.75">
      <c r="A121" s="1" t="s">
        <v>763</v>
      </c>
      <c r="B121" s="40"/>
      <c r="C121" s="41"/>
      <c r="D121" s="42" t="s">
        <v>799</v>
      </c>
      <c r="E121" s="43">
        <v>10000</v>
      </c>
    </row>
    <row r="122" spans="1:5" ht="12.75">
      <c r="A122" s="1" t="s">
        <v>763</v>
      </c>
      <c r="B122" s="46" t="s">
        <v>1101</v>
      </c>
      <c r="C122" s="47" t="s">
        <v>797</v>
      </c>
      <c r="D122" s="48" t="s">
        <v>1102</v>
      </c>
      <c r="E122" s="49">
        <v>10000</v>
      </c>
    </row>
    <row r="123" spans="1:5" ht="12.75">
      <c r="A123" s="1" t="s">
        <v>763</v>
      </c>
      <c r="B123" s="40"/>
      <c r="C123" s="41"/>
      <c r="D123" s="42" t="s">
        <v>799</v>
      </c>
      <c r="E123" s="43">
        <v>10000</v>
      </c>
    </row>
    <row r="124" spans="1:5" ht="12.75">
      <c r="A124" s="1" t="s">
        <v>763</v>
      </c>
      <c r="B124" s="46" t="s">
        <v>1103</v>
      </c>
      <c r="C124" s="47" t="s">
        <v>797</v>
      </c>
      <c r="D124" s="48" t="s">
        <v>1104</v>
      </c>
      <c r="E124" s="49">
        <v>7500</v>
      </c>
    </row>
    <row r="125" spans="1:5" ht="12.75">
      <c r="A125" s="1" t="s">
        <v>763</v>
      </c>
      <c r="B125" s="40"/>
      <c r="C125" s="41"/>
      <c r="D125" s="42" t="s">
        <v>799</v>
      </c>
      <c r="E125" s="43">
        <v>7500</v>
      </c>
    </row>
    <row r="126" spans="1:5" ht="12.75">
      <c r="A126" s="1" t="s">
        <v>763</v>
      </c>
      <c r="B126" s="46" t="s">
        <v>1105</v>
      </c>
      <c r="C126" s="47" t="s">
        <v>797</v>
      </c>
      <c r="D126" s="48" t="s">
        <v>1106</v>
      </c>
      <c r="E126" s="49">
        <v>1500</v>
      </c>
    </row>
    <row r="127" spans="1:5" ht="12.75">
      <c r="A127" s="1" t="s">
        <v>763</v>
      </c>
      <c r="B127" s="40"/>
      <c r="C127" s="41"/>
      <c r="D127" s="42" t="s">
        <v>799</v>
      </c>
      <c r="E127" s="43">
        <v>1500</v>
      </c>
    </row>
    <row r="128" spans="1:5" ht="12.75">
      <c r="A128" s="1" t="s">
        <v>763</v>
      </c>
      <c r="B128" s="46" t="s">
        <v>1105</v>
      </c>
      <c r="C128" s="47" t="s">
        <v>797</v>
      </c>
      <c r="D128" s="48" t="s">
        <v>1107</v>
      </c>
      <c r="E128" s="49">
        <v>2000</v>
      </c>
    </row>
    <row r="129" spans="1:5" ht="12.75">
      <c r="A129" s="1" t="s">
        <v>763</v>
      </c>
      <c r="B129" s="40"/>
      <c r="C129" s="41"/>
      <c r="D129" s="42" t="s">
        <v>799</v>
      </c>
      <c r="E129" s="43">
        <v>2000</v>
      </c>
    </row>
    <row r="130" spans="1:5" ht="12.75">
      <c r="A130" s="1" t="s">
        <v>763</v>
      </c>
      <c r="B130" s="46" t="s">
        <v>1105</v>
      </c>
      <c r="C130" s="47" t="s">
        <v>797</v>
      </c>
      <c r="D130" s="48" t="s">
        <v>1108</v>
      </c>
      <c r="E130" s="49">
        <v>2000</v>
      </c>
    </row>
    <row r="131" spans="1:5" ht="12.75">
      <c r="A131" s="1" t="s">
        <v>763</v>
      </c>
      <c r="B131" s="40"/>
      <c r="C131" s="41"/>
      <c r="D131" s="42" t="s">
        <v>799</v>
      </c>
      <c r="E131" s="43">
        <v>2000</v>
      </c>
    </row>
    <row r="132" spans="1:5" ht="12.75">
      <c r="A132" s="1" t="s">
        <v>763</v>
      </c>
      <c r="B132" s="46" t="s">
        <v>1105</v>
      </c>
      <c r="C132" s="47" t="s">
        <v>797</v>
      </c>
      <c r="D132" s="48" t="s">
        <v>1109</v>
      </c>
      <c r="E132" s="49">
        <v>2000</v>
      </c>
    </row>
    <row r="133" spans="1:5" ht="12.75">
      <c r="A133" s="1" t="s">
        <v>763</v>
      </c>
      <c r="B133" s="40"/>
      <c r="C133" s="41"/>
      <c r="D133" s="42" t="s">
        <v>799</v>
      </c>
      <c r="E133" s="43">
        <v>2000</v>
      </c>
    </row>
    <row r="134" spans="1:5" ht="12.75">
      <c r="A134" s="1" t="s">
        <v>763</v>
      </c>
      <c r="B134" s="46" t="s">
        <v>1110</v>
      </c>
      <c r="C134" s="47" t="s">
        <v>797</v>
      </c>
      <c r="D134" s="48" t="s">
        <v>1111</v>
      </c>
      <c r="E134" s="49">
        <v>450</v>
      </c>
    </row>
    <row r="135" spans="1:5" ht="12.75">
      <c r="A135" s="1" t="s">
        <v>763</v>
      </c>
      <c r="B135" s="40"/>
      <c r="C135" s="41"/>
      <c r="D135" s="42" t="s">
        <v>799</v>
      </c>
      <c r="E135" s="43">
        <v>450</v>
      </c>
    </row>
    <row r="136" spans="1:5" ht="12.75">
      <c r="A136" s="1" t="s">
        <v>763</v>
      </c>
      <c r="B136" s="46" t="s">
        <v>885</v>
      </c>
      <c r="C136" s="47" t="s">
        <v>797</v>
      </c>
      <c r="D136" s="48" t="s">
        <v>1113</v>
      </c>
      <c r="E136" s="49">
        <v>1500</v>
      </c>
    </row>
    <row r="137" spans="1:5" ht="12.75">
      <c r="A137" s="1" t="s">
        <v>763</v>
      </c>
      <c r="B137" s="40"/>
      <c r="C137" s="41"/>
      <c r="D137" s="42" t="s">
        <v>799</v>
      </c>
      <c r="E137" s="43">
        <v>1500</v>
      </c>
    </row>
    <row r="138" spans="1:5" ht="12.75">
      <c r="A138" s="1" t="s">
        <v>763</v>
      </c>
      <c r="B138" s="46" t="s">
        <v>1114</v>
      </c>
      <c r="C138" s="47" t="s">
        <v>797</v>
      </c>
      <c r="D138" s="48" t="s">
        <v>1115</v>
      </c>
      <c r="E138" s="49">
        <v>6000</v>
      </c>
    </row>
    <row r="139" spans="1:5" ht="12.75">
      <c r="A139" s="1" t="s">
        <v>763</v>
      </c>
      <c r="B139" s="40"/>
      <c r="C139" s="41"/>
      <c r="D139" s="42" t="s">
        <v>799</v>
      </c>
      <c r="E139" s="43">
        <v>6000</v>
      </c>
    </row>
    <row r="140" spans="1:5" ht="12.75">
      <c r="A140" s="1" t="s">
        <v>763</v>
      </c>
      <c r="B140" s="46" t="s">
        <v>1046</v>
      </c>
      <c r="C140" s="47" t="s">
        <v>797</v>
      </c>
      <c r="D140" s="48" t="s">
        <v>1116</v>
      </c>
      <c r="E140" s="49">
        <v>10000</v>
      </c>
    </row>
    <row r="141" spans="1:5" ht="12.75">
      <c r="A141" s="1" t="s">
        <v>763</v>
      </c>
      <c r="B141" s="40"/>
      <c r="C141" s="41"/>
      <c r="D141" s="42" t="s">
        <v>799</v>
      </c>
      <c r="E141" s="43">
        <v>10000</v>
      </c>
    </row>
    <row r="142" spans="1:5" ht="12.75">
      <c r="A142" s="1" t="s">
        <v>763</v>
      </c>
      <c r="B142" s="46" t="s">
        <v>1046</v>
      </c>
      <c r="C142" s="47" t="s">
        <v>797</v>
      </c>
      <c r="D142" s="48" t="s">
        <v>1117</v>
      </c>
      <c r="E142" s="49">
        <v>12500</v>
      </c>
    </row>
    <row r="143" spans="1:5" ht="12.75">
      <c r="A143" s="1" t="s">
        <v>763</v>
      </c>
      <c r="B143" s="40"/>
      <c r="C143" s="41"/>
      <c r="D143" s="42" t="s">
        <v>799</v>
      </c>
      <c r="E143" s="43">
        <v>12500</v>
      </c>
    </row>
    <row r="144" spans="1:5" ht="12.75">
      <c r="A144" s="1" t="s">
        <v>763</v>
      </c>
      <c r="B144" s="46" t="s">
        <v>1046</v>
      </c>
      <c r="C144" s="47" t="s">
        <v>797</v>
      </c>
      <c r="D144" s="48" t="s">
        <v>1118</v>
      </c>
      <c r="E144" s="49">
        <v>350</v>
      </c>
    </row>
    <row r="145" spans="1:5" ht="12.75">
      <c r="A145" s="1" t="s">
        <v>763</v>
      </c>
      <c r="B145" s="40"/>
      <c r="C145" s="41"/>
      <c r="D145" s="42" t="s">
        <v>799</v>
      </c>
      <c r="E145" s="43">
        <v>350</v>
      </c>
    </row>
    <row r="146" spans="1:5" ht="12.75">
      <c r="A146" s="1" t="s">
        <v>763</v>
      </c>
      <c r="B146" s="46" t="s">
        <v>1047</v>
      </c>
      <c r="C146" s="47" t="s">
        <v>797</v>
      </c>
      <c r="D146" s="48" t="s">
        <v>1119</v>
      </c>
      <c r="E146" s="49">
        <v>700</v>
      </c>
    </row>
    <row r="147" spans="1:5" ht="12.75">
      <c r="A147" s="1" t="s">
        <v>763</v>
      </c>
      <c r="B147" s="40"/>
      <c r="C147" s="41"/>
      <c r="D147" s="42" t="s">
        <v>799</v>
      </c>
      <c r="E147" s="43">
        <v>700</v>
      </c>
    </row>
    <row r="148" spans="1:5" ht="12.75">
      <c r="A148" s="1" t="s">
        <v>763</v>
      </c>
      <c r="B148" s="46" t="s">
        <v>1047</v>
      </c>
      <c r="C148" s="47" t="s">
        <v>797</v>
      </c>
      <c r="D148" s="48" t="s">
        <v>1120</v>
      </c>
      <c r="E148" s="49">
        <v>600</v>
      </c>
    </row>
    <row r="149" spans="1:5" ht="12.75">
      <c r="A149" s="1" t="s">
        <v>763</v>
      </c>
      <c r="B149" s="40"/>
      <c r="C149" s="41"/>
      <c r="D149" s="42" t="s">
        <v>799</v>
      </c>
      <c r="E149" s="43">
        <v>600</v>
      </c>
    </row>
    <row r="150" spans="1:5" ht="12.75">
      <c r="A150" s="1" t="s">
        <v>763</v>
      </c>
      <c r="B150" s="46" t="s">
        <v>1047</v>
      </c>
      <c r="C150" s="47" t="s">
        <v>797</v>
      </c>
      <c r="D150" s="48" t="s">
        <v>1121</v>
      </c>
      <c r="E150" s="49">
        <v>1000</v>
      </c>
    </row>
    <row r="151" spans="1:5" ht="12.75">
      <c r="A151" s="1" t="s">
        <v>763</v>
      </c>
      <c r="B151" s="40"/>
      <c r="C151" s="41"/>
      <c r="D151" s="42" t="s">
        <v>799</v>
      </c>
      <c r="E151" s="43">
        <v>1000</v>
      </c>
    </row>
    <row r="152" spans="1:5" ht="12.75">
      <c r="A152" s="1" t="s">
        <v>763</v>
      </c>
      <c r="B152" s="46" t="s">
        <v>1047</v>
      </c>
      <c r="C152" s="47" t="s">
        <v>797</v>
      </c>
      <c r="D152" s="48" t="s">
        <v>1122</v>
      </c>
      <c r="E152" s="49">
        <v>350</v>
      </c>
    </row>
    <row r="153" spans="1:5" ht="12.75">
      <c r="A153" s="1" t="s">
        <v>763</v>
      </c>
      <c r="B153" s="40"/>
      <c r="C153" s="41"/>
      <c r="D153" s="42" t="s">
        <v>799</v>
      </c>
      <c r="E153" s="43">
        <v>350</v>
      </c>
    </row>
    <row r="154" spans="1:5" ht="12.75">
      <c r="A154" s="1" t="s">
        <v>763</v>
      </c>
      <c r="B154" s="46" t="s">
        <v>1047</v>
      </c>
      <c r="C154" s="47" t="s">
        <v>797</v>
      </c>
      <c r="D154" s="48" t="s">
        <v>1123</v>
      </c>
      <c r="E154" s="49">
        <v>150</v>
      </c>
    </row>
    <row r="155" spans="1:5" ht="12.75">
      <c r="A155" s="1" t="s">
        <v>763</v>
      </c>
      <c r="B155" s="40"/>
      <c r="C155" s="41"/>
      <c r="D155" s="42" t="s">
        <v>799</v>
      </c>
      <c r="E155" s="43">
        <v>150</v>
      </c>
    </row>
    <row r="156" spans="1:5" ht="12.75">
      <c r="A156" s="1" t="s">
        <v>763</v>
      </c>
      <c r="B156" s="46" t="s">
        <v>1047</v>
      </c>
      <c r="C156" s="47" t="s">
        <v>797</v>
      </c>
      <c r="D156" s="48" t="s">
        <v>1124</v>
      </c>
      <c r="E156" s="49">
        <v>800</v>
      </c>
    </row>
    <row r="157" spans="1:5" ht="12.75">
      <c r="A157" s="1" t="s">
        <v>763</v>
      </c>
      <c r="B157" s="40"/>
      <c r="C157" s="41"/>
      <c r="D157" s="42" t="s">
        <v>799</v>
      </c>
      <c r="E157" s="43">
        <v>800</v>
      </c>
    </row>
    <row r="158" spans="1:5" ht="12.75">
      <c r="A158" s="1" t="s">
        <v>763</v>
      </c>
      <c r="B158" s="46" t="s">
        <v>1047</v>
      </c>
      <c r="C158" s="47" t="s">
        <v>797</v>
      </c>
      <c r="D158" s="48" t="s">
        <v>1125</v>
      </c>
      <c r="E158" s="49">
        <v>500</v>
      </c>
    </row>
    <row r="159" spans="1:5" ht="12.75">
      <c r="A159" s="1" t="s">
        <v>763</v>
      </c>
      <c r="B159" s="40"/>
      <c r="C159" s="41"/>
      <c r="D159" s="42" t="s">
        <v>799</v>
      </c>
      <c r="E159" s="43">
        <v>500</v>
      </c>
    </row>
    <row r="160" spans="1:5" ht="12.75">
      <c r="A160" s="1" t="s">
        <v>763</v>
      </c>
      <c r="B160" s="46" t="s">
        <v>1047</v>
      </c>
      <c r="C160" s="47" t="s">
        <v>797</v>
      </c>
      <c r="D160" s="48" t="s">
        <v>1126</v>
      </c>
      <c r="E160" s="49">
        <v>2000</v>
      </c>
    </row>
    <row r="161" spans="1:5" ht="12.75">
      <c r="A161" s="1" t="s">
        <v>763</v>
      </c>
      <c r="B161" s="40"/>
      <c r="C161" s="41"/>
      <c r="D161" s="42" t="s">
        <v>799</v>
      </c>
      <c r="E161" s="43">
        <v>2000</v>
      </c>
    </row>
    <row r="162" spans="1:5" ht="12.75">
      <c r="A162" s="1" t="s">
        <v>763</v>
      </c>
      <c r="B162" s="46" t="s">
        <v>1047</v>
      </c>
      <c r="C162" s="47" t="s">
        <v>1127</v>
      </c>
      <c r="D162" s="48" t="s">
        <v>1128</v>
      </c>
      <c r="E162" s="49">
        <v>800</v>
      </c>
    </row>
    <row r="163" spans="1:5" ht="12.75">
      <c r="A163" s="1" t="s">
        <v>763</v>
      </c>
      <c r="B163" s="40"/>
      <c r="C163" s="41"/>
      <c r="D163" s="42" t="s">
        <v>799</v>
      </c>
      <c r="E163" s="43">
        <v>800</v>
      </c>
    </row>
    <row r="164" spans="1:5" ht="12.75">
      <c r="A164" s="1" t="s">
        <v>763</v>
      </c>
      <c r="B164" s="46" t="s">
        <v>781</v>
      </c>
      <c r="C164" s="47" t="s">
        <v>797</v>
      </c>
      <c r="D164" s="48" t="s">
        <v>1129</v>
      </c>
      <c r="E164" s="49">
        <v>5000</v>
      </c>
    </row>
    <row r="165" spans="1:5" ht="12.75">
      <c r="A165" s="1" t="s">
        <v>763</v>
      </c>
      <c r="B165" s="40"/>
      <c r="C165" s="41"/>
      <c r="D165" s="42" t="s">
        <v>799</v>
      </c>
      <c r="E165" s="43">
        <v>5000</v>
      </c>
    </row>
    <row r="166" spans="1:5" ht="12.75">
      <c r="A166" s="1" t="s">
        <v>763</v>
      </c>
      <c r="B166" s="46" t="s">
        <v>781</v>
      </c>
      <c r="C166" s="47" t="s">
        <v>1130</v>
      </c>
      <c r="D166" s="48" t="s">
        <v>1131</v>
      </c>
      <c r="E166" s="49">
        <v>63000</v>
      </c>
    </row>
    <row r="167" spans="1:5" ht="12.75">
      <c r="A167" s="1" t="s">
        <v>763</v>
      </c>
      <c r="B167" s="40"/>
      <c r="C167" s="41"/>
      <c r="D167" s="42" t="s">
        <v>799</v>
      </c>
      <c r="E167" s="43">
        <v>63000</v>
      </c>
    </row>
    <row r="168" spans="1:5" ht="12.75">
      <c r="A168" s="1" t="s">
        <v>763</v>
      </c>
      <c r="B168" s="46" t="s">
        <v>781</v>
      </c>
      <c r="C168" s="47" t="s">
        <v>1132</v>
      </c>
      <c r="D168" s="48" t="s">
        <v>1133</v>
      </c>
      <c r="E168" s="49">
        <v>53020</v>
      </c>
    </row>
    <row r="169" spans="1:5" ht="12.75">
      <c r="A169" s="1" t="s">
        <v>763</v>
      </c>
      <c r="B169" s="40"/>
      <c r="C169" s="41"/>
      <c r="D169" s="42" t="s">
        <v>799</v>
      </c>
      <c r="E169" s="43">
        <v>53020</v>
      </c>
    </row>
    <row r="170" spans="1:5" ht="12.75">
      <c r="A170" s="1" t="s">
        <v>763</v>
      </c>
      <c r="B170" s="46" t="s">
        <v>781</v>
      </c>
      <c r="C170" s="47" t="s">
        <v>1134</v>
      </c>
      <c r="D170" s="48" t="s">
        <v>1135</v>
      </c>
      <c r="E170" s="49">
        <v>233</v>
      </c>
    </row>
    <row r="171" spans="1:5" ht="12.75">
      <c r="A171" s="1" t="s">
        <v>763</v>
      </c>
      <c r="B171" s="40"/>
      <c r="C171" s="41"/>
      <c r="D171" s="42" t="s">
        <v>799</v>
      </c>
      <c r="E171" s="43">
        <v>233</v>
      </c>
    </row>
    <row r="172" spans="1:5" ht="12.75">
      <c r="A172" s="1" t="s">
        <v>763</v>
      </c>
      <c r="B172" s="46" t="s">
        <v>781</v>
      </c>
      <c r="C172" s="47" t="s">
        <v>1136</v>
      </c>
      <c r="D172" s="48" t="s">
        <v>1137</v>
      </c>
      <c r="E172" s="49">
        <v>39249</v>
      </c>
    </row>
    <row r="173" spans="1:5" ht="12.75">
      <c r="A173" s="1" t="s">
        <v>763</v>
      </c>
      <c r="B173" s="40"/>
      <c r="C173" s="41"/>
      <c r="D173" s="42" t="s">
        <v>799</v>
      </c>
      <c r="E173" s="43">
        <v>39249</v>
      </c>
    </row>
    <row r="174" spans="1:5" ht="12.75">
      <c r="A174" s="1" t="s">
        <v>763</v>
      </c>
      <c r="B174" s="46" t="s">
        <v>1052</v>
      </c>
      <c r="C174" s="47" t="s">
        <v>797</v>
      </c>
      <c r="D174" s="48" t="s">
        <v>1138</v>
      </c>
      <c r="E174" s="49">
        <v>1000</v>
      </c>
    </row>
    <row r="175" spans="1:5" ht="12.75">
      <c r="A175" s="1" t="s">
        <v>763</v>
      </c>
      <c r="B175" s="40"/>
      <c r="C175" s="41"/>
      <c r="D175" s="42" t="s">
        <v>799</v>
      </c>
      <c r="E175" s="43">
        <v>1000</v>
      </c>
    </row>
    <row r="176" spans="1:5" ht="12.75">
      <c r="A176" s="1" t="s">
        <v>763</v>
      </c>
      <c r="B176" s="46" t="s">
        <v>1061</v>
      </c>
      <c r="C176" s="47" t="s">
        <v>797</v>
      </c>
      <c r="D176" s="48" t="s">
        <v>1139</v>
      </c>
      <c r="E176" s="49">
        <v>9850</v>
      </c>
    </row>
    <row r="177" spans="1:5" ht="12.75">
      <c r="A177" s="1" t="s">
        <v>763</v>
      </c>
      <c r="B177" s="40"/>
      <c r="C177" s="41"/>
      <c r="D177" s="42" t="s">
        <v>799</v>
      </c>
      <c r="E177" s="43">
        <v>9850</v>
      </c>
    </row>
    <row r="178" spans="1:5" ht="12.75">
      <c r="A178" s="1" t="s">
        <v>763</v>
      </c>
      <c r="B178" s="46" t="s">
        <v>1061</v>
      </c>
      <c r="C178" s="47" t="s">
        <v>1140</v>
      </c>
      <c r="D178" s="48" t="s">
        <v>1141</v>
      </c>
      <c r="E178" s="49">
        <v>115000</v>
      </c>
    </row>
    <row r="179" spans="1:5" ht="12.75">
      <c r="A179" s="1" t="s">
        <v>763</v>
      </c>
      <c r="B179" s="40"/>
      <c r="C179" s="41"/>
      <c r="D179" s="42" t="s">
        <v>799</v>
      </c>
      <c r="E179" s="43">
        <v>115000</v>
      </c>
    </row>
    <row r="180" spans="1:5" ht="12.75">
      <c r="A180" s="1" t="s">
        <v>763</v>
      </c>
      <c r="B180" s="46" t="s">
        <v>1067</v>
      </c>
      <c r="C180" s="47" t="s">
        <v>1142</v>
      </c>
      <c r="D180" s="48" t="s">
        <v>1143</v>
      </c>
      <c r="E180" s="49">
        <v>40600</v>
      </c>
    </row>
    <row r="181" spans="1:5" ht="12.75">
      <c r="A181" s="1" t="s">
        <v>763</v>
      </c>
      <c r="B181" s="40"/>
      <c r="C181" s="41"/>
      <c r="D181" s="42" t="s">
        <v>799</v>
      </c>
      <c r="E181" s="43">
        <v>40600</v>
      </c>
    </row>
    <row r="182" spans="1:5" ht="12.75">
      <c r="A182" s="1" t="s">
        <v>763</v>
      </c>
      <c r="B182" s="46" t="s">
        <v>1067</v>
      </c>
      <c r="C182" s="47" t="s">
        <v>1144</v>
      </c>
      <c r="D182" s="48" t="s">
        <v>1145</v>
      </c>
      <c r="E182" s="49">
        <v>500</v>
      </c>
    </row>
    <row r="183" spans="1:5" ht="12.75">
      <c r="A183" s="1" t="s">
        <v>763</v>
      </c>
      <c r="B183" s="40"/>
      <c r="C183" s="41"/>
      <c r="D183" s="42" t="s">
        <v>799</v>
      </c>
      <c r="E183" s="43">
        <v>500</v>
      </c>
    </row>
    <row r="184" spans="1:5" ht="12.75">
      <c r="A184" s="1" t="s">
        <v>763</v>
      </c>
      <c r="B184" s="46" t="s">
        <v>1068</v>
      </c>
      <c r="C184" s="47" t="s">
        <v>797</v>
      </c>
      <c r="D184" s="48" t="s">
        <v>1146</v>
      </c>
      <c r="E184" s="49">
        <v>500</v>
      </c>
    </row>
    <row r="185" spans="1:5" ht="12.75">
      <c r="A185" s="1" t="s">
        <v>763</v>
      </c>
      <c r="B185" s="40"/>
      <c r="C185" s="41"/>
      <c r="D185" s="42" t="s">
        <v>799</v>
      </c>
      <c r="E185" s="43">
        <v>500</v>
      </c>
    </row>
    <row r="186" spans="1:5" ht="12.75">
      <c r="A186" s="1" t="s">
        <v>763</v>
      </c>
      <c r="B186" s="46" t="s">
        <v>1068</v>
      </c>
      <c r="C186" s="47" t="s">
        <v>797</v>
      </c>
      <c r="D186" s="48" t="s">
        <v>1147</v>
      </c>
      <c r="E186" s="49">
        <v>2000</v>
      </c>
    </row>
    <row r="187" spans="1:5" ht="12.75">
      <c r="A187" s="1" t="s">
        <v>763</v>
      </c>
      <c r="B187" s="40"/>
      <c r="C187" s="41"/>
      <c r="D187" s="42" t="s">
        <v>799</v>
      </c>
      <c r="E187" s="43">
        <v>2000</v>
      </c>
    </row>
    <row r="188" spans="1:5" ht="12.75">
      <c r="A188" s="1" t="s">
        <v>763</v>
      </c>
      <c r="B188" s="46" t="s">
        <v>1069</v>
      </c>
      <c r="C188" s="47" t="s">
        <v>1148</v>
      </c>
      <c r="D188" s="48" t="s">
        <v>1149</v>
      </c>
      <c r="E188" s="49">
        <v>2000</v>
      </c>
    </row>
    <row r="189" spans="1:5" ht="12.75">
      <c r="A189" s="1" t="s">
        <v>763</v>
      </c>
      <c r="B189" s="40"/>
      <c r="C189" s="41"/>
      <c r="D189" s="42" t="s">
        <v>799</v>
      </c>
      <c r="E189" s="43">
        <v>2000</v>
      </c>
    </row>
    <row r="190" spans="1:5" ht="12.75">
      <c r="A190" s="1" t="s">
        <v>763</v>
      </c>
      <c r="B190" s="46" t="s">
        <v>1069</v>
      </c>
      <c r="C190" s="47" t="s">
        <v>1150</v>
      </c>
      <c r="D190" s="48" t="s">
        <v>1151</v>
      </c>
      <c r="E190" s="49">
        <v>5200</v>
      </c>
    </row>
    <row r="191" spans="1:5" ht="12.75">
      <c r="A191" s="1" t="s">
        <v>763</v>
      </c>
      <c r="B191" s="40"/>
      <c r="C191" s="41"/>
      <c r="D191" s="42" t="s">
        <v>799</v>
      </c>
      <c r="E191" s="43">
        <v>5200</v>
      </c>
    </row>
    <row r="192" spans="1:5" ht="12.75">
      <c r="A192" s="1" t="s">
        <v>763</v>
      </c>
      <c r="B192" s="46" t="s">
        <v>1069</v>
      </c>
      <c r="C192" s="47" t="s">
        <v>1152</v>
      </c>
      <c r="D192" s="48" t="s">
        <v>1153</v>
      </c>
      <c r="E192" s="49">
        <v>10500</v>
      </c>
    </row>
    <row r="193" spans="1:5" ht="12.75">
      <c r="A193" s="1" t="s">
        <v>763</v>
      </c>
      <c r="B193" s="40"/>
      <c r="C193" s="41"/>
      <c r="D193" s="42" t="s">
        <v>799</v>
      </c>
      <c r="E193" s="43">
        <v>10500</v>
      </c>
    </row>
    <row r="194" spans="1:5" ht="12.75">
      <c r="A194" s="1" t="s">
        <v>763</v>
      </c>
      <c r="B194" s="46" t="s">
        <v>1070</v>
      </c>
      <c r="C194" s="47" t="s">
        <v>797</v>
      </c>
      <c r="D194" s="48" t="s">
        <v>1154</v>
      </c>
      <c r="E194" s="49">
        <v>500</v>
      </c>
    </row>
    <row r="195" spans="1:5" ht="12.75">
      <c r="A195" s="1" t="s">
        <v>763</v>
      </c>
      <c r="B195" s="40"/>
      <c r="C195" s="41"/>
      <c r="D195" s="42" t="s">
        <v>799</v>
      </c>
      <c r="E195" s="43">
        <v>500</v>
      </c>
    </row>
    <row r="196" spans="1:5" ht="12.75">
      <c r="A196" s="1" t="s">
        <v>763</v>
      </c>
      <c r="B196" s="46" t="s">
        <v>1070</v>
      </c>
      <c r="C196" s="47" t="s">
        <v>797</v>
      </c>
      <c r="D196" s="48" t="s">
        <v>1155</v>
      </c>
      <c r="E196" s="49">
        <v>500</v>
      </c>
    </row>
    <row r="197" spans="1:5" ht="12.75">
      <c r="A197" s="1" t="s">
        <v>763</v>
      </c>
      <c r="B197" s="40"/>
      <c r="C197" s="41"/>
      <c r="D197" s="42" t="s">
        <v>799</v>
      </c>
      <c r="E197" s="43">
        <v>500</v>
      </c>
    </row>
    <row r="198" spans="1:5" ht="12.75">
      <c r="A198" s="1" t="s">
        <v>763</v>
      </c>
      <c r="B198" s="46" t="s">
        <v>1070</v>
      </c>
      <c r="C198" s="47" t="s">
        <v>1156</v>
      </c>
      <c r="D198" s="48" t="s">
        <v>1157</v>
      </c>
      <c r="E198" s="49">
        <v>1250</v>
      </c>
    </row>
    <row r="199" spans="1:5" ht="12.75">
      <c r="A199" s="1" t="s">
        <v>763</v>
      </c>
      <c r="B199" s="40"/>
      <c r="C199" s="41"/>
      <c r="D199" s="42" t="s">
        <v>799</v>
      </c>
      <c r="E199" s="43">
        <v>1250</v>
      </c>
    </row>
    <row r="200" spans="1:5" ht="12.75">
      <c r="A200" s="1" t="s">
        <v>763</v>
      </c>
      <c r="B200" s="46" t="s">
        <v>1071</v>
      </c>
      <c r="C200" s="47" t="s">
        <v>797</v>
      </c>
      <c r="D200" s="48" t="s">
        <v>1158</v>
      </c>
      <c r="E200" s="49">
        <v>2000</v>
      </c>
    </row>
    <row r="201" spans="1:5" ht="12.75">
      <c r="A201" s="1" t="s">
        <v>763</v>
      </c>
      <c r="B201" s="40"/>
      <c r="C201" s="41"/>
      <c r="D201" s="42" t="s">
        <v>799</v>
      </c>
      <c r="E201" s="43">
        <v>2000</v>
      </c>
    </row>
    <row r="202" spans="1:5" ht="12.75">
      <c r="A202" s="1" t="s">
        <v>763</v>
      </c>
      <c r="B202" s="46" t="s">
        <v>1071</v>
      </c>
      <c r="C202" s="47" t="s">
        <v>797</v>
      </c>
      <c r="D202" s="48" t="s">
        <v>1159</v>
      </c>
      <c r="E202" s="49">
        <v>300</v>
      </c>
    </row>
    <row r="203" spans="1:5" ht="12.75">
      <c r="A203" s="1" t="s">
        <v>763</v>
      </c>
      <c r="B203" s="40"/>
      <c r="C203" s="41"/>
      <c r="D203" s="42" t="s">
        <v>799</v>
      </c>
      <c r="E203" s="43">
        <v>300</v>
      </c>
    </row>
    <row r="204" spans="1:5" ht="12.75">
      <c r="A204" s="1" t="s">
        <v>763</v>
      </c>
      <c r="B204" s="46" t="s">
        <v>1071</v>
      </c>
      <c r="C204" s="47" t="s">
        <v>797</v>
      </c>
      <c r="D204" s="48" t="s">
        <v>1160</v>
      </c>
      <c r="E204" s="49">
        <v>2000</v>
      </c>
    </row>
    <row r="205" spans="1:5" ht="12.75">
      <c r="A205" s="1" t="s">
        <v>763</v>
      </c>
      <c r="B205" s="40"/>
      <c r="C205" s="41"/>
      <c r="D205" s="42" t="s">
        <v>799</v>
      </c>
      <c r="E205" s="43">
        <v>2000</v>
      </c>
    </row>
    <row r="206" spans="1:5" ht="12.75">
      <c r="A206" s="1" t="s">
        <v>763</v>
      </c>
      <c r="B206" s="46" t="s">
        <v>1071</v>
      </c>
      <c r="C206" s="47" t="s">
        <v>1161</v>
      </c>
      <c r="D206" s="48" t="s">
        <v>1162</v>
      </c>
      <c r="E206" s="49">
        <v>1500</v>
      </c>
    </row>
    <row r="207" spans="1:5" ht="12.75">
      <c r="A207" s="1" t="s">
        <v>763</v>
      </c>
      <c r="B207" s="40"/>
      <c r="C207" s="41"/>
      <c r="D207" s="42" t="s">
        <v>799</v>
      </c>
      <c r="E207" s="43">
        <v>1500</v>
      </c>
    </row>
    <row r="208" spans="1:5" ht="12.75">
      <c r="A208" s="1" t="s">
        <v>763</v>
      </c>
      <c r="B208" s="46" t="s">
        <v>1072</v>
      </c>
      <c r="C208" s="47" t="s">
        <v>797</v>
      </c>
      <c r="D208" s="48" t="s">
        <v>1163</v>
      </c>
      <c r="E208" s="49">
        <v>1000</v>
      </c>
    </row>
    <row r="209" spans="1:5" ht="13.5" thickBot="1">
      <c r="A209" s="1" t="s">
        <v>763</v>
      </c>
      <c r="B209" s="40"/>
      <c r="C209" s="41"/>
      <c r="D209" s="42" t="s">
        <v>799</v>
      </c>
      <c r="E209" s="43">
        <v>1000</v>
      </c>
    </row>
    <row r="210" spans="1:5" ht="13.5" thickBot="1">
      <c r="A210" s="1" t="s">
        <v>763</v>
      </c>
      <c r="B210" s="13"/>
      <c r="C210" s="14"/>
      <c r="D210" s="15" t="s">
        <v>874</v>
      </c>
      <c r="E210" s="30">
        <f>SUM(E90:E209)/2</f>
        <v>472452</v>
      </c>
    </row>
    <row r="211" spans="1:5" ht="13.5" thickBot="1">
      <c r="A211" s="1" t="s">
        <v>763</v>
      </c>
      <c r="C211" s="11"/>
      <c r="E211" s="12"/>
    </row>
    <row r="212" spans="1:5" ht="13.5" thickBot="1">
      <c r="A212" s="1" t="s">
        <v>763</v>
      </c>
      <c r="B212" s="13"/>
      <c r="C212" s="14"/>
      <c r="D212" s="15" t="s">
        <v>875</v>
      </c>
      <c r="E212" s="30">
        <f>E$85+E$210</f>
        <v>1938089</v>
      </c>
    </row>
    <row r="213" spans="1:5" ht="13.5" thickBot="1">
      <c r="A213" s="1" t="s">
        <v>763</v>
      </c>
      <c r="C213" s="11"/>
      <c r="E213" s="12"/>
    </row>
    <row r="214" spans="1:5" ht="13.5" thickBot="1">
      <c r="A214" s="1" t="s">
        <v>763</v>
      </c>
      <c r="B214" s="13"/>
      <c r="C214" s="14"/>
      <c r="D214" s="15" t="s">
        <v>876</v>
      </c>
      <c r="E214" s="16"/>
    </row>
    <row r="215" spans="1:5" ht="34.5" customHeight="1">
      <c r="A215" s="1" t="s">
        <v>763</v>
      </c>
      <c r="B215" s="18" t="s">
        <v>766</v>
      </c>
      <c r="C215" s="19" t="s">
        <v>767</v>
      </c>
      <c r="D215" s="20" t="s">
        <v>768</v>
      </c>
      <c r="E215" s="21" t="s">
        <v>770</v>
      </c>
    </row>
    <row r="216" spans="1:5" ht="13.5" customHeight="1" thickBot="1">
      <c r="A216" s="1" t="s">
        <v>763</v>
      </c>
      <c r="B216" s="24"/>
      <c r="C216" s="25"/>
      <c r="D216" s="26" t="s">
        <v>773</v>
      </c>
      <c r="E216" s="27"/>
    </row>
    <row r="217" spans="1:5" ht="12.75">
      <c r="A217" s="1" t="s">
        <v>763</v>
      </c>
      <c r="B217" s="34" t="s">
        <v>888</v>
      </c>
      <c r="C217" s="35" t="s">
        <v>889</v>
      </c>
      <c r="D217" s="36" t="s">
        <v>890</v>
      </c>
      <c r="E217" s="37">
        <v>147540</v>
      </c>
    </row>
    <row r="218" spans="1:5" ht="13.5" thickBot="1">
      <c r="A218" s="1" t="s">
        <v>763</v>
      </c>
      <c r="B218" s="40"/>
      <c r="C218" s="41"/>
      <c r="D218" s="42" t="s">
        <v>891</v>
      </c>
      <c r="E218" s="43">
        <v>147540</v>
      </c>
    </row>
    <row r="219" spans="1:5" ht="13.5" thickBot="1">
      <c r="A219" s="1" t="s">
        <v>763</v>
      </c>
      <c r="B219" s="13"/>
      <c r="C219" s="14"/>
      <c r="D219" s="15" t="s">
        <v>892</v>
      </c>
      <c r="E219" s="30">
        <f>SUM(E217:E218)/2</f>
        <v>147540</v>
      </c>
    </row>
    <row r="220" spans="1:5" ht="12.75">
      <c r="A220" s="1" t="s">
        <v>763</v>
      </c>
      <c r="C220" s="11"/>
      <c r="E220" s="12"/>
    </row>
    <row r="221" ht="12.75">
      <c r="B221" s="52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99"/>
  <sheetViews>
    <sheetView workbookViewId="0" topLeftCell="A1">
      <selection activeCell="B5" sqref="B5"/>
    </sheetView>
  </sheetViews>
  <sheetFormatPr defaultColWidth="9.00390625" defaultRowHeight="12.75"/>
  <cols>
    <col min="1" max="1" width="5.75390625" style="1" customWidth="1"/>
    <col min="2" max="2" width="26.125" style="1" customWidth="1"/>
    <col min="3" max="3" width="8.75390625" style="1" customWidth="1"/>
    <col min="4" max="4" width="37.125" style="1" customWidth="1"/>
    <col min="5" max="5" width="15.00390625" style="4" customWidth="1"/>
  </cols>
  <sheetData>
    <row r="3" spans="2:5" ht="12.75">
      <c r="B3" s="2" t="s">
        <v>1280</v>
      </c>
      <c r="C3" s="2"/>
      <c r="D3" s="2"/>
      <c r="E3" s="3"/>
    </row>
    <row r="4" spans="2:5" ht="12.75">
      <c r="B4" s="2" t="s">
        <v>1281</v>
      </c>
      <c r="C4" s="2"/>
      <c r="D4" s="2"/>
      <c r="E4" s="3"/>
    </row>
    <row r="6" spans="1:5" ht="18">
      <c r="A6" s="5" t="s">
        <v>763</v>
      </c>
      <c r="B6" s="6" t="s">
        <v>1164</v>
      </c>
      <c r="C6" s="7"/>
      <c r="D6" s="8"/>
      <c r="E6" s="9"/>
    </row>
    <row r="7" spans="1:5" ht="13.5" thickBot="1">
      <c r="A7" s="1" t="s">
        <v>763</v>
      </c>
      <c r="C7" s="11"/>
      <c r="E7" s="12"/>
    </row>
    <row r="8" spans="1:5" ht="13.5" thickBot="1">
      <c r="A8" s="1" t="s">
        <v>763</v>
      </c>
      <c r="B8" s="13"/>
      <c r="C8" s="14"/>
      <c r="D8" s="15" t="s">
        <v>765</v>
      </c>
      <c r="E8" s="16"/>
    </row>
    <row r="9" spans="1:5" ht="34.5" customHeight="1">
      <c r="A9" s="1" t="s">
        <v>763</v>
      </c>
      <c r="B9" s="18" t="s">
        <v>766</v>
      </c>
      <c r="C9" s="19" t="s">
        <v>767</v>
      </c>
      <c r="D9" s="20" t="s">
        <v>768</v>
      </c>
      <c r="E9" s="21" t="s">
        <v>770</v>
      </c>
    </row>
    <row r="10" spans="1:5" ht="13.5" customHeight="1" thickBot="1">
      <c r="A10" s="1" t="s">
        <v>763</v>
      </c>
      <c r="B10" s="24"/>
      <c r="C10" s="25"/>
      <c r="D10" s="26" t="s">
        <v>773</v>
      </c>
      <c r="E10" s="27"/>
    </row>
    <row r="11" spans="1:5" ht="12.75">
      <c r="A11" s="1" t="s">
        <v>763</v>
      </c>
      <c r="B11" s="34" t="s">
        <v>1165</v>
      </c>
      <c r="C11" s="35" t="s">
        <v>1166</v>
      </c>
      <c r="D11" s="36" t="s">
        <v>1167</v>
      </c>
      <c r="E11" s="37">
        <v>90000</v>
      </c>
    </row>
    <row r="12" spans="1:5" ht="12.75">
      <c r="A12" s="1" t="s">
        <v>763</v>
      </c>
      <c r="B12" s="40"/>
      <c r="C12" s="41"/>
      <c r="D12" s="42" t="s">
        <v>780</v>
      </c>
      <c r="E12" s="43">
        <v>90000</v>
      </c>
    </row>
    <row r="13" spans="1:5" ht="12.75">
      <c r="A13" s="1" t="s">
        <v>763</v>
      </c>
      <c r="B13" s="46" t="s">
        <v>1168</v>
      </c>
      <c r="C13" s="47" t="s">
        <v>1169</v>
      </c>
      <c r="D13" s="48" t="s">
        <v>1170</v>
      </c>
      <c r="E13" s="49">
        <v>31736</v>
      </c>
    </row>
    <row r="14" spans="1:5" ht="12.75">
      <c r="A14" s="1" t="s">
        <v>763</v>
      </c>
      <c r="B14" s="40"/>
      <c r="C14" s="41"/>
      <c r="D14" s="42" t="s">
        <v>780</v>
      </c>
      <c r="E14" s="43">
        <v>31736</v>
      </c>
    </row>
    <row r="15" spans="1:5" ht="12.75">
      <c r="A15" s="1" t="s">
        <v>763</v>
      </c>
      <c r="B15" s="46" t="s">
        <v>1168</v>
      </c>
      <c r="C15" s="47" t="s">
        <v>1166</v>
      </c>
      <c r="D15" s="48" t="s">
        <v>1167</v>
      </c>
      <c r="E15" s="49">
        <v>74800</v>
      </c>
    </row>
    <row r="16" spans="1:5" ht="13.5" thickBot="1">
      <c r="A16" s="1" t="s">
        <v>763</v>
      </c>
      <c r="B16" s="40"/>
      <c r="C16" s="41"/>
      <c r="D16" s="42" t="s">
        <v>780</v>
      </c>
      <c r="E16" s="43">
        <v>74800</v>
      </c>
    </row>
    <row r="17" spans="1:5" ht="13.5" thickBot="1">
      <c r="A17" s="1" t="s">
        <v>763</v>
      </c>
      <c r="B17" s="13"/>
      <c r="C17" s="14"/>
      <c r="D17" s="15" t="s">
        <v>774</v>
      </c>
      <c r="E17" s="30">
        <f>SUM(E11:E16)/2</f>
        <v>196536</v>
      </c>
    </row>
    <row r="18" spans="1:5" ht="13.5" thickBot="1">
      <c r="A18" s="1" t="s">
        <v>763</v>
      </c>
      <c r="C18" s="11"/>
      <c r="E18" s="12"/>
    </row>
    <row r="19" spans="1:5" ht="13.5" thickBot="1">
      <c r="A19" s="1" t="s">
        <v>763</v>
      </c>
      <c r="B19" s="13"/>
      <c r="C19" s="14"/>
      <c r="D19" s="15" t="s">
        <v>775</v>
      </c>
      <c r="E19" s="16"/>
    </row>
    <row r="20" spans="1:5" ht="34.5" customHeight="1">
      <c r="A20" s="1" t="s">
        <v>763</v>
      </c>
      <c r="B20" s="18" t="s">
        <v>766</v>
      </c>
      <c r="C20" s="19" t="s">
        <v>776</v>
      </c>
      <c r="D20" s="20" t="s">
        <v>768</v>
      </c>
      <c r="E20" s="21" t="s">
        <v>770</v>
      </c>
    </row>
    <row r="21" spans="1:5" ht="13.5" customHeight="1" thickBot="1">
      <c r="A21" s="1" t="s">
        <v>763</v>
      </c>
      <c r="B21" s="24"/>
      <c r="C21" s="25"/>
      <c r="D21" s="26" t="s">
        <v>773</v>
      </c>
      <c r="E21" s="27"/>
    </row>
    <row r="22" spans="1:5" ht="12.75">
      <c r="A22" s="1" t="s">
        <v>763</v>
      </c>
      <c r="B22" s="34" t="s">
        <v>1171</v>
      </c>
      <c r="C22" s="35" t="s">
        <v>1172</v>
      </c>
      <c r="D22" s="36" t="s">
        <v>1173</v>
      </c>
      <c r="E22" s="37">
        <v>7050</v>
      </c>
    </row>
    <row r="23" spans="1:5" ht="12.75">
      <c r="A23" s="1" t="s">
        <v>763</v>
      </c>
      <c r="B23" s="40"/>
      <c r="C23" s="41"/>
      <c r="D23" s="42" t="s">
        <v>780</v>
      </c>
      <c r="E23" s="43">
        <v>7050</v>
      </c>
    </row>
    <row r="24" spans="1:5" ht="12.75">
      <c r="A24" s="1" t="s">
        <v>763</v>
      </c>
      <c r="B24" s="46" t="s">
        <v>1171</v>
      </c>
      <c r="C24" s="47" t="s">
        <v>1174</v>
      </c>
      <c r="D24" s="48" t="s">
        <v>1175</v>
      </c>
      <c r="E24" s="49">
        <v>5655</v>
      </c>
    </row>
    <row r="25" spans="1:5" ht="12.75">
      <c r="A25" s="1" t="s">
        <v>763</v>
      </c>
      <c r="B25" s="40"/>
      <c r="C25" s="41"/>
      <c r="D25" s="42" t="s">
        <v>780</v>
      </c>
      <c r="E25" s="43">
        <v>5655</v>
      </c>
    </row>
    <row r="26" spans="1:5" ht="12.75">
      <c r="A26" s="1" t="s">
        <v>763</v>
      </c>
      <c r="B26" s="46" t="s">
        <v>1171</v>
      </c>
      <c r="C26" s="47" t="s">
        <v>1176</v>
      </c>
      <c r="D26" s="48" t="s">
        <v>1177</v>
      </c>
      <c r="E26" s="49">
        <v>116020</v>
      </c>
    </row>
    <row r="27" spans="1:5" ht="12.75">
      <c r="A27" s="1" t="s">
        <v>763</v>
      </c>
      <c r="B27" s="40"/>
      <c r="C27" s="41"/>
      <c r="D27" s="42" t="s">
        <v>780</v>
      </c>
      <c r="E27" s="43">
        <v>116020</v>
      </c>
    </row>
    <row r="28" spans="1:5" ht="12.75">
      <c r="A28" s="1" t="s">
        <v>763</v>
      </c>
      <c r="B28" s="46" t="s">
        <v>1178</v>
      </c>
      <c r="C28" s="47" t="s">
        <v>1179</v>
      </c>
      <c r="D28" s="48" t="s">
        <v>1180</v>
      </c>
      <c r="E28" s="49">
        <v>10280</v>
      </c>
    </row>
    <row r="29" spans="1:5" ht="12.75">
      <c r="A29" s="1" t="s">
        <v>763</v>
      </c>
      <c r="B29" s="40"/>
      <c r="C29" s="41"/>
      <c r="D29" s="42" t="s">
        <v>780</v>
      </c>
      <c r="E29" s="43">
        <v>10280</v>
      </c>
    </row>
    <row r="30" spans="1:5" ht="12.75">
      <c r="A30" s="1" t="s">
        <v>763</v>
      </c>
      <c r="B30" s="46" t="s">
        <v>1181</v>
      </c>
      <c r="C30" s="47" t="s">
        <v>1179</v>
      </c>
      <c r="D30" s="48" t="s">
        <v>1180</v>
      </c>
      <c r="E30" s="49">
        <v>1107806</v>
      </c>
    </row>
    <row r="31" spans="1:5" ht="12.75">
      <c r="A31" s="1" t="s">
        <v>763</v>
      </c>
      <c r="B31" s="40"/>
      <c r="C31" s="41"/>
      <c r="D31" s="42" t="s">
        <v>1182</v>
      </c>
      <c r="E31" s="43">
        <v>88880</v>
      </c>
    </row>
    <row r="32" spans="1:5" ht="12.75">
      <c r="A32" s="1" t="s">
        <v>763</v>
      </c>
      <c r="B32" s="40"/>
      <c r="C32" s="41"/>
      <c r="D32" s="42" t="s">
        <v>780</v>
      </c>
      <c r="E32" s="43">
        <v>1018926</v>
      </c>
    </row>
    <row r="33" spans="1:5" ht="12.75">
      <c r="A33" s="1" t="s">
        <v>763</v>
      </c>
      <c r="B33" s="46" t="s">
        <v>1183</v>
      </c>
      <c r="C33" s="47" t="s">
        <v>1172</v>
      </c>
      <c r="D33" s="48" t="s">
        <v>1173</v>
      </c>
      <c r="E33" s="49">
        <v>31641</v>
      </c>
    </row>
    <row r="34" spans="1:5" ht="12.75">
      <c r="A34" s="1" t="s">
        <v>763</v>
      </c>
      <c r="B34" s="40"/>
      <c r="C34" s="41"/>
      <c r="D34" s="42" t="s">
        <v>780</v>
      </c>
      <c r="E34" s="43">
        <v>31641</v>
      </c>
    </row>
    <row r="35" spans="1:5" ht="12.75">
      <c r="A35" s="1" t="s">
        <v>763</v>
      </c>
      <c r="B35" s="46" t="s">
        <v>1184</v>
      </c>
      <c r="C35" s="47" t="s">
        <v>1179</v>
      </c>
      <c r="D35" s="48" t="s">
        <v>1180</v>
      </c>
      <c r="E35" s="49">
        <v>176912</v>
      </c>
    </row>
    <row r="36" spans="1:5" ht="13.5" thickBot="1">
      <c r="A36" s="1" t="s">
        <v>763</v>
      </c>
      <c r="B36" s="40"/>
      <c r="C36" s="41"/>
      <c r="D36" s="42" t="s">
        <v>780</v>
      </c>
      <c r="E36" s="43">
        <v>176912</v>
      </c>
    </row>
    <row r="37" spans="1:5" ht="13.5" thickBot="1">
      <c r="A37" s="1" t="s">
        <v>763</v>
      </c>
      <c r="B37" s="13"/>
      <c r="C37" s="14"/>
      <c r="D37" s="15" t="s">
        <v>793</v>
      </c>
      <c r="E37" s="30">
        <f>SUM(E22:E36)/2</f>
        <v>1455364</v>
      </c>
    </row>
    <row r="38" spans="1:5" ht="13.5" thickBot="1">
      <c r="A38" s="1" t="s">
        <v>763</v>
      </c>
      <c r="C38" s="11"/>
      <c r="E38" s="12"/>
    </row>
    <row r="39" spans="1:5" ht="13.5" thickBot="1">
      <c r="A39" s="1" t="s">
        <v>763</v>
      </c>
      <c r="B39" s="13"/>
      <c r="C39" s="14"/>
      <c r="D39" s="15" t="s">
        <v>794</v>
      </c>
      <c r="E39" s="16"/>
    </row>
    <row r="40" spans="1:5" ht="34.5" customHeight="1">
      <c r="A40" s="1" t="s">
        <v>763</v>
      </c>
      <c r="B40" s="18" t="s">
        <v>766</v>
      </c>
      <c r="C40" s="19" t="s">
        <v>795</v>
      </c>
      <c r="D40" s="20" t="s">
        <v>768</v>
      </c>
      <c r="E40" s="21" t="s">
        <v>770</v>
      </c>
    </row>
    <row r="41" spans="1:5" ht="13.5" customHeight="1" thickBot="1">
      <c r="A41" s="1" t="s">
        <v>763</v>
      </c>
      <c r="B41" s="24"/>
      <c r="C41" s="25"/>
      <c r="D41" s="26" t="s">
        <v>773</v>
      </c>
      <c r="E41" s="27"/>
    </row>
    <row r="42" spans="1:5" ht="12.75">
      <c r="A42" s="1" t="s">
        <v>763</v>
      </c>
      <c r="B42" s="34" t="s">
        <v>1185</v>
      </c>
      <c r="C42" s="35" t="s">
        <v>1186</v>
      </c>
      <c r="D42" s="36" t="s">
        <v>1187</v>
      </c>
      <c r="E42" s="37">
        <v>1500</v>
      </c>
    </row>
    <row r="43" spans="1:5" ht="12.75">
      <c r="A43" s="1" t="s">
        <v>763</v>
      </c>
      <c r="B43" s="40"/>
      <c r="C43" s="41"/>
      <c r="D43" s="42" t="s">
        <v>799</v>
      </c>
      <c r="E43" s="43">
        <v>1500</v>
      </c>
    </row>
    <row r="44" spans="1:5" ht="12.75">
      <c r="A44" s="1" t="s">
        <v>763</v>
      </c>
      <c r="B44" s="46" t="s">
        <v>781</v>
      </c>
      <c r="C44" s="47" t="s">
        <v>797</v>
      </c>
      <c r="D44" s="48" t="s">
        <v>1188</v>
      </c>
      <c r="E44" s="49">
        <v>5000</v>
      </c>
    </row>
    <row r="45" spans="1:5" ht="12.75">
      <c r="A45" s="1" t="s">
        <v>763</v>
      </c>
      <c r="B45" s="40"/>
      <c r="C45" s="41"/>
      <c r="D45" s="42" t="s">
        <v>799</v>
      </c>
      <c r="E45" s="43">
        <v>5000</v>
      </c>
    </row>
    <row r="46" spans="1:5" ht="12.75">
      <c r="A46" s="1" t="s">
        <v>763</v>
      </c>
      <c r="B46" s="46" t="s">
        <v>781</v>
      </c>
      <c r="C46" s="47" t="s">
        <v>797</v>
      </c>
      <c r="D46" s="48" t="s">
        <v>1189</v>
      </c>
      <c r="E46" s="49">
        <v>15000</v>
      </c>
    </row>
    <row r="47" spans="1:5" ht="12.75">
      <c r="A47" s="1" t="s">
        <v>763</v>
      </c>
      <c r="B47" s="40"/>
      <c r="C47" s="41"/>
      <c r="D47" s="42" t="s">
        <v>799</v>
      </c>
      <c r="E47" s="43">
        <v>15000</v>
      </c>
    </row>
    <row r="48" spans="1:5" ht="12.75">
      <c r="A48" s="1" t="s">
        <v>763</v>
      </c>
      <c r="B48" s="46" t="s">
        <v>781</v>
      </c>
      <c r="C48" s="47" t="s">
        <v>797</v>
      </c>
      <c r="D48" s="48" t="s">
        <v>1190</v>
      </c>
      <c r="E48" s="49">
        <v>5000</v>
      </c>
    </row>
    <row r="49" spans="1:5" ht="12.75">
      <c r="A49" s="1" t="s">
        <v>763</v>
      </c>
      <c r="B49" s="40"/>
      <c r="C49" s="41"/>
      <c r="D49" s="42" t="s">
        <v>799</v>
      </c>
      <c r="E49" s="43">
        <v>5000</v>
      </c>
    </row>
    <row r="50" spans="1:5" ht="12.75">
      <c r="A50" s="1" t="s">
        <v>763</v>
      </c>
      <c r="B50" s="46" t="s">
        <v>781</v>
      </c>
      <c r="C50" s="47" t="s">
        <v>1191</v>
      </c>
      <c r="D50" s="48" t="s">
        <v>1192</v>
      </c>
      <c r="E50" s="49">
        <v>5750</v>
      </c>
    </row>
    <row r="51" spans="1:5" ht="12.75">
      <c r="A51" s="1" t="s">
        <v>763</v>
      </c>
      <c r="B51" s="40"/>
      <c r="C51" s="41"/>
      <c r="D51" s="42" t="s">
        <v>799</v>
      </c>
      <c r="E51" s="43">
        <v>5750</v>
      </c>
    </row>
    <row r="52" spans="1:5" ht="12.75">
      <c r="A52" s="1" t="s">
        <v>763</v>
      </c>
      <c r="B52" s="46" t="s">
        <v>781</v>
      </c>
      <c r="C52" s="47" t="s">
        <v>1193</v>
      </c>
      <c r="D52" s="48" t="s">
        <v>1194</v>
      </c>
      <c r="E52" s="49">
        <v>14340</v>
      </c>
    </row>
    <row r="53" spans="1:5" ht="12.75">
      <c r="A53" s="1" t="s">
        <v>763</v>
      </c>
      <c r="B53" s="40"/>
      <c r="C53" s="41"/>
      <c r="D53" s="42" t="s">
        <v>799</v>
      </c>
      <c r="E53" s="43">
        <v>14340</v>
      </c>
    </row>
    <row r="54" spans="1:5" ht="12.75">
      <c r="A54" s="1" t="s">
        <v>763</v>
      </c>
      <c r="B54" s="46" t="s">
        <v>781</v>
      </c>
      <c r="C54" s="47" t="s">
        <v>1195</v>
      </c>
      <c r="D54" s="48" t="s">
        <v>1196</v>
      </c>
      <c r="E54" s="49">
        <v>20615</v>
      </c>
    </row>
    <row r="55" spans="1:5" ht="12.75">
      <c r="A55" s="1" t="s">
        <v>763</v>
      </c>
      <c r="B55" s="40"/>
      <c r="C55" s="41"/>
      <c r="D55" s="42" t="s">
        <v>799</v>
      </c>
      <c r="E55" s="43">
        <v>20615</v>
      </c>
    </row>
    <row r="56" spans="1:5" ht="12.75">
      <c r="A56" s="1" t="s">
        <v>763</v>
      </c>
      <c r="B56" s="46" t="s">
        <v>1171</v>
      </c>
      <c r="C56" s="47" t="s">
        <v>797</v>
      </c>
      <c r="D56" s="48" t="s">
        <v>1197</v>
      </c>
      <c r="E56" s="49">
        <v>17000</v>
      </c>
    </row>
    <row r="57" spans="1:5" ht="12.75">
      <c r="A57" s="1" t="s">
        <v>763</v>
      </c>
      <c r="B57" s="40"/>
      <c r="C57" s="41"/>
      <c r="D57" s="42" t="s">
        <v>799</v>
      </c>
      <c r="E57" s="43">
        <v>17000</v>
      </c>
    </row>
    <row r="58" spans="1:5" ht="12.75">
      <c r="A58" s="1" t="s">
        <v>763</v>
      </c>
      <c r="B58" s="46" t="s">
        <v>1171</v>
      </c>
      <c r="C58" s="47" t="s">
        <v>797</v>
      </c>
      <c r="D58" s="48" t="s">
        <v>1198</v>
      </c>
      <c r="E58" s="49">
        <v>3000</v>
      </c>
    </row>
    <row r="59" spans="1:5" ht="12.75">
      <c r="A59" s="1" t="s">
        <v>763</v>
      </c>
      <c r="B59" s="40"/>
      <c r="C59" s="41"/>
      <c r="D59" s="42" t="s">
        <v>799</v>
      </c>
      <c r="E59" s="43">
        <v>3000</v>
      </c>
    </row>
    <row r="60" spans="1:5" ht="12.75">
      <c r="A60" s="1" t="s">
        <v>763</v>
      </c>
      <c r="B60" s="46" t="s">
        <v>1171</v>
      </c>
      <c r="C60" s="47" t="s">
        <v>1199</v>
      </c>
      <c r="D60" s="48" t="s">
        <v>1200</v>
      </c>
      <c r="E60" s="49">
        <v>5000</v>
      </c>
    </row>
    <row r="61" spans="1:5" ht="12.75">
      <c r="A61" s="1" t="s">
        <v>763</v>
      </c>
      <c r="B61" s="40"/>
      <c r="C61" s="41"/>
      <c r="D61" s="42" t="s">
        <v>799</v>
      </c>
      <c r="E61" s="43">
        <v>5000</v>
      </c>
    </row>
    <row r="62" spans="1:5" ht="12.75">
      <c r="A62" s="1" t="s">
        <v>763</v>
      </c>
      <c r="B62" s="46" t="s">
        <v>1171</v>
      </c>
      <c r="C62" s="47" t="s">
        <v>1201</v>
      </c>
      <c r="D62" s="48" t="s">
        <v>1202</v>
      </c>
      <c r="E62" s="49">
        <v>113580</v>
      </c>
    </row>
    <row r="63" spans="1:5" ht="12.75">
      <c r="A63" s="1" t="s">
        <v>763</v>
      </c>
      <c r="B63" s="40"/>
      <c r="C63" s="41"/>
      <c r="D63" s="42" t="s">
        <v>799</v>
      </c>
      <c r="E63" s="43">
        <v>113580</v>
      </c>
    </row>
    <row r="64" spans="1:5" ht="12.75">
      <c r="A64" s="1" t="s">
        <v>763</v>
      </c>
      <c r="B64" s="46" t="s">
        <v>1171</v>
      </c>
      <c r="C64" s="47" t="s">
        <v>1203</v>
      </c>
      <c r="D64" s="48" t="s">
        <v>1204</v>
      </c>
      <c r="E64" s="49">
        <v>6000</v>
      </c>
    </row>
    <row r="65" spans="1:5" ht="12.75">
      <c r="A65" s="1" t="s">
        <v>763</v>
      </c>
      <c r="B65" s="40"/>
      <c r="C65" s="41"/>
      <c r="D65" s="42" t="s">
        <v>799</v>
      </c>
      <c r="E65" s="43">
        <v>6000</v>
      </c>
    </row>
    <row r="66" spans="1:5" ht="12.75">
      <c r="A66" s="1" t="s">
        <v>763</v>
      </c>
      <c r="B66" s="46" t="s">
        <v>1181</v>
      </c>
      <c r="C66" s="47" t="s">
        <v>797</v>
      </c>
      <c r="D66" s="48" t="s">
        <v>1205</v>
      </c>
      <c r="E66" s="49">
        <v>49200</v>
      </c>
    </row>
    <row r="67" spans="1:5" ht="12.75">
      <c r="A67" s="1" t="s">
        <v>763</v>
      </c>
      <c r="B67" s="40"/>
      <c r="C67" s="41"/>
      <c r="D67" s="42" t="s">
        <v>799</v>
      </c>
      <c r="E67" s="43">
        <v>49200</v>
      </c>
    </row>
    <row r="68" spans="1:5" ht="12.75">
      <c r="A68" s="1" t="s">
        <v>763</v>
      </c>
      <c r="B68" s="46" t="s">
        <v>1181</v>
      </c>
      <c r="C68" s="47" t="s">
        <v>797</v>
      </c>
      <c r="D68" s="48" t="s">
        <v>1206</v>
      </c>
      <c r="E68" s="49">
        <v>7600</v>
      </c>
    </row>
    <row r="69" spans="1:5" ht="12.75">
      <c r="A69" s="1" t="s">
        <v>763</v>
      </c>
      <c r="B69" s="40"/>
      <c r="C69" s="41"/>
      <c r="D69" s="42" t="s">
        <v>799</v>
      </c>
      <c r="E69" s="43">
        <v>7600</v>
      </c>
    </row>
    <row r="70" spans="1:5" ht="12.75">
      <c r="A70" s="1" t="s">
        <v>763</v>
      </c>
      <c r="B70" s="46" t="s">
        <v>1183</v>
      </c>
      <c r="C70" s="47" t="s">
        <v>797</v>
      </c>
      <c r="D70" s="48" t="s">
        <v>1207</v>
      </c>
      <c r="E70" s="49">
        <v>13500</v>
      </c>
    </row>
    <row r="71" spans="1:5" ht="12.75">
      <c r="A71" s="1" t="s">
        <v>763</v>
      </c>
      <c r="B71" s="40"/>
      <c r="C71" s="41"/>
      <c r="D71" s="42" t="s">
        <v>799</v>
      </c>
      <c r="E71" s="43">
        <v>13500</v>
      </c>
    </row>
    <row r="72" spans="1:5" ht="12.75">
      <c r="A72" s="1" t="s">
        <v>763</v>
      </c>
      <c r="B72" s="46" t="s">
        <v>1183</v>
      </c>
      <c r="C72" s="47" t="s">
        <v>797</v>
      </c>
      <c r="D72" s="48" t="s">
        <v>1208</v>
      </c>
      <c r="E72" s="49">
        <v>7000</v>
      </c>
    </row>
    <row r="73" spans="1:5" ht="12.75">
      <c r="A73" s="1" t="s">
        <v>763</v>
      </c>
      <c r="B73" s="40"/>
      <c r="C73" s="41"/>
      <c r="D73" s="42" t="s">
        <v>799</v>
      </c>
      <c r="E73" s="43">
        <v>7000</v>
      </c>
    </row>
    <row r="74" spans="1:5" ht="12.75">
      <c r="A74" s="1" t="s">
        <v>763</v>
      </c>
      <c r="B74" s="46" t="s">
        <v>1184</v>
      </c>
      <c r="C74" s="47" t="s">
        <v>797</v>
      </c>
      <c r="D74" s="48" t="s">
        <v>1209</v>
      </c>
      <c r="E74" s="49">
        <v>5200</v>
      </c>
    </row>
    <row r="75" spans="1:5" ht="12.75">
      <c r="A75" s="1" t="s">
        <v>763</v>
      </c>
      <c r="B75" s="40"/>
      <c r="C75" s="41"/>
      <c r="D75" s="42" t="s">
        <v>799</v>
      </c>
      <c r="E75" s="43">
        <v>5200</v>
      </c>
    </row>
    <row r="76" spans="1:5" ht="12.75">
      <c r="A76" s="1" t="s">
        <v>763</v>
      </c>
      <c r="B76" s="46" t="s">
        <v>1184</v>
      </c>
      <c r="C76" s="47" t="s">
        <v>797</v>
      </c>
      <c r="D76" s="48" t="s">
        <v>1210</v>
      </c>
      <c r="E76" s="49">
        <v>1000</v>
      </c>
    </row>
    <row r="77" spans="1:5" ht="12.75">
      <c r="A77" s="1" t="s">
        <v>763</v>
      </c>
      <c r="B77" s="40"/>
      <c r="C77" s="41"/>
      <c r="D77" s="42" t="s">
        <v>799</v>
      </c>
      <c r="E77" s="43">
        <v>1000</v>
      </c>
    </row>
    <row r="78" spans="1:5" ht="12.75">
      <c r="A78" s="1" t="s">
        <v>763</v>
      </c>
      <c r="B78" s="46" t="s">
        <v>1184</v>
      </c>
      <c r="C78" s="47" t="s">
        <v>797</v>
      </c>
      <c r="D78" s="48" t="s">
        <v>1211</v>
      </c>
      <c r="E78" s="49">
        <v>15000</v>
      </c>
    </row>
    <row r="79" spans="1:5" ht="12.75">
      <c r="A79" s="1" t="s">
        <v>763</v>
      </c>
      <c r="B79" s="40"/>
      <c r="C79" s="41"/>
      <c r="D79" s="42" t="s">
        <v>799</v>
      </c>
      <c r="E79" s="43">
        <v>15000</v>
      </c>
    </row>
    <row r="80" spans="1:5" ht="12.75">
      <c r="A80" s="1" t="s">
        <v>763</v>
      </c>
      <c r="B80" s="46" t="s">
        <v>1184</v>
      </c>
      <c r="C80" s="47" t="s">
        <v>797</v>
      </c>
      <c r="D80" s="48" t="s">
        <v>1205</v>
      </c>
      <c r="E80" s="49">
        <v>7000</v>
      </c>
    </row>
    <row r="81" spans="1:5" ht="12.75">
      <c r="A81" s="1" t="s">
        <v>763</v>
      </c>
      <c r="B81" s="40"/>
      <c r="C81" s="41"/>
      <c r="D81" s="42" t="s">
        <v>799</v>
      </c>
      <c r="E81" s="43">
        <v>7000</v>
      </c>
    </row>
    <row r="82" spans="1:5" ht="12.75">
      <c r="A82" s="1" t="s">
        <v>763</v>
      </c>
      <c r="B82" s="46" t="s">
        <v>1184</v>
      </c>
      <c r="C82" s="47" t="s">
        <v>1212</v>
      </c>
      <c r="D82" s="48" t="s">
        <v>1213</v>
      </c>
      <c r="E82" s="49">
        <v>8000</v>
      </c>
    </row>
    <row r="83" spans="1:5" ht="12.75">
      <c r="A83" s="1" t="s">
        <v>763</v>
      </c>
      <c r="B83" s="40"/>
      <c r="C83" s="41"/>
      <c r="D83" s="42" t="s">
        <v>799</v>
      </c>
      <c r="E83" s="43">
        <v>8000</v>
      </c>
    </row>
    <row r="84" spans="1:5" ht="12.75">
      <c r="A84" s="1" t="s">
        <v>763</v>
      </c>
      <c r="B84" s="46" t="s">
        <v>1184</v>
      </c>
      <c r="C84" s="47" t="s">
        <v>1214</v>
      </c>
      <c r="D84" s="48" t="s">
        <v>1215</v>
      </c>
      <c r="E84" s="49">
        <v>16500</v>
      </c>
    </row>
    <row r="85" spans="1:5" ht="12.75">
      <c r="A85" s="1" t="s">
        <v>763</v>
      </c>
      <c r="B85" s="40"/>
      <c r="C85" s="41"/>
      <c r="D85" s="42" t="s">
        <v>799</v>
      </c>
      <c r="E85" s="43">
        <v>16500</v>
      </c>
    </row>
    <row r="86" spans="1:5" ht="12.75">
      <c r="A86" s="1" t="s">
        <v>763</v>
      </c>
      <c r="B86" s="46" t="s">
        <v>1184</v>
      </c>
      <c r="C86" s="47" t="s">
        <v>1216</v>
      </c>
      <c r="D86" s="48" t="s">
        <v>1217</v>
      </c>
      <c r="E86" s="49">
        <v>17000</v>
      </c>
    </row>
    <row r="87" spans="1:5" ht="13.5" thickBot="1">
      <c r="A87" s="1" t="s">
        <v>763</v>
      </c>
      <c r="B87" s="40"/>
      <c r="C87" s="41"/>
      <c r="D87" s="42" t="s">
        <v>799</v>
      </c>
      <c r="E87" s="43">
        <v>17000</v>
      </c>
    </row>
    <row r="88" spans="1:5" ht="13.5" thickBot="1">
      <c r="A88" s="1" t="s">
        <v>763</v>
      </c>
      <c r="B88" s="13"/>
      <c r="C88" s="14"/>
      <c r="D88" s="15" t="s">
        <v>874</v>
      </c>
      <c r="E88" s="30">
        <f>SUM(E42:E87)/2</f>
        <v>358785</v>
      </c>
    </row>
    <row r="89" spans="1:5" ht="13.5" thickBot="1">
      <c r="A89" s="1" t="s">
        <v>763</v>
      </c>
      <c r="C89" s="11"/>
      <c r="E89" s="12"/>
    </row>
    <row r="90" spans="1:5" ht="13.5" thickBot="1">
      <c r="A90" s="1" t="s">
        <v>763</v>
      </c>
      <c r="B90" s="13"/>
      <c r="C90" s="14"/>
      <c r="D90" s="15" t="s">
        <v>875</v>
      </c>
      <c r="E90" s="30">
        <f>E$37+E$88</f>
        <v>1814149</v>
      </c>
    </row>
    <row r="91" spans="1:5" ht="13.5" thickBot="1">
      <c r="A91" s="1" t="s">
        <v>763</v>
      </c>
      <c r="C91" s="11"/>
      <c r="E91" s="12"/>
    </row>
    <row r="92" spans="1:5" ht="13.5" thickBot="1">
      <c r="A92" s="1" t="s">
        <v>763</v>
      </c>
      <c r="B92" s="13"/>
      <c r="C92" s="14"/>
      <c r="D92" s="15" t="s">
        <v>876</v>
      </c>
      <c r="E92" s="16"/>
    </row>
    <row r="93" spans="1:5" ht="34.5" customHeight="1">
      <c r="A93" s="1" t="s">
        <v>763</v>
      </c>
      <c r="B93" s="18" t="s">
        <v>766</v>
      </c>
      <c r="C93" s="19" t="s">
        <v>767</v>
      </c>
      <c r="D93" s="20" t="s">
        <v>768</v>
      </c>
      <c r="E93" s="21" t="s">
        <v>770</v>
      </c>
    </row>
    <row r="94" spans="1:5" ht="13.5" customHeight="1" thickBot="1">
      <c r="A94" s="1" t="s">
        <v>763</v>
      </c>
      <c r="B94" s="24"/>
      <c r="C94" s="25"/>
      <c r="D94" s="26" t="s">
        <v>773</v>
      </c>
      <c r="E94" s="27"/>
    </row>
    <row r="95" spans="1:5" ht="12.75">
      <c r="A95" s="1" t="s">
        <v>763</v>
      </c>
      <c r="B95" s="34" t="s">
        <v>888</v>
      </c>
      <c r="C95" s="35" t="s">
        <v>889</v>
      </c>
      <c r="D95" s="36" t="s">
        <v>890</v>
      </c>
      <c r="E95" s="37">
        <v>40205</v>
      </c>
    </row>
    <row r="96" spans="1:5" ht="13.5" thickBot="1">
      <c r="A96" s="1" t="s">
        <v>763</v>
      </c>
      <c r="B96" s="40"/>
      <c r="C96" s="41"/>
      <c r="D96" s="42" t="s">
        <v>891</v>
      </c>
      <c r="E96" s="43">
        <v>40205</v>
      </c>
    </row>
    <row r="97" spans="1:5" ht="13.5" thickBot="1">
      <c r="A97" s="1" t="s">
        <v>763</v>
      </c>
      <c r="B97" s="13"/>
      <c r="C97" s="14"/>
      <c r="D97" s="15" t="s">
        <v>892</v>
      </c>
      <c r="E97" s="30">
        <f>SUM(E95:E96)/2</f>
        <v>40205</v>
      </c>
    </row>
    <row r="98" spans="1:5" ht="12.75">
      <c r="A98" s="1" t="s">
        <v>763</v>
      </c>
      <c r="C98" s="11"/>
      <c r="E98" s="12"/>
    </row>
    <row r="99" ht="12.75">
      <c r="B99" s="52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126"/>
  <sheetViews>
    <sheetView workbookViewId="0" topLeftCell="A1">
      <selection activeCell="B6" sqref="B6"/>
    </sheetView>
  </sheetViews>
  <sheetFormatPr defaultColWidth="9.00390625" defaultRowHeight="12.75"/>
  <cols>
    <col min="1" max="1" width="5.75390625" style="1" customWidth="1"/>
    <col min="2" max="2" width="26.125" style="1" customWidth="1"/>
    <col min="3" max="3" width="8.75390625" style="1" customWidth="1"/>
    <col min="4" max="4" width="37.125" style="1" customWidth="1"/>
    <col min="5" max="5" width="15.00390625" style="4" customWidth="1"/>
  </cols>
  <sheetData>
    <row r="3" spans="2:5" ht="12.75">
      <c r="B3" s="2" t="s">
        <v>1280</v>
      </c>
      <c r="C3" s="2"/>
      <c r="D3" s="2"/>
      <c r="E3" s="3"/>
    </row>
    <row r="4" spans="2:5" ht="12.75">
      <c r="B4" s="2" t="s">
        <v>1281</v>
      </c>
      <c r="C4" s="2"/>
      <c r="D4" s="2"/>
      <c r="E4" s="3"/>
    </row>
    <row r="6" spans="1:5" ht="18">
      <c r="A6" s="5" t="s">
        <v>763</v>
      </c>
      <c r="B6" s="6" t="s">
        <v>691</v>
      </c>
      <c r="C6" s="7"/>
      <c r="D6" s="8"/>
      <c r="E6" s="9"/>
    </row>
    <row r="7" spans="1:5" ht="13.5" thickBot="1">
      <c r="A7" s="1" t="s">
        <v>763</v>
      </c>
      <c r="C7" s="11"/>
      <c r="E7" s="12"/>
    </row>
    <row r="8" spans="1:5" ht="13.5" thickBot="1">
      <c r="A8" s="1" t="s">
        <v>763</v>
      </c>
      <c r="B8" s="13"/>
      <c r="C8" s="14"/>
      <c r="D8" s="15" t="s">
        <v>765</v>
      </c>
      <c r="E8" s="16"/>
    </row>
    <row r="9" spans="1:5" ht="34.5" customHeight="1">
      <c r="A9" s="1" t="s">
        <v>763</v>
      </c>
      <c r="B9" s="18" t="s">
        <v>766</v>
      </c>
      <c r="C9" s="19" t="s">
        <v>767</v>
      </c>
      <c r="D9" s="20" t="s">
        <v>768</v>
      </c>
      <c r="E9" s="21" t="s">
        <v>770</v>
      </c>
    </row>
    <row r="10" spans="1:5" ht="13.5" customHeight="1" thickBot="1">
      <c r="A10" s="1" t="s">
        <v>763</v>
      </c>
      <c r="B10" s="24"/>
      <c r="C10" s="25"/>
      <c r="D10" s="26" t="s">
        <v>773</v>
      </c>
      <c r="E10" s="27"/>
    </row>
    <row r="11" spans="1:5" ht="12.75">
      <c r="A11" s="1" t="s">
        <v>763</v>
      </c>
      <c r="B11" s="34" t="s">
        <v>928</v>
      </c>
      <c r="C11" s="35" t="s">
        <v>692</v>
      </c>
      <c r="D11" s="36" t="s">
        <v>693</v>
      </c>
      <c r="E11" s="37">
        <v>632229</v>
      </c>
    </row>
    <row r="12" spans="1:5" ht="13.5" thickBot="1">
      <c r="A12" s="1" t="s">
        <v>763</v>
      </c>
      <c r="B12" s="40"/>
      <c r="C12" s="41"/>
      <c r="D12" s="42" t="s">
        <v>780</v>
      </c>
      <c r="E12" s="43">
        <v>632229</v>
      </c>
    </row>
    <row r="13" spans="1:5" ht="13.5" thickBot="1">
      <c r="A13" s="1" t="s">
        <v>763</v>
      </c>
      <c r="B13" s="13"/>
      <c r="C13" s="14"/>
      <c r="D13" s="15" t="s">
        <v>774</v>
      </c>
      <c r="E13" s="30">
        <f>SUM(E11:E12)/2</f>
        <v>632229</v>
      </c>
    </row>
    <row r="14" spans="1:5" ht="13.5" thickBot="1">
      <c r="A14" s="1" t="s">
        <v>763</v>
      </c>
      <c r="C14" s="11"/>
      <c r="E14" s="12"/>
    </row>
    <row r="15" spans="1:5" ht="13.5" thickBot="1">
      <c r="A15" s="1" t="s">
        <v>763</v>
      </c>
      <c r="B15" s="13"/>
      <c r="C15" s="14"/>
      <c r="D15" s="15" t="s">
        <v>775</v>
      </c>
      <c r="E15" s="16"/>
    </row>
    <row r="16" spans="1:5" ht="34.5" customHeight="1">
      <c r="A16" s="1" t="s">
        <v>763</v>
      </c>
      <c r="B16" s="18" t="s">
        <v>766</v>
      </c>
      <c r="C16" s="19" t="s">
        <v>776</v>
      </c>
      <c r="D16" s="20" t="s">
        <v>768</v>
      </c>
      <c r="E16" s="21" t="s">
        <v>770</v>
      </c>
    </row>
    <row r="17" spans="1:5" ht="13.5" customHeight="1" thickBot="1">
      <c r="A17" s="1" t="s">
        <v>763</v>
      </c>
      <c r="B17" s="24"/>
      <c r="C17" s="25"/>
      <c r="D17" s="26" t="s">
        <v>773</v>
      </c>
      <c r="E17" s="27"/>
    </row>
    <row r="18" spans="1:5" ht="12.75">
      <c r="A18" s="1" t="s">
        <v>763</v>
      </c>
      <c r="B18" s="34" t="s">
        <v>781</v>
      </c>
      <c r="C18" s="35" t="s">
        <v>694</v>
      </c>
      <c r="D18" s="36" t="s">
        <v>695</v>
      </c>
      <c r="E18" s="37">
        <v>200</v>
      </c>
    </row>
    <row r="19" spans="1:5" ht="12.75">
      <c r="A19" s="1" t="s">
        <v>763</v>
      </c>
      <c r="B19" s="40"/>
      <c r="C19" s="41"/>
      <c r="D19" s="42" t="s">
        <v>780</v>
      </c>
      <c r="E19" s="43">
        <v>200</v>
      </c>
    </row>
    <row r="20" spans="1:5" ht="12.75">
      <c r="A20" s="1" t="s">
        <v>763</v>
      </c>
      <c r="B20" s="46" t="s">
        <v>696</v>
      </c>
      <c r="C20" s="47" t="s">
        <v>784</v>
      </c>
      <c r="D20" s="48" t="s">
        <v>785</v>
      </c>
      <c r="E20" s="49">
        <v>2200</v>
      </c>
    </row>
    <row r="21" spans="1:5" ht="12.75">
      <c r="A21" s="1" t="s">
        <v>763</v>
      </c>
      <c r="B21" s="40"/>
      <c r="C21" s="41"/>
      <c r="D21" s="42" t="s">
        <v>780</v>
      </c>
      <c r="E21" s="43">
        <v>2200</v>
      </c>
    </row>
    <row r="22" spans="1:5" ht="12.75">
      <c r="A22" s="1" t="s">
        <v>763</v>
      </c>
      <c r="B22" s="46" t="s">
        <v>697</v>
      </c>
      <c r="C22" s="47" t="s">
        <v>778</v>
      </c>
      <c r="D22" s="48" t="s">
        <v>779</v>
      </c>
      <c r="E22" s="49">
        <v>10668</v>
      </c>
    </row>
    <row r="23" spans="1:5" ht="12.75">
      <c r="A23" s="1" t="s">
        <v>763</v>
      </c>
      <c r="B23" s="40"/>
      <c r="C23" s="41"/>
      <c r="D23" s="42" t="s">
        <v>780</v>
      </c>
      <c r="E23" s="43">
        <v>10668</v>
      </c>
    </row>
    <row r="24" spans="1:5" ht="12.75">
      <c r="A24" s="1" t="s">
        <v>763</v>
      </c>
      <c r="B24" s="46" t="s">
        <v>697</v>
      </c>
      <c r="C24" s="47" t="s">
        <v>698</v>
      </c>
      <c r="D24" s="48" t="s">
        <v>699</v>
      </c>
      <c r="E24" s="49">
        <v>360085</v>
      </c>
    </row>
    <row r="25" spans="1:5" ht="12.75">
      <c r="A25" s="1" t="s">
        <v>763</v>
      </c>
      <c r="B25" s="40"/>
      <c r="C25" s="41"/>
      <c r="D25" s="42" t="s">
        <v>780</v>
      </c>
      <c r="E25" s="43">
        <v>360085</v>
      </c>
    </row>
    <row r="26" spans="1:5" ht="12.75">
      <c r="A26" s="1" t="s">
        <v>763</v>
      </c>
      <c r="B26" s="46" t="s">
        <v>888</v>
      </c>
      <c r="C26" s="47" t="s">
        <v>700</v>
      </c>
      <c r="D26" s="48" t="s">
        <v>701</v>
      </c>
      <c r="E26" s="49">
        <v>4000</v>
      </c>
    </row>
    <row r="27" spans="1:5" ht="12.75">
      <c r="A27" s="1" t="s">
        <v>763</v>
      </c>
      <c r="B27" s="40"/>
      <c r="C27" s="41"/>
      <c r="D27" s="42" t="s">
        <v>918</v>
      </c>
      <c r="E27" s="43">
        <v>4000</v>
      </c>
    </row>
    <row r="28" spans="1:5" ht="12.75">
      <c r="A28" s="1" t="s">
        <v>763</v>
      </c>
      <c r="B28" s="46" t="s">
        <v>924</v>
      </c>
      <c r="C28" s="47" t="s">
        <v>702</v>
      </c>
      <c r="D28" s="48" t="s">
        <v>703</v>
      </c>
      <c r="E28" s="49">
        <v>3</v>
      </c>
    </row>
    <row r="29" spans="1:5" ht="12.75">
      <c r="A29" s="1" t="s">
        <v>763</v>
      </c>
      <c r="B29" s="40"/>
      <c r="C29" s="41"/>
      <c r="D29" s="42" t="s">
        <v>780</v>
      </c>
      <c r="E29" s="43">
        <v>3</v>
      </c>
    </row>
    <row r="30" spans="1:5" ht="12.75">
      <c r="A30" s="1" t="s">
        <v>763</v>
      </c>
      <c r="B30" s="46" t="s">
        <v>928</v>
      </c>
      <c r="C30" s="47" t="s">
        <v>778</v>
      </c>
      <c r="D30" s="48" t="s">
        <v>779</v>
      </c>
      <c r="E30" s="49">
        <v>77870</v>
      </c>
    </row>
    <row r="31" spans="1:5" ht="12.75">
      <c r="A31" s="1" t="s">
        <v>763</v>
      </c>
      <c r="B31" s="40"/>
      <c r="C31" s="41"/>
      <c r="D31" s="42" t="s">
        <v>780</v>
      </c>
      <c r="E31" s="43">
        <v>77870</v>
      </c>
    </row>
    <row r="32" spans="1:5" ht="12.75">
      <c r="A32" s="1" t="s">
        <v>763</v>
      </c>
      <c r="B32" s="46" t="s">
        <v>704</v>
      </c>
      <c r="C32" s="47" t="s">
        <v>778</v>
      </c>
      <c r="D32" s="48" t="s">
        <v>779</v>
      </c>
      <c r="E32" s="49">
        <v>4500</v>
      </c>
    </row>
    <row r="33" spans="1:5" ht="12.75">
      <c r="A33" s="1" t="s">
        <v>763</v>
      </c>
      <c r="B33" s="40"/>
      <c r="C33" s="41"/>
      <c r="D33" s="42" t="s">
        <v>780</v>
      </c>
      <c r="E33" s="43">
        <v>4500</v>
      </c>
    </row>
    <row r="34" spans="1:5" ht="12.75">
      <c r="A34" s="1" t="s">
        <v>763</v>
      </c>
      <c r="B34" s="46" t="s">
        <v>705</v>
      </c>
      <c r="C34" s="47" t="s">
        <v>778</v>
      </c>
      <c r="D34" s="48" t="s">
        <v>779</v>
      </c>
      <c r="E34" s="49">
        <v>8500</v>
      </c>
    </row>
    <row r="35" spans="1:5" ht="12.75">
      <c r="A35" s="1" t="s">
        <v>763</v>
      </c>
      <c r="B35" s="40"/>
      <c r="C35" s="41"/>
      <c r="D35" s="42" t="s">
        <v>780</v>
      </c>
      <c r="E35" s="43">
        <v>8500</v>
      </c>
    </row>
    <row r="36" spans="1:5" ht="12.75">
      <c r="A36" s="1" t="s">
        <v>763</v>
      </c>
      <c r="B36" s="46" t="s">
        <v>706</v>
      </c>
      <c r="C36" s="47" t="s">
        <v>702</v>
      </c>
      <c r="D36" s="48" t="s">
        <v>703</v>
      </c>
      <c r="E36" s="49">
        <v>3742</v>
      </c>
    </row>
    <row r="37" spans="1:5" ht="12.75">
      <c r="A37" s="1" t="s">
        <v>763</v>
      </c>
      <c r="B37" s="40"/>
      <c r="C37" s="41"/>
      <c r="D37" s="42" t="s">
        <v>780</v>
      </c>
      <c r="E37" s="43">
        <v>3742</v>
      </c>
    </row>
    <row r="38" spans="1:5" ht="12.75">
      <c r="A38" s="1" t="s">
        <v>763</v>
      </c>
      <c r="B38" s="46" t="s">
        <v>707</v>
      </c>
      <c r="C38" s="47" t="s">
        <v>702</v>
      </c>
      <c r="D38" s="48" t="s">
        <v>703</v>
      </c>
      <c r="E38" s="49">
        <v>71143</v>
      </c>
    </row>
    <row r="39" spans="1:5" ht="13.5" thickBot="1">
      <c r="A39" s="1" t="s">
        <v>763</v>
      </c>
      <c r="B39" s="40"/>
      <c r="C39" s="41"/>
      <c r="D39" s="42" t="s">
        <v>780</v>
      </c>
      <c r="E39" s="43">
        <v>71143</v>
      </c>
    </row>
    <row r="40" spans="1:5" ht="13.5" thickBot="1">
      <c r="A40" s="1" t="s">
        <v>763</v>
      </c>
      <c r="B40" s="13"/>
      <c r="C40" s="14"/>
      <c r="D40" s="15" t="s">
        <v>793</v>
      </c>
      <c r="E40" s="30">
        <f>SUM(E18:E39)/2</f>
        <v>542911</v>
      </c>
    </row>
    <row r="41" spans="1:5" ht="13.5" thickBot="1">
      <c r="A41" s="1" t="s">
        <v>763</v>
      </c>
      <c r="C41" s="11"/>
      <c r="E41" s="12"/>
    </row>
    <row r="42" spans="1:5" ht="13.5" thickBot="1">
      <c r="A42" s="1" t="s">
        <v>763</v>
      </c>
      <c r="B42" s="13"/>
      <c r="C42" s="14"/>
      <c r="D42" s="15" t="s">
        <v>794</v>
      </c>
      <c r="E42" s="16"/>
    </row>
    <row r="43" spans="1:5" ht="34.5" customHeight="1">
      <c r="A43" s="1" t="s">
        <v>763</v>
      </c>
      <c r="B43" s="18" t="s">
        <v>766</v>
      </c>
      <c r="C43" s="19" t="s">
        <v>795</v>
      </c>
      <c r="D43" s="20" t="s">
        <v>768</v>
      </c>
      <c r="E43" s="21" t="s">
        <v>770</v>
      </c>
    </row>
    <row r="44" spans="1:5" ht="13.5" customHeight="1" thickBot="1">
      <c r="A44" s="1" t="s">
        <v>763</v>
      </c>
      <c r="B44" s="24"/>
      <c r="C44" s="25"/>
      <c r="D44" s="26" t="s">
        <v>773</v>
      </c>
      <c r="E44" s="27"/>
    </row>
    <row r="45" spans="1:5" ht="12.75">
      <c r="A45" s="1" t="s">
        <v>763</v>
      </c>
      <c r="B45" s="34" t="s">
        <v>1680</v>
      </c>
      <c r="C45" s="35" t="s">
        <v>797</v>
      </c>
      <c r="D45" s="36" t="s">
        <v>708</v>
      </c>
      <c r="E45" s="37">
        <v>1500</v>
      </c>
    </row>
    <row r="46" spans="1:5" ht="12.75">
      <c r="A46" s="1" t="s">
        <v>763</v>
      </c>
      <c r="B46" s="40"/>
      <c r="C46" s="41"/>
      <c r="D46" s="42" t="s">
        <v>799</v>
      </c>
      <c r="E46" s="43">
        <v>1500</v>
      </c>
    </row>
    <row r="47" spans="1:5" ht="12.75">
      <c r="A47" s="1" t="s">
        <v>763</v>
      </c>
      <c r="B47" s="46" t="s">
        <v>1185</v>
      </c>
      <c r="C47" s="47" t="s">
        <v>797</v>
      </c>
      <c r="D47" s="48" t="s">
        <v>709</v>
      </c>
      <c r="E47" s="49">
        <v>1500</v>
      </c>
    </row>
    <row r="48" spans="1:5" ht="12.75">
      <c r="A48" s="1" t="s">
        <v>763</v>
      </c>
      <c r="B48" s="40"/>
      <c r="C48" s="41"/>
      <c r="D48" s="42" t="s">
        <v>799</v>
      </c>
      <c r="E48" s="43">
        <v>1500</v>
      </c>
    </row>
    <row r="49" spans="1:5" ht="12.75">
      <c r="A49" s="1" t="s">
        <v>763</v>
      </c>
      <c r="B49" s="46" t="s">
        <v>884</v>
      </c>
      <c r="C49" s="47" t="s">
        <v>797</v>
      </c>
      <c r="D49" s="48" t="s">
        <v>710</v>
      </c>
      <c r="E49" s="49">
        <v>10000</v>
      </c>
    </row>
    <row r="50" spans="1:5" ht="12.75">
      <c r="A50" s="1" t="s">
        <v>763</v>
      </c>
      <c r="B50" s="40"/>
      <c r="C50" s="41"/>
      <c r="D50" s="42" t="s">
        <v>799</v>
      </c>
      <c r="E50" s="43">
        <v>10000</v>
      </c>
    </row>
    <row r="51" spans="1:5" ht="12.75">
      <c r="A51" s="1" t="s">
        <v>763</v>
      </c>
      <c r="B51" s="46" t="s">
        <v>1110</v>
      </c>
      <c r="C51" s="47" t="s">
        <v>797</v>
      </c>
      <c r="D51" s="48" t="s">
        <v>711</v>
      </c>
      <c r="E51" s="49">
        <v>2000</v>
      </c>
    </row>
    <row r="52" spans="1:5" ht="12.75">
      <c r="A52" s="1" t="s">
        <v>763</v>
      </c>
      <c r="B52" s="40"/>
      <c r="C52" s="41"/>
      <c r="D52" s="42" t="s">
        <v>799</v>
      </c>
      <c r="E52" s="43">
        <v>2000</v>
      </c>
    </row>
    <row r="53" spans="1:5" ht="12.75">
      <c r="A53" s="1" t="s">
        <v>763</v>
      </c>
      <c r="B53" s="46" t="s">
        <v>712</v>
      </c>
      <c r="C53" s="47" t="s">
        <v>797</v>
      </c>
      <c r="D53" s="48" t="s">
        <v>713</v>
      </c>
      <c r="E53" s="49">
        <v>1000</v>
      </c>
    </row>
    <row r="54" spans="1:5" ht="12.75">
      <c r="A54" s="1" t="s">
        <v>763</v>
      </c>
      <c r="B54" s="40"/>
      <c r="C54" s="41"/>
      <c r="D54" s="42" t="s">
        <v>799</v>
      </c>
      <c r="E54" s="43">
        <v>1000</v>
      </c>
    </row>
    <row r="55" spans="1:5" ht="12.75">
      <c r="A55" s="1" t="s">
        <v>763</v>
      </c>
      <c r="B55" s="46" t="s">
        <v>1705</v>
      </c>
      <c r="C55" s="47" t="s">
        <v>797</v>
      </c>
      <c r="D55" s="48" t="s">
        <v>714</v>
      </c>
      <c r="E55" s="49">
        <v>600</v>
      </c>
    </row>
    <row r="56" spans="1:5" ht="12.75">
      <c r="A56" s="1" t="s">
        <v>763</v>
      </c>
      <c r="B56" s="40"/>
      <c r="C56" s="41"/>
      <c r="D56" s="42" t="s">
        <v>799</v>
      </c>
      <c r="E56" s="43">
        <v>600</v>
      </c>
    </row>
    <row r="57" spans="1:5" ht="12.75">
      <c r="A57" s="1" t="s">
        <v>763</v>
      </c>
      <c r="B57" s="46" t="s">
        <v>781</v>
      </c>
      <c r="C57" s="47" t="s">
        <v>797</v>
      </c>
      <c r="D57" s="48" t="s">
        <v>715</v>
      </c>
      <c r="E57" s="49">
        <v>5000</v>
      </c>
    </row>
    <row r="58" spans="1:5" ht="12.75">
      <c r="A58" s="1" t="s">
        <v>763</v>
      </c>
      <c r="B58" s="40"/>
      <c r="C58" s="41"/>
      <c r="D58" s="42" t="s">
        <v>799</v>
      </c>
      <c r="E58" s="43">
        <v>5000</v>
      </c>
    </row>
    <row r="59" spans="1:5" ht="12.75">
      <c r="A59" s="1" t="s">
        <v>763</v>
      </c>
      <c r="B59" s="46" t="s">
        <v>781</v>
      </c>
      <c r="C59" s="47" t="s">
        <v>716</v>
      </c>
      <c r="D59" s="48" t="s">
        <v>717</v>
      </c>
      <c r="E59" s="49">
        <v>20000</v>
      </c>
    </row>
    <row r="60" spans="1:5" ht="12.75">
      <c r="A60" s="1" t="s">
        <v>763</v>
      </c>
      <c r="B60" s="40"/>
      <c r="C60" s="41"/>
      <c r="D60" s="42" t="s">
        <v>799</v>
      </c>
      <c r="E60" s="43">
        <v>20000</v>
      </c>
    </row>
    <row r="61" spans="1:5" ht="12.75">
      <c r="A61" s="1" t="s">
        <v>763</v>
      </c>
      <c r="B61" s="46" t="s">
        <v>781</v>
      </c>
      <c r="C61" s="47" t="s">
        <v>718</v>
      </c>
      <c r="D61" s="48" t="s">
        <v>719</v>
      </c>
      <c r="E61" s="49">
        <v>16000</v>
      </c>
    </row>
    <row r="62" spans="1:5" ht="12.75">
      <c r="A62" s="1" t="s">
        <v>763</v>
      </c>
      <c r="B62" s="40"/>
      <c r="C62" s="41"/>
      <c r="D62" s="42" t="s">
        <v>799</v>
      </c>
      <c r="E62" s="43">
        <v>16000</v>
      </c>
    </row>
    <row r="63" spans="1:5" ht="12.75">
      <c r="A63" s="1" t="s">
        <v>763</v>
      </c>
      <c r="B63" s="46" t="s">
        <v>781</v>
      </c>
      <c r="C63" s="47" t="s">
        <v>720</v>
      </c>
      <c r="D63" s="48" t="s">
        <v>726</v>
      </c>
      <c r="E63" s="49">
        <v>4260</v>
      </c>
    </row>
    <row r="64" spans="1:5" ht="12.75">
      <c r="A64" s="1" t="s">
        <v>763</v>
      </c>
      <c r="B64" s="40"/>
      <c r="C64" s="41"/>
      <c r="D64" s="42" t="s">
        <v>799</v>
      </c>
      <c r="E64" s="43">
        <v>4260</v>
      </c>
    </row>
    <row r="65" spans="1:5" ht="12.75">
      <c r="A65" s="1" t="s">
        <v>763</v>
      </c>
      <c r="B65" s="46" t="s">
        <v>888</v>
      </c>
      <c r="C65" s="47" t="s">
        <v>727</v>
      </c>
      <c r="D65" s="48" t="s">
        <v>728</v>
      </c>
      <c r="E65" s="49">
        <v>13000</v>
      </c>
    </row>
    <row r="66" spans="1:5" ht="12.75">
      <c r="A66" s="1" t="s">
        <v>763</v>
      </c>
      <c r="B66" s="40"/>
      <c r="C66" s="41"/>
      <c r="D66" s="42" t="s">
        <v>918</v>
      </c>
      <c r="E66" s="43">
        <v>13000</v>
      </c>
    </row>
    <row r="67" spans="1:5" ht="12.75">
      <c r="A67" s="1" t="s">
        <v>763</v>
      </c>
      <c r="B67" s="46" t="s">
        <v>888</v>
      </c>
      <c r="C67" s="47" t="s">
        <v>729</v>
      </c>
      <c r="D67" s="48" t="s">
        <v>730</v>
      </c>
      <c r="E67" s="49">
        <v>12500</v>
      </c>
    </row>
    <row r="68" spans="1:5" ht="12.75">
      <c r="A68" s="1" t="s">
        <v>763</v>
      </c>
      <c r="B68" s="40"/>
      <c r="C68" s="41"/>
      <c r="D68" s="42" t="s">
        <v>918</v>
      </c>
      <c r="E68" s="43">
        <v>12500</v>
      </c>
    </row>
    <row r="69" spans="1:5" ht="12.75">
      <c r="A69" s="1" t="s">
        <v>763</v>
      </c>
      <c r="B69" s="46" t="s">
        <v>928</v>
      </c>
      <c r="C69" s="47" t="s">
        <v>797</v>
      </c>
      <c r="D69" s="48" t="s">
        <v>731</v>
      </c>
      <c r="E69" s="49">
        <v>29500</v>
      </c>
    </row>
    <row r="70" spans="1:5" ht="12.75">
      <c r="A70" s="1" t="s">
        <v>763</v>
      </c>
      <c r="B70" s="40"/>
      <c r="C70" s="41"/>
      <c r="D70" s="42" t="s">
        <v>799</v>
      </c>
      <c r="E70" s="43">
        <v>29500</v>
      </c>
    </row>
    <row r="71" spans="1:5" ht="12.75">
      <c r="A71" s="1" t="s">
        <v>763</v>
      </c>
      <c r="B71" s="46" t="s">
        <v>928</v>
      </c>
      <c r="C71" s="47" t="s">
        <v>797</v>
      </c>
      <c r="D71" s="48" t="s">
        <v>732</v>
      </c>
      <c r="E71" s="49">
        <v>81700</v>
      </c>
    </row>
    <row r="72" spans="1:5" ht="12.75">
      <c r="A72" s="1" t="s">
        <v>763</v>
      </c>
      <c r="B72" s="40"/>
      <c r="C72" s="41"/>
      <c r="D72" s="42" t="s">
        <v>799</v>
      </c>
      <c r="E72" s="43">
        <v>81700</v>
      </c>
    </row>
    <row r="73" spans="1:5" ht="12.75">
      <c r="A73" s="1" t="s">
        <v>763</v>
      </c>
      <c r="B73" s="46" t="s">
        <v>928</v>
      </c>
      <c r="C73" s="47" t="s">
        <v>797</v>
      </c>
      <c r="D73" s="48" t="s">
        <v>733</v>
      </c>
      <c r="E73" s="49">
        <v>10000</v>
      </c>
    </row>
    <row r="74" spans="1:5" ht="12.75">
      <c r="A74" s="1" t="s">
        <v>763</v>
      </c>
      <c r="B74" s="40"/>
      <c r="C74" s="41"/>
      <c r="D74" s="42" t="s">
        <v>799</v>
      </c>
      <c r="E74" s="43">
        <v>10000</v>
      </c>
    </row>
    <row r="75" spans="1:5" ht="12.75">
      <c r="A75" s="1" t="s">
        <v>763</v>
      </c>
      <c r="B75" s="46" t="s">
        <v>928</v>
      </c>
      <c r="C75" s="47" t="s">
        <v>797</v>
      </c>
      <c r="D75" s="48" t="s">
        <v>734</v>
      </c>
      <c r="E75" s="49">
        <v>40000</v>
      </c>
    </row>
    <row r="76" spans="1:5" ht="12.75">
      <c r="A76" s="1" t="s">
        <v>763</v>
      </c>
      <c r="B76" s="40"/>
      <c r="C76" s="41"/>
      <c r="D76" s="42" t="s">
        <v>799</v>
      </c>
      <c r="E76" s="43">
        <v>40000</v>
      </c>
    </row>
    <row r="77" spans="1:5" ht="12.75">
      <c r="A77" s="1" t="s">
        <v>763</v>
      </c>
      <c r="B77" s="46" t="s">
        <v>928</v>
      </c>
      <c r="C77" s="47" t="s">
        <v>797</v>
      </c>
      <c r="D77" s="48" t="s">
        <v>735</v>
      </c>
      <c r="E77" s="49">
        <v>10500</v>
      </c>
    </row>
    <row r="78" spans="1:5" ht="12.75">
      <c r="A78" s="1" t="s">
        <v>763</v>
      </c>
      <c r="B78" s="40"/>
      <c r="C78" s="41"/>
      <c r="D78" s="42" t="s">
        <v>799</v>
      </c>
      <c r="E78" s="43">
        <v>10500</v>
      </c>
    </row>
    <row r="79" spans="1:5" ht="12.75">
      <c r="A79" s="1" t="s">
        <v>763</v>
      </c>
      <c r="B79" s="46" t="s">
        <v>928</v>
      </c>
      <c r="C79" s="47" t="s">
        <v>797</v>
      </c>
      <c r="D79" s="48" t="s">
        <v>736</v>
      </c>
      <c r="E79" s="49">
        <v>5000</v>
      </c>
    </row>
    <row r="80" spans="1:5" ht="12.75">
      <c r="A80" s="1" t="s">
        <v>763</v>
      </c>
      <c r="B80" s="40"/>
      <c r="C80" s="41"/>
      <c r="D80" s="42" t="s">
        <v>799</v>
      </c>
      <c r="E80" s="43">
        <v>5000</v>
      </c>
    </row>
    <row r="81" spans="1:5" ht="12.75">
      <c r="A81" s="1" t="s">
        <v>763</v>
      </c>
      <c r="B81" s="46" t="s">
        <v>928</v>
      </c>
      <c r="C81" s="47" t="s">
        <v>797</v>
      </c>
      <c r="D81" s="48" t="s">
        <v>1850</v>
      </c>
      <c r="E81" s="49">
        <v>3000</v>
      </c>
    </row>
    <row r="82" spans="1:5" ht="12.75">
      <c r="A82" s="1" t="s">
        <v>763</v>
      </c>
      <c r="B82" s="40"/>
      <c r="C82" s="41"/>
      <c r="D82" s="42" t="s">
        <v>799</v>
      </c>
      <c r="E82" s="43">
        <v>3000</v>
      </c>
    </row>
    <row r="83" spans="1:5" ht="12.75">
      <c r="A83" s="1" t="s">
        <v>763</v>
      </c>
      <c r="B83" s="46" t="s">
        <v>928</v>
      </c>
      <c r="C83" s="47" t="s">
        <v>737</v>
      </c>
      <c r="D83" s="48" t="s">
        <v>738</v>
      </c>
      <c r="E83" s="49">
        <v>50400</v>
      </c>
    </row>
    <row r="84" spans="1:5" ht="12.75">
      <c r="A84" s="1" t="s">
        <v>763</v>
      </c>
      <c r="B84" s="40"/>
      <c r="C84" s="41"/>
      <c r="D84" s="42" t="s">
        <v>799</v>
      </c>
      <c r="E84" s="43">
        <v>50400</v>
      </c>
    </row>
    <row r="85" spans="1:5" ht="12.75">
      <c r="A85" s="1" t="s">
        <v>763</v>
      </c>
      <c r="B85" s="46" t="s">
        <v>928</v>
      </c>
      <c r="C85" s="47" t="s">
        <v>940</v>
      </c>
      <c r="D85" s="48" t="s">
        <v>739</v>
      </c>
      <c r="E85" s="49">
        <v>201048.7</v>
      </c>
    </row>
    <row r="86" spans="1:5" ht="12.75">
      <c r="A86" s="1" t="s">
        <v>763</v>
      </c>
      <c r="B86" s="40"/>
      <c r="C86" s="41"/>
      <c r="D86" s="42" t="s">
        <v>799</v>
      </c>
      <c r="E86" s="43">
        <v>201048.7</v>
      </c>
    </row>
    <row r="87" spans="1:5" ht="12.75">
      <c r="A87" s="1" t="s">
        <v>763</v>
      </c>
      <c r="B87" s="46" t="s">
        <v>928</v>
      </c>
      <c r="C87" s="47" t="s">
        <v>1933</v>
      </c>
      <c r="D87" s="48" t="s">
        <v>731</v>
      </c>
      <c r="E87" s="49">
        <v>27400</v>
      </c>
    </row>
    <row r="88" spans="1:5" ht="12.75">
      <c r="A88" s="1" t="s">
        <v>763</v>
      </c>
      <c r="B88" s="40"/>
      <c r="C88" s="41"/>
      <c r="D88" s="42" t="s">
        <v>799</v>
      </c>
      <c r="E88" s="43">
        <v>27400</v>
      </c>
    </row>
    <row r="89" spans="1:5" ht="12.75">
      <c r="A89" s="1" t="s">
        <v>763</v>
      </c>
      <c r="B89" s="46" t="s">
        <v>928</v>
      </c>
      <c r="C89" s="47" t="s">
        <v>740</v>
      </c>
      <c r="D89" s="48" t="s">
        <v>741</v>
      </c>
      <c r="E89" s="49">
        <v>7300</v>
      </c>
    </row>
    <row r="90" spans="1:5" ht="12.75">
      <c r="A90" s="1" t="s">
        <v>763</v>
      </c>
      <c r="B90" s="40"/>
      <c r="C90" s="41"/>
      <c r="D90" s="42" t="s">
        <v>799</v>
      </c>
      <c r="E90" s="43">
        <v>7300</v>
      </c>
    </row>
    <row r="91" spans="1:5" ht="12.75">
      <c r="A91" s="1" t="s">
        <v>763</v>
      </c>
      <c r="B91" s="46" t="s">
        <v>928</v>
      </c>
      <c r="C91" s="47" t="s">
        <v>742</v>
      </c>
      <c r="D91" s="48" t="s">
        <v>743</v>
      </c>
      <c r="E91" s="49">
        <v>150000</v>
      </c>
    </row>
    <row r="92" spans="1:5" ht="12.75">
      <c r="A92" s="1" t="s">
        <v>763</v>
      </c>
      <c r="B92" s="40"/>
      <c r="C92" s="41"/>
      <c r="D92" s="42" t="s">
        <v>799</v>
      </c>
      <c r="E92" s="43">
        <v>150000</v>
      </c>
    </row>
    <row r="93" spans="1:5" ht="12.75">
      <c r="A93" s="1" t="s">
        <v>763</v>
      </c>
      <c r="B93" s="46" t="s">
        <v>928</v>
      </c>
      <c r="C93" s="47" t="s">
        <v>744</v>
      </c>
      <c r="D93" s="48" t="s">
        <v>732</v>
      </c>
      <c r="E93" s="49">
        <v>12030</v>
      </c>
    </row>
    <row r="94" spans="1:5" ht="12.75">
      <c r="A94" s="1" t="s">
        <v>763</v>
      </c>
      <c r="B94" s="40"/>
      <c r="C94" s="41"/>
      <c r="D94" s="42" t="s">
        <v>799</v>
      </c>
      <c r="E94" s="43">
        <v>12030</v>
      </c>
    </row>
    <row r="95" spans="1:5" ht="12.75">
      <c r="A95" s="1" t="s">
        <v>763</v>
      </c>
      <c r="B95" s="46" t="s">
        <v>928</v>
      </c>
      <c r="C95" s="47" t="s">
        <v>745</v>
      </c>
      <c r="D95" s="48" t="s">
        <v>746</v>
      </c>
      <c r="E95" s="49">
        <v>30000</v>
      </c>
    </row>
    <row r="96" spans="1:5" ht="12.75">
      <c r="A96" s="1" t="s">
        <v>763</v>
      </c>
      <c r="B96" s="40"/>
      <c r="C96" s="41"/>
      <c r="D96" s="42" t="s">
        <v>799</v>
      </c>
      <c r="E96" s="43">
        <v>30000</v>
      </c>
    </row>
    <row r="97" spans="1:5" ht="12.75">
      <c r="A97" s="1" t="s">
        <v>763</v>
      </c>
      <c r="B97" s="46" t="s">
        <v>928</v>
      </c>
      <c r="C97" s="47" t="s">
        <v>747</v>
      </c>
      <c r="D97" s="48" t="s">
        <v>748</v>
      </c>
      <c r="E97" s="49">
        <v>30000</v>
      </c>
    </row>
    <row r="98" spans="1:5" ht="12.75">
      <c r="A98" s="1" t="s">
        <v>763</v>
      </c>
      <c r="B98" s="40"/>
      <c r="C98" s="41"/>
      <c r="D98" s="42" t="s">
        <v>799</v>
      </c>
      <c r="E98" s="43">
        <v>30000</v>
      </c>
    </row>
    <row r="99" spans="1:5" ht="12.75">
      <c r="A99" s="1" t="s">
        <v>763</v>
      </c>
      <c r="B99" s="46" t="s">
        <v>928</v>
      </c>
      <c r="C99" s="47" t="s">
        <v>749</v>
      </c>
      <c r="D99" s="48" t="s">
        <v>750</v>
      </c>
      <c r="E99" s="49">
        <v>3500</v>
      </c>
    </row>
    <row r="100" spans="1:5" ht="12.75">
      <c r="A100" s="1" t="s">
        <v>763</v>
      </c>
      <c r="B100" s="40"/>
      <c r="C100" s="41"/>
      <c r="D100" s="42" t="s">
        <v>799</v>
      </c>
      <c r="E100" s="43">
        <v>3500</v>
      </c>
    </row>
    <row r="101" spans="1:5" ht="12.75">
      <c r="A101" s="1" t="s">
        <v>763</v>
      </c>
      <c r="B101" s="46" t="s">
        <v>928</v>
      </c>
      <c r="C101" s="47" t="s">
        <v>751</v>
      </c>
      <c r="D101" s="48" t="s">
        <v>732</v>
      </c>
      <c r="E101" s="49">
        <v>8844</v>
      </c>
    </row>
    <row r="102" spans="1:5" ht="12.75">
      <c r="A102" s="1" t="s">
        <v>763</v>
      </c>
      <c r="B102" s="40"/>
      <c r="C102" s="41"/>
      <c r="D102" s="42" t="s">
        <v>799</v>
      </c>
      <c r="E102" s="43">
        <v>8844</v>
      </c>
    </row>
    <row r="103" spans="1:5" ht="12.75">
      <c r="A103" s="1" t="s">
        <v>763</v>
      </c>
      <c r="B103" s="46" t="s">
        <v>928</v>
      </c>
      <c r="C103" s="47" t="s">
        <v>752</v>
      </c>
      <c r="D103" s="48" t="s">
        <v>736</v>
      </c>
      <c r="E103" s="49">
        <v>50000</v>
      </c>
    </row>
    <row r="104" spans="1:5" ht="12.75">
      <c r="A104" s="1" t="s">
        <v>763</v>
      </c>
      <c r="B104" s="40"/>
      <c r="C104" s="41"/>
      <c r="D104" s="42" t="s">
        <v>799</v>
      </c>
      <c r="E104" s="43">
        <v>50000</v>
      </c>
    </row>
    <row r="105" spans="1:5" ht="12.75">
      <c r="A105" s="1" t="s">
        <v>763</v>
      </c>
      <c r="B105" s="46" t="s">
        <v>707</v>
      </c>
      <c r="C105" s="47" t="s">
        <v>753</v>
      </c>
      <c r="D105" s="48" t="s">
        <v>754</v>
      </c>
      <c r="E105" s="49">
        <v>5000</v>
      </c>
    </row>
    <row r="106" spans="1:5" ht="12.75">
      <c r="A106" s="1" t="s">
        <v>763</v>
      </c>
      <c r="B106" s="40"/>
      <c r="C106" s="41"/>
      <c r="D106" s="42" t="s">
        <v>799</v>
      </c>
      <c r="E106" s="43">
        <v>5000</v>
      </c>
    </row>
    <row r="107" spans="1:5" ht="12.75">
      <c r="A107" s="1" t="s">
        <v>763</v>
      </c>
      <c r="B107" s="46" t="s">
        <v>707</v>
      </c>
      <c r="C107" s="47" t="s">
        <v>755</v>
      </c>
      <c r="D107" s="48" t="s">
        <v>756</v>
      </c>
      <c r="E107" s="49">
        <v>2500</v>
      </c>
    </row>
    <row r="108" spans="1:5" ht="12.75">
      <c r="A108" s="1" t="s">
        <v>763</v>
      </c>
      <c r="B108" s="40"/>
      <c r="C108" s="41"/>
      <c r="D108" s="42" t="s">
        <v>799</v>
      </c>
      <c r="E108" s="43">
        <v>2500</v>
      </c>
    </row>
    <row r="109" spans="1:5" ht="12.75">
      <c r="A109" s="1" t="s">
        <v>763</v>
      </c>
      <c r="B109" s="46" t="s">
        <v>707</v>
      </c>
      <c r="C109" s="47" t="s">
        <v>757</v>
      </c>
      <c r="D109" s="48" t="s">
        <v>758</v>
      </c>
      <c r="E109" s="49">
        <v>500</v>
      </c>
    </row>
    <row r="110" spans="1:5" ht="12.75">
      <c r="A110" s="1" t="s">
        <v>763</v>
      </c>
      <c r="B110" s="40"/>
      <c r="C110" s="41"/>
      <c r="D110" s="42" t="s">
        <v>799</v>
      </c>
      <c r="E110" s="43">
        <v>500</v>
      </c>
    </row>
    <row r="111" spans="1:5" ht="12.75">
      <c r="A111" s="1" t="s">
        <v>763</v>
      </c>
      <c r="B111" s="46" t="s">
        <v>707</v>
      </c>
      <c r="C111" s="47" t="s">
        <v>759</v>
      </c>
      <c r="D111" s="48" t="s">
        <v>760</v>
      </c>
      <c r="E111" s="49">
        <v>12000</v>
      </c>
    </row>
    <row r="112" spans="1:5" ht="12.75">
      <c r="A112" s="1" t="s">
        <v>763</v>
      </c>
      <c r="B112" s="40"/>
      <c r="C112" s="41"/>
      <c r="D112" s="42" t="s">
        <v>799</v>
      </c>
      <c r="E112" s="43">
        <v>12000</v>
      </c>
    </row>
    <row r="113" spans="1:5" ht="12.75">
      <c r="A113" s="1" t="s">
        <v>763</v>
      </c>
      <c r="B113" s="46" t="s">
        <v>707</v>
      </c>
      <c r="C113" s="47" t="s">
        <v>761</v>
      </c>
      <c r="D113" s="48" t="s">
        <v>762</v>
      </c>
      <c r="E113" s="49">
        <v>5000</v>
      </c>
    </row>
    <row r="114" spans="1:5" ht="13.5" thickBot="1">
      <c r="A114" s="1" t="s">
        <v>763</v>
      </c>
      <c r="B114" s="40"/>
      <c r="C114" s="41"/>
      <c r="D114" s="42" t="s">
        <v>799</v>
      </c>
      <c r="E114" s="43">
        <v>5000</v>
      </c>
    </row>
    <row r="115" spans="1:5" ht="13.5" thickBot="1">
      <c r="A115" s="1" t="s">
        <v>763</v>
      </c>
      <c r="B115" s="13"/>
      <c r="C115" s="14"/>
      <c r="D115" s="15" t="s">
        <v>874</v>
      </c>
      <c r="E115" s="30">
        <f>SUM(E45:E114)/2</f>
        <v>862582.7</v>
      </c>
    </row>
    <row r="116" spans="1:5" ht="13.5" thickBot="1">
      <c r="A116" s="1" t="s">
        <v>763</v>
      </c>
      <c r="C116" s="11"/>
      <c r="E116" s="12"/>
    </row>
    <row r="117" spans="1:5" ht="13.5" thickBot="1">
      <c r="A117" s="1" t="s">
        <v>763</v>
      </c>
      <c r="B117" s="13"/>
      <c r="C117" s="14"/>
      <c r="D117" s="15" t="s">
        <v>875</v>
      </c>
      <c r="E117" s="30">
        <f>E$40+E$115</f>
        <v>1405493.7</v>
      </c>
    </row>
    <row r="118" spans="1:5" ht="13.5" thickBot="1">
      <c r="A118" s="1" t="s">
        <v>763</v>
      </c>
      <c r="C118" s="11"/>
      <c r="E118" s="12"/>
    </row>
    <row r="119" spans="1:5" ht="13.5" thickBot="1">
      <c r="A119" s="1" t="s">
        <v>763</v>
      </c>
      <c r="B119" s="13"/>
      <c r="C119" s="14"/>
      <c r="D119" s="15" t="s">
        <v>876</v>
      </c>
      <c r="E119" s="16"/>
    </row>
    <row r="120" spans="1:5" ht="34.5" customHeight="1">
      <c r="A120" s="1" t="s">
        <v>763</v>
      </c>
      <c r="B120" s="18" t="s">
        <v>766</v>
      </c>
      <c r="C120" s="19" t="s">
        <v>767</v>
      </c>
      <c r="D120" s="20" t="s">
        <v>768</v>
      </c>
      <c r="E120" s="21" t="s">
        <v>770</v>
      </c>
    </row>
    <row r="121" spans="1:5" ht="13.5" customHeight="1" thickBot="1">
      <c r="A121" s="1" t="s">
        <v>763</v>
      </c>
      <c r="B121" s="24"/>
      <c r="C121" s="25"/>
      <c r="D121" s="26" t="s">
        <v>773</v>
      </c>
      <c r="E121" s="27"/>
    </row>
    <row r="122" spans="1:5" ht="12.75">
      <c r="A122" s="1" t="s">
        <v>763</v>
      </c>
      <c r="B122" s="34" t="s">
        <v>888</v>
      </c>
      <c r="C122" s="35" t="s">
        <v>889</v>
      </c>
      <c r="D122" s="36" t="s">
        <v>890</v>
      </c>
      <c r="E122" s="37">
        <v>472782.7</v>
      </c>
    </row>
    <row r="123" spans="1:5" ht="13.5" thickBot="1">
      <c r="A123" s="1" t="s">
        <v>763</v>
      </c>
      <c r="B123" s="40"/>
      <c r="C123" s="41"/>
      <c r="D123" s="42" t="s">
        <v>891</v>
      </c>
      <c r="E123" s="43">
        <v>472782.7</v>
      </c>
    </row>
    <row r="124" spans="1:5" ht="13.5" thickBot="1">
      <c r="A124" s="1" t="s">
        <v>763</v>
      </c>
      <c r="B124" s="13"/>
      <c r="C124" s="14"/>
      <c r="D124" s="15" t="s">
        <v>892</v>
      </c>
      <c r="E124" s="30">
        <f>SUM(E122:E123)/2</f>
        <v>472782.7</v>
      </c>
    </row>
    <row r="125" spans="1:5" ht="12.75">
      <c r="A125" s="1" t="s">
        <v>763</v>
      </c>
      <c r="C125" s="11"/>
      <c r="E125" s="12"/>
    </row>
    <row r="126" ht="12.75">
      <c r="B126" s="52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2006-12-05T08:41:00Z</cp:lastPrinted>
  <dcterms:created xsi:type="dcterms:W3CDTF">2006-11-02T12:13:00Z</dcterms:created>
  <dcterms:modified xsi:type="dcterms:W3CDTF">2006-12-07T09:29:50Z</dcterms:modified>
  <cp:category/>
  <cp:version/>
  <cp:contentType/>
  <cp:contentStatus/>
</cp:coreProperties>
</file>