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SOR 2005" sheetId="1" r:id="rId1"/>
    <sheet name="SUM PO 2005" sheetId="2" r:id="rId2"/>
    <sheet name="PO A 2005" sheetId="3" r:id="rId3"/>
    <sheet name="PO P 2005" sheetId="4" r:id="rId4"/>
    <sheet name="Aktiva 2005" sheetId="5" r:id="rId5"/>
    <sheet name="Pasiva 2005" sheetId="6" r:id="rId6"/>
    <sheet name="Pohledávky 2005" sheetId="7" r:id="rId7"/>
    <sheet name="Závazky 2005" sheetId="8" r:id="rId8"/>
    <sheet name="Výsledovka 2005" sheetId="9" r:id="rId9"/>
    <sheet name="List 9" sheetId="10" r:id="rId10"/>
    <sheet name="List10" sheetId="11" r:id="rId11"/>
  </sheets>
  <definedNames>
    <definedName name="_xlnm.Print_Area" localSheetId="4">'Aktiva 2005'!$A$1:$F$41</definedName>
    <definedName name="_xlnm.Print_Area" localSheetId="0">'SOR 2005'!$A$1:$D$69</definedName>
  </definedNames>
  <calcPr fullCalcOnLoad="1"/>
</workbook>
</file>

<file path=xl/sharedStrings.xml><?xml version="1.0" encoding="utf-8"?>
<sst xmlns="http://schemas.openxmlformats.org/spreadsheetml/2006/main" count="477" uniqueCount="167">
  <si>
    <t xml:space="preserve"> </t>
  </si>
  <si>
    <t xml:space="preserve">Vlast. město  </t>
  </si>
  <si>
    <t xml:space="preserve">Měst. části  </t>
  </si>
  <si>
    <t>Úhrn</t>
  </si>
  <si>
    <t>Aktiva</t>
  </si>
  <si>
    <t xml:space="preserve">Nehmotný dlouhodobý majetek </t>
  </si>
  <si>
    <t xml:space="preserve">     Nehmotný dlouhodobý majetek</t>
  </si>
  <si>
    <t xml:space="preserve">     Pořízení nehmotných investic</t>
  </si>
  <si>
    <t xml:space="preserve">     Poskytnuté zálohy na nehmot.investice</t>
  </si>
  <si>
    <t>Celkem</t>
  </si>
  <si>
    <t>Hmotný dlouhodobý majetek</t>
  </si>
  <si>
    <t xml:space="preserve">     Stavby</t>
  </si>
  <si>
    <t xml:space="preserve">     Movitý dlouhodobý majetek</t>
  </si>
  <si>
    <t xml:space="preserve">     Pozemky</t>
  </si>
  <si>
    <t xml:space="preserve">     Umělecká díla a předměty</t>
  </si>
  <si>
    <t xml:space="preserve">     Pořízení hmotných investic</t>
  </si>
  <si>
    <t xml:space="preserve">     Poskytnuté zálohy na hmot.investice</t>
  </si>
  <si>
    <t>Finanční investice</t>
  </si>
  <si>
    <t xml:space="preserve">     Cenné papíry v podnicích s rozhodujícím vlivem</t>
  </si>
  <si>
    <t xml:space="preserve">     Cenné papíry v podnicích s podstatným vlivem</t>
  </si>
  <si>
    <t xml:space="preserve">     Ostatní investiční cenné papíry a vklady</t>
  </si>
  <si>
    <t xml:space="preserve">     Ostatní půjčky</t>
  </si>
  <si>
    <t xml:space="preserve">     Jiné finanční investice (dlouhodobé term. vklady)</t>
  </si>
  <si>
    <t>Investiční majetek celkem</t>
  </si>
  <si>
    <t>Zásoby</t>
  </si>
  <si>
    <t>Pohledávky</t>
  </si>
  <si>
    <t>Finanční majetek</t>
  </si>
  <si>
    <t xml:space="preserve">     Pokladna</t>
  </si>
  <si>
    <t xml:space="preserve">     Bankovní účty</t>
  </si>
  <si>
    <t xml:space="preserve">     Ceniny</t>
  </si>
  <si>
    <t xml:space="preserve">     Krátkodobé cenné papíry</t>
  </si>
  <si>
    <t>Finanční majetek celkem</t>
  </si>
  <si>
    <t>Aktiva celkem</t>
  </si>
  <si>
    <t xml:space="preserve">Pasiva </t>
  </si>
  <si>
    <t>Majetkové fondy</t>
  </si>
  <si>
    <t xml:space="preserve">     Fond dlouhodobého majetku</t>
  </si>
  <si>
    <t xml:space="preserve">     Fond oběžných aktiv</t>
  </si>
  <si>
    <t xml:space="preserve">     Fond hospodářské činnosti RO</t>
  </si>
  <si>
    <t xml:space="preserve">     Rozdíly z přecenění finančního majetku</t>
  </si>
  <si>
    <t>Majetkové fondy celkem</t>
  </si>
  <si>
    <t>Finanční fondy</t>
  </si>
  <si>
    <t xml:space="preserve">     Fond odměn</t>
  </si>
  <si>
    <t xml:space="preserve">     FKSP</t>
  </si>
  <si>
    <t xml:space="preserve">     Fond rezervní</t>
  </si>
  <si>
    <t xml:space="preserve">     Fond reprodukce invest. majetku PO</t>
  </si>
  <si>
    <t xml:space="preserve">     Účelové fondy</t>
  </si>
  <si>
    <t xml:space="preserve">     Ostatní finanční fondy</t>
  </si>
  <si>
    <t>Finanční fondy celkem</t>
  </si>
  <si>
    <t xml:space="preserve">  </t>
  </si>
  <si>
    <t>Závazky</t>
  </si>
  <si>
    <t>Hospodářské výsledky z činnosti RO a PO</t>
  </si>
  <si>
    <t xml:space="preserve">     Výsledek hospodářské činnosti RO a činn. PO</t>
  </si>
  <si>
    <t xml:space="preserve">     Nerozdělený výsledek hosp. činnosti RO a činn. PO  minulých let</t>
  </si>
  <si>
    <t xml:space="preserve">     Výsledek rozpočt. hospodaření včetně min. let</t>
  </si>
  <si>
    <t xml:space="preserve">     Saldo výdajů a nákladů rozpočt. hospodaření</t>
  </si>
  <si>
    <t xml:space="preserve">     Saldo příjmů a výnosů rozpočt hospodaření</t>
  </si>
  <si>
    <t>Pasiva celkem</t>
  </si>
  <si>
    <t>Text</t>
  </si>
  <si>
    <t>Přísp.organizace města</t>
  </si>
  <si>
    <t>Přísp.organizace MČ</t>
  </si>
  <si>
    <t>Oprávky invest. majetku přísp. organizací</t>
  </si>
  <si>
    <t>Pasíva celkem</t>
  </si>
  <si>
    <t xml:space="preserve">Vlastní město    </t>
  </si>
  <si>
    <t>Příspěvkové</t>
  </si>
  <si>
    <t>Městské</t>
  </si>
  <si>
    <t>organizace města</t>
  </si>
  <si>
    <t>části</t>
  </si>
  <si>
    <t>organizace MČ</t>
  </si>
  <si>
    <t xml:space="preserve">Pohledávky z obchodního styku </t>
  </si>
  <si>
    <t>Pohledávky za rozpočtové příjmy</t>
  </si>
  <si>
    <t>Poskytnuté provozní zálohy</t>
  </si>
  <si>
    <t>Ostatní pohledávky</t>
  </si>
  <si>
    <t>Pohledávky ke sdružením</t>
  </si>
  <si>
    <t>Daňové pohledávky</t>
  </si>
  <si>
    <t>Pohledávky ze vztahu k rozpočtu</t>
  </si>
  <si>
    <t>Pohledávky za zaměstnanci</t>
  </si>
  <si>
    <t>Jiné pohledávky</t>
  </si>
  <si>
    <t>Opravné položky k pohledávkám</t>
  </si>
  <si>
    <t>Poskytnuté přechodné výpomoci</t>
  </si>
  <si>
    <t>Časové rozlišení příjmů a nákladů</t>
  </si>
  <si>
    <t>Kurzové rozdíly aktivní</t>
  </si>
  <si>
    <t>Dohadné účty aktivní</t>
  </si>
  <si>
    <t>Pohledávky celkem</t>
  </si>
  <si>
    <t>Vlastní město</t>
  </si>
  <si>
    <t xml:space="preserve">Příspěvkové </t>
  </si>
  <si>
    <t>Závazky z obchodního styku (dodavatelé)</t>
  </si>
  <si>
    <t>Přijaté zálohy</t>
  </si>
  <si>
    <t>Závazky ze združení</t>
  </si>
  <si>
    <t>Závazky z pevných termínovaných operací</t>
  </si>
  <si>
    <t xml:space="preserve">Závazky k zaměstnancům včetně pojištění  </t>
  </si>
  <si>
    <t>Daňové závazky</t>
  </si>
  <si>
    <t>Závazky ze vztahů k rozpočtu</t>
  </si>
  <si>
    <t>Jiné závazky</t>
  </si>
  <si>
    <t>Bankovní úvěry</t>
  </si>
  <si>
    <t>Přijaté finanční výpomoci</t>
  </si>
  <si>
    <t>Emitované dluhopisy</t>
  </si>
  <si>
    <t>Závazky z pronájmu</t>
  </si>
  <si>
    <t>Dlouhodobé příjaté zálohy</t>
  </si>
  <si>
    <t>Ostatní dlouhodobé závazky</t>
  </si>
  <si>
    <t>Rezervy</t>
  </si>
  <si>
    <t>Časové rozlišení výnosů a výdajů</t>
  </si>
  <si>
    <t>Kurzové rozdíly pasívní</t>
  </si>
  <si>
    <t>Dohadné účty pasívní (nevyfaktur.dodávky)</t>
  </si>
  <si>
    <t>Závazky celkem</t>
  </si>
  <si>
    <t>Příspěvkové organizace</t>
  </si>
  <si>
    <t>celkem</t>
  </si>
  <si>
    <t>Oprávky k dlouhodobému nehmotnému majetku</t>
  </si>
  <si>
    <t>Oprávky k nehmotnému dlouhodobému majetku</t>
  </si>
  <si>
    <t>Pohledávky z obchodního styku</t>
  </si>
  <si>
    <t>Náklady příštích období</t>
  </si>
  <si>
    <t>Příjmy přístích období</t>
  </si>
  <si>
    <t xml:space="preserve"> Text</t>
  </si>
  <si>
    <t xml:space="preserve">Závazky k zaměstnancům včetně pojištění </t>
  </si>
  <si>
    <t>Výdaje příštích období</t>
  </si>
  <si>
    <t>Výnosy příštích období</t>
  </si>
  <si>
    <t>Přijaté finanční výpomoci v rámci rozpočtů</t>
  </si>
  <si>
    <t xml:space="preserve">Pohledávky  </t>
  </si>
  <si>
    <t>Pasiva</t>
  </si>
  <si>
    <t>Hospodářská činnost</t>
  </si>
  <si>
    <t>Hlavní činnost</t>
  </si>
  <si>
    <t xml:space="preserve">Vlastní město </t>
  </si>
  <si>
    <t>Městské části</t>
  </si>
  <si>
    <t>Hl.m.celkem</t>
  </si>
  <si>
    <t>Hosp. činnost</t>
  </si>
  <si>
    <t>Příspěvové</t>
  </si>
  <si>
    <t>Hlav. činnost</t>
  </si>
  <si>
    <t>Náklady</t>
  </si>
  <si>
    <t>Spotřeba materiálu a energie</t>
  </si>
  <si>
    <t>Náklady na prodané zboží</t>
  </si>
  <si>
    <t>Služby</t>
  </si>
  <si>
    <t>Osobní náklady</t>
  </si>
  <si>
    <t>Daně a poplatky</t>
  </si>
  <si>
    <t>Odpisy invest. majetku</t>
  </si>
  <si>
    <t>Zůstatková cena prodaného  majetku</t>
  </si>
  <si>
    <t>Manka a škody</t>
  </si>
  <si>
    <t>Prodané cenné papíry</t>
  </si>
  <si>
    <t>Tvorba rezerv  a opravných položek</t>
  </si>
  <si>
    <t>Ostatní náklady</t>
  </si>
  <si>
    <t>Daň z příjmu (zálohově)</t>
  </si>
  <si>
    <t>Náklady celkem</t>
  </si>
  <si>
    <t>Výnosy</t>
  </si>
  <si>
    <t>Tržby za prodej zboží</t>
  </si>
  <si>
    <t>Tržby za prodej výrobků a služeb</t>
  </si>
  <si>
    <t>Změna stavu zásob</t>
  </si>
  <si>
    <t>Aktivace</t>
  </si>
  <si>
    <t>Tržby z prodeje invest. majetku a materiálu</t>
  </si>
  <si>
    <t>Výnosy z dlouhodobého finančního majetku</t>
  </si>
  <si>
    <t>Zúčtování rezerv a opravných položek</t>
  </si>
  <si>
    <t>Tržby z prodeje cenných papírů</t>
  </si>
  <si>
    <t>Výnosy z podílových cenných papírů a vkladů</t>
  </si>
  <si>
    <t>Výnosy z ostatních finančních investic</t>
  </si>
  <si>
    <t>Výnosy z krátkodobého finančního majetku</t>
  </si>
  <si>
    <t>Ostatní výnosy</t>
  </si>
  <si>
    <t>Přijatá dotace</t>
  </si>
  <si>
    <t>Výnosy celkem</t>
  </si>
  <si>
    <t>Hospodářský výsledek</t>
  </si>
  <si>
    <t xml:space="preserve">     Náklady na pořízení finančního majetku</t>
  </si>
  <si>
    <t>Oprávky k dlouhodobému hmotnému majetku</t>
  </si>
  <si>
    <t xml:space="preserve">     Nedokončený dlouhodobý nehmotný majetek</t>
  </si>
  <si>
    <t xml:space="preserve">     Nedokončený dlouhodobý hmotný majetek</t>
  </si>
  <si>
    <t xml:space="preserve">     Poskytnuté zálohy na dlouhodobý hmot.majetek</t>
  </si>
  <si>
    <t xml:space="preserve">     Poskytnuté zálohy na dlouhodobý nehmot.majetek</t>
  </si>
  <si>
    <t xml:space="preserve">     Majetkové účasti v osobách s rozhodujícím vlivem</t>
  </si>
  <si>
    <t xml:space="preserve">     Majetkové účasti v osobách s podstatným vlivem</t>
  </si>
  <si>
    <t xml:space="preserve">     Ostatní dlouhodobý finanční majetek</t>
  </si>
  <si>
    <t xml:space="preserve">     Ostatní investiční cenné papíry a účasti</t>
  </si>
  <si>
    <t>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</si>
</sst>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i/>
      <sz val="11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3" fontId="7" fillId="0" borderId="26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2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/>
    </xf>
    <xf numFmtId="3" fontId="2" fillId="0" borderId="2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3" fillId="0" borderId="34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4" fillId="0" borderId="43" xfId="0" applyNumberFormat="1" applyFont="1" applyBorder="1" applyAlignment="1">
      <alignment horizontal="centerContinuous"/>
    </xf>
    <xf numFmtId="3" fontId="4" fillId="0" borderId="43" xfId="0" applyNumberFormat="1" applyFont="1" applyFill="1" applyBorder="1" applyAlignment="1">
      <alignment horizontal="centerContinuous"/>
    </xf>
    <xf numFmtId="3" fontId="4" fillId="0" borderId="20" xfId="0" applyNumberFormat="1" applyFont="1" applyFill="1" applyBorder="1" applyAlignment="1">
      <alignment horizontal="centerContinuous"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45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0" fontId="0" fillId="0" borderId="50" xfId="0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3" fontId="10" fillId="0" borderId="54" xfId="0" applyNumberFormat="1" applyFont="1" applyBorder="1" applyAlignment="1">
      <alignment horizontal="center"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/>
    </xf>
    <xf numFmtId="3" fontId="10" fillId="0" borderId="53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 horizontal="center"/>
    </xf>
    <xf numFmtId="0" fontId="3" fillId="0" borderId="50" xfId="0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3" fillId="0" borderId="58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3" fontId="3" fillId="0" borderId="62" xfId="0" applyNumberFormat="1" applyFont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0" fontId="0" fillId="0" borderId="55" xfId="0" applyBorder="1" applyAlignment="1">
      <alignment/>
    </xf>
    <xf numFmtId="3" fontId="0" fillId="0" borderId="53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53" xfId="0" applyNumberFormat="1" applyFill="1" applyBorder="1" applyAlignment="1">
      <alignment horizontal="right"/>
    </xf>
    <xf numFmtId="3" fontId="0" fillId="0" borderId="57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10" xfId="0" applyFont="1" applyBorder="1" applyAlignment="1">
      <alignment/>
    </xf>
    <xf numFmtId="3" fontId="0" fillId="0" borderId="53" xfId="0" applyNumberFormat="1" applyBorder="1" applyAlignment="1">
      <alignment/>
    </xf>
    <xf numFmtId="3" fontId="4" fillId="0" borderId="63" xfId="0" applyNumberFormat="1" applyFont="1" applyFill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9"/>
  <sheetViews>
    <sheetView tabSelected="1" zoomScale="75" zoomScaleNormal="75" workbookViewId="0" topLeftCell="A1">
      <selection activeCell="G17" sqref="G17"/>
    </sheetView>
  </sheetViews>
  <sheetFormatPr defaultColWidth="9.140625" defaultRowHeight="12.75"/>
  <cols>
    <col min="1" max="1" width="53.7109375" style="0" customWidth="1"/>
    <col min="2" max="2" width="19.00390625" style="18" customWidth="1"/>
    <col min="3" max="4" width="18.57421875" style="18" customWidth="1"/>
    <col min="5" max="5" width="11.140625" style="0" bestFit="1" customWidth="1"/>
  </cols>
  <sheetData>
    <row r="5" ht="13.5" thickBot="1">
      <c r="D5" s="137" t="s">
        <v>166</v>
      </c>
    </row>
    <row r="6" spans="1:4" ht="15.75" thickBot="1">
      <c r="A6" s="1" t="s">
        <v>0</v>
      </c>
      <c r="B6" s="2" t="s">
        <v>1</v>
      </c>
      <c r="C6" s="2" t="s">
        <v>2</v>
      </c>
      <c r="D6" s="3" t="s">
        <v>3</v>
      </c>
    </row>
    <row r="7" spans="1:4" ht="15">
      <c r="A7" s="4" t="s">
        <v>4</v>
      </c>
      <c r="B7" s="5"/>
      <c r="C7" s="5"/>
      <c r="D7" s="6"/>
    </row>
    <row r="8" spans="1:4" ht="12.75">
      <c r="A8" s="7" t="s">
        <v>5</v>
      </c>
      <c r="B8" s="8" t="s">
        <v>0</v>
      </c>
      <c r="C8" s="8"/>
      <c r="D8" s="9"/>
    </row>
    <row r="9" spans="1:4" ht="12.75">
      <c r="A9" s="10" t="s">
        <v>6</v>
      </c>
      <c r="B9" s="8">
        <v>306703</v>
      </c>
      <c r="C9" s="8">
        <v>368548</v>
      </c>
      <c r="D9" s="9">
        <f>SUM(B9:C9)</f>
        <v>675251</v>
      </c>
    </row>
    <row r="10" spans="1:4" ht="12.75">
      <c r="A10" s="10" t="s">
        <v>158</v>
      </c>
      <c r="B10" s="8">
        <v>86380</v>
      </c>
      <c r="C10" s="8">
        <v>21947</v>
      </c>
      <c r="D10" s="9">
        <f>SUM(B10:C10)</f>
        <v>108327</v>
      </c>
    </row>
    <row r="11" spans="1:4" ht="12.75">
      <c r="A11" s="10" t="s">
        <v>161</v>
      </c>
      <c r="B11" s="8"/>
      <c r="C11" s="8">
        <v>1722</v>
      </c>
      <c r="D11" s="9">
        <f>SUM(B11:C11)</f>
        <v>1722</v>
      </c>
    </row>
    <row r="12" spans="1:4" ht="12.75">
      <c r="A12" s="7" t="s">
        <v>9</v>
      </c>
      <c r="B12" s="11">
        <f>SUM(B8:B11)</f>
        <v>393083</v>
      </c>
      <c r="C12" s="11">
        <f>SUM(C8:C11)</f>
        <v>392217</v>
      </c>
      <c r="D12" s="12">
        <f>SUM(B12:C12)</f>
        <v>785300</v>
      </c>
    </row>
    <row r="13" spans="1:4" ht="12" customHeight="1">
      <c r="A13" s="7" t="s">
        <v>10</v>
      </c>
      <c r="B13" s="8"/>
      <c r="C13" s="8"/>
      <c r="D13" s="9" t="s">
        <v>0</v>
      </c>
    </row>
    <row r="14" spans="1:4" ht="12.75">
      <c r="A14" s="10" t="s">
        <v>11</v>
      </c>
      <c r="B14" s="8">
        <v>98564591</v>
      </c>
      <c r="C14" s="8">
        <v>47595583</v>
      </c>
      <c r="D14" s="9">
        <f aca="true" t="shared" si="0" ref="D14:D20">SUM(B14:C14)</f>
        <v>146160174</v>
      </c>
    </row>
    <row r="15" spans="1:4" ht="12.75">
      <c r="A15" s="10" t="s">
        <v>12</v>
      </c>
      <c r="B15" s="8">
        <v>5053932</v>
      </c>
      <c r="C15" s="8">
        <v>2397596</v>
      </c>
      <c r="D15" s="9">
        <f t="shared" si="0"/>
        <v>7451528</v>
      </c>
    </row>
    <row r="16" spans="1:4" ht="12.75">
      <c r="A16" s="10" t="s">
        <v>13</v>
      </c>
      <c r="B16" s="8">
        <v>30717552</v>
      </c>
      <c r="C16" s="8">
        <v>18175329</v>
      </c>
      <c r="D16" s="9">
        <f t="shared" si="0"/>
        <v>48892881</v>
      </c>
    </row>
    <row r="17" spans="1:4" ht="12.75">
      <c r="A17" s="10" t="s">
        <v>14</v>
      </c>
      <c r="B17" s="8">
        <v>588077</v>
      </c>
      <c r="C17" s="8">
        <v>49188</v>
      </c>
      <c r="D17" s="9">
        <f t="shared" si="0"/>
        <v>637265</v>
      </c>
    </row>
    <row r="18" spans="1:4" ht="12.75">
      <c r="A18" s="10" t="s">
        <v>159</v>
      </c>
      <c r="B18" s="8">
        <v>34434276</v>
      </c>
      <c r="C18" s="8">
        <v>3700676</v>
      </c>
      <c r="D18" s="9">
        <f t="shared" si="0"/>
        <v>38134952</v>
      </c>
    </row>
    <row r="19" spans="1:4" ht="12.75">
      <c r="A19" s="10" t="s">
        <v>160</v>
      </c>
      <c r="B19" s="8">
        <v>51491</v>
      </c>
      <c r="C19" s="8">
        <v>127303</v>
      </c>
      <c r="D19" s="9">
        <f t="shared" si="0"/>
        <v>178794</v>
      </c>
    </row>
    <row r="20" spans="1:4" ht="12.75">
      <c r="A20" s="7" t="s">
        <v>9</v>
      </c>
      <c r="B20" s="11">
        <f>SUM(B14:B19)</f>
        <v>169409919</v>
      </c>
      <c r="C20" s="11">
        <f>SUM(C14:C19)</f>
        <v>72045675</v>
      </c>
      <c r="D20" s="12">
        <f t="shared" si="0"/>
        <v>241455594</v>
      </c>
    </row>
    <row r="21" spans="1:4" ht="12.75">
      <c r="A21" s="7" t="s">
        <v>17</v>
      </c>
      <c r="B21" s="8"/>
      <c r="C21" s="8"/>
      <c r="D21" s="9" t="s">
        <v>0</v>
      </c>
    </row>
    <row r="22" spans="1:4" ht="12.75">
      <c r="A22" s="10" t="s">
        <v>162</v>
      </c>
      <c r="B22" s="8">
        <v>42463016</v>
      </c>
      <c r="C22" s="8">
        <v>221035</v>
      </c>
      <c r="D22" s="9">
        <f aca="true" t="shared" si="1" ref="D22:D28">SUM(B22:C22)</f>
        <v>42684051</v>
      </c>
    </row>
    <row r="23" spans="1:4" ht="12.75">
      <c r="A23" s="10" t="s">
        <v>163</v>
      </c>
      <c r="B23" s="8">
        <v>1500</v>
      </c>
      <c r="C23" s="8">
        <v>18992</v>
      </c>
      <c r="D23" s="9">
        <f t="shared" si="1"/>
        <v>20492</v>
      </c>
    </row>
    <row r="24" spans="1:4" ht="12.75">
      <c r="A24" s="10" t="s">
        <v>164</v>
      </c>
      <c r="B24" s="8">
        <v>723182</v>
      </c>
      <c r="C24" s="8">
        <v>116188</v>
      </c>
      <c r="D24" s="9">
        <f t="shared" si="1"/>
        <v>839370</v>
      </c>
    </row>
    <row r="25" spans="1:4" ht="12.75">
      <c r="A25" s="10" t="s">
        <v>21</v>
      </c>
      <c r="B25" s="8"/>
      <c r="C25" s="8">
        <v>0</v>
      </c>
      <c r="D25" s="9">
        <f t="shared" si="1"/>
        <v>0</v>
      </c>
    </row>
    <row r="26" spans="1:4" ht="12.75">
      <c r="A26" s="10" t="s">
        <v>156</v>
      </c>
      <c r="B26" s="8"/>
      <c r="C26" s="8"/>
      <c r="D26" s="9">
        <f t="shared" si="1"/>
        <v>0</v>
      </c>
    </row>
    <row r="27" spans="1:4" ht="12.75">
      <c r="A27" s="7" t="s">
        <v>9</v>
      </c>
      <c r="B27" s="11">
        <f>SUM(B22:B26)</f>
        <v>43187698</v>
      </c>
      <c r="C27" s="11">
        <f>SUM(C22:C26)</f>
        <v>356215</v>
      </c>
      <c r="D27" s="12">
        <f t="shared" si="1"/>
        <v>43543913</v>
      </c>
    </row>
    <row r="28" spans="1:4" ht="14.25">
      <c r="A28" s="13" t="s">
        <v>23</v>
      </c>
      <c r="B28" s="14">
        <f>B12+B20+B27</f>
        <v>212990700</v>
      </c>
      <c r="C28" s="14">
        <f>C12+C20+C27</f>
        <v>72794107</v>
      </c>
      <c r="D28" s="15">
        <f t="shared" si="1"/>
        <v>285784807</v>
      </c>
    </row>
    <row r="29" spans="1:4" ht="12.75">
      <c r="A29" s="10"/>
      <c r="B29" s="8"/>
      <c r="C29" s="8"/>
      <c r="D29" s="9" t="s">
        <v>0</v>
      </c>
    </row>
    <row r="30" spans="1:4" ht="14.25">
      <c r="A30" s="13" t="s">
        <v>24</v>
      </c>
      <c r="B30" s="14">
        <v>46970</v>
      </c>
      <c r="C30" s="14">
        <v>7871</v>
      </c>
      <c r="D30" s="15">
        <f>SUM(B30:C30)</f>
        <v>54841</v>
      </c>
    </row>
    <row r="31" spans="1:4" ht="12.75">
      <c r="A31" s="10"/>
      <c r="B31" s="8"/>
      <c r="C31" s="8"/>
      <c r="D31" s="9" t="s">
        <v>0</v>
      </c>
    </row>
    <row r="32" spans="1:4" ht="14.25">
      <c r="A32" s="13" t="s">
        <v>25</v>
      </c>
      <c r="B32" s="14">
        <v>2665565</v>
      </c>
      <c r="C32" s="14">
        <v>6877826</v>
      </c>
      <c r="D32" s="15">
        <f>SUM(B32:C32)</f>
        <v>9543391</v>
      </c>
    </row>
    <row r="33" spans="1:4" ht="12.75">
      <c r="A33" s="10"/>
      <c r="B33" s="8"/>
      <c r="C33" s="8"/>
      <c r="D33" s="9" t="s">
        <v>0</v>
      </c>
    </row>
    <row r="34" spans="1:4" ht="12.75">
      <c r="A34" s="7" t="s">
        <v>26</v>
      </c>
      <c r="B34" s="8"/>
      <c r="C34" s="8"/>
      <c r="D34" s="9" t="s">
        <v>0</v>
      </c>
    </row>
    <row r="35" spans="1:4" ht="12.75">
      <c r="A35" s="10" t="s">
        <v>27</v>
      </c>
      <c r="B35" s="8">
        <v>423</v>
      </c>
      <c r="C35" s="8">
        <v>658</v>
      </c>
      <c r="D35" s="9">
        <f>SUM(B35:C35)</f>
        <v>1081</v>
      </c>
    </row>
    <row r="36" spans="1:4" ht="12.75">
      <c r="A36" s="10" t="s">
        <v>28</v>
      </c>
      <c r="B36" s="8">
        <v>11798632</v>
      </c>
      <c r="C36" s="8">
        <v>8954613</v>
      </c>
      <c r="D36" s="9">
        <f>SUM(B36:C36)</f>
        <v>20753245</v>
      </c>
    </row>
    <row r="37" spans="1:4" ht="12.75">
      <c r="A37" s="10" t="s">
        <v>29</v>
      </c>
      <c r="B37" s="8">
        <v>5451</v>
      </c>
      <c r="C37" s="8">
        <v>3337</v>
      </c>
      <c r="D37" s="9">
        <f>SUM(B37:C37)</f>
        <v>8788</v>
      </c>
    </row>
    <row r="38" spans="1:4" ht="12.75">
      <c r="A38" s="10" t="s">
        <v>30</v>
      </c>
      <c r="B38" s="8">
        <v>3672115</v>
      </c>
      <c r="C38" s="8">
        <v>632235</v>
      </c>
      <c r="D38" s="9">
        <f>SUM(B38:C38)</f>
        <v>4304350</v>
      </c>
    </row>
    <row r="39" spans="1:5" ht="15" thickBot="1">
      <c r="A39" s="13" t="s">
        <v>31</v>
      </c>
      <c r="B39" s="14">
        <f>SUM(B35:B38)</f>
        <v>15476621</v>
      </c>
      <c r="C39" s="14">
        <f>SUM(C35:C38)</f>
        <v>9590843</v>
      </c>
      <c r="D39" s="15">
        <f>SUM(B39:C39)</f>
        <v>25067464</v>
      </c>
      <c r="E39" s="18" t="s">
        <v>0</v>
      </c>
    </row>
    <row r="40" spans="1:4" ht="15" thickBot="1">
      <c r="A40" s="16" t="s">
        <v>32</v>
      </c>
      <c r="B40" s="17">
        <f>B28+B30+B32+B39</f>
        <v>231179856</v>
      </c>
      <c r="C40" s="17">
        <f>C28+C30+C32+C39</f>
        <v>89270647</v>
      </c>
      <c r="D40" s="17">
        <f>D28+D30+D32+D39</f>
        <v>320450503</v>
      </c>
    </row>
    <row r="41" ht="13.5" thickBot="1"/>
    <row r="42" spans="1:4" ht="15">
      <c r="A42" s="4" t="s">
        <v>33</v>
      </c>
      <c r="B42" s="5" t="s">
        <v>1</v>
      </c>
      <c r="C42" s="5" t="s">
        <v>2</v>
      </c>
      <c r="D42" s="6" t="s">
        <v>3</v>
      </c>
    </row>
    <row r="43" spans="1:4" ht="12.75">
      <c r="A43" s="7" t="s">
        <v>34</v>
      </c>
      <c r="B43" s="8"/>
      <c r="C43" s="8"/>
      <c r="D43" s="9"/>
    </row>
    <row r="44" spans="1:4" ht="12.75">
      <c r="A44" s="10" t="s">
        <v>35</v>
      </c>
      <c r="B44" s="8">
        <v>211661528</v>
      </c>
      <c r="C44" s="8">
        <v>72853093</v>
      </c>
      <c r="D44" s="9">
        <f>SUM(B44:C44)</f>
        <v>284514621</v>
      </c>
    </row>
    <row r="45" spans="1:4" ht="12.75">
      <c r="A45" s="10" t="s">
        <v>36</v>
      </c>
      <c r="B45" s="8">
        <v>42628</v>
      </c>
      <c r="C45" s="8">
        <v>20170</v>
      </c>
      <c r="D45" s="9">
        <f>SUM(B45:C45)</f>
        <v>62798</v>
      </c>
    </row>
    <row r="46" spans="1:4" ht="12.75">
      <c r="A46" s="10" t="s">
        <v>37</v>
      </c>
      <c r="B46" s="8">
        <v>46834</v>
      </c>
      <c r="C46" s="8">
        <v>20188</v>
      </c>
      <c r="D46" s="9">
        <f>SUM(B46:C46)</f>
        <v>67022</v>
      </c>
    </row>
    <row r="47" spans="1:4" ht="12.75">
      <c r="A47" s="10" t="s">
        <v>38</v>
      </c>
      <c r="B47" s="8">
        <v>-2868779</v>
      </c>
      <c r="C47" s="8">
        <v>11622</v>
      </c>
      <c r="D47" s="9">
        <f>SUM(B47:C47)</f>
        <v>-2857157</v>
      </c>
    </row>
    <row r="48" spans="1:5" ht="14.25">
      <c r="A48" s="13" t="s">
        <v>39</v>
      </c>
      <c r="B48" s="14">
        <f>SUM(B44:B47)</f>
        <v>208882211</v>
      </c>
      <c r="C48" s="14">
        <f>SUM(C44:C47)</f>
        <v>72905073</v>
      </c>
      <c r="D48" s="15">
        <f>SUM(B48:C48)</f>
        <v>281787284</v>
      </c>
      <c r="E48" s="18" t="s">
        <v>0</v>
      </c>
    </row>
    <row r="49" spans="1:4" ht="12.75">
      <c r="A49" s="10"/>
      <c r="B49" s="8"/>
      <c r="C49" s="8"/>
      <c r="D49" s="9" t="s">
        <v>0</v>
      </c>
    </row>
    <row r="50" spans="1:4" ht="12.75">
      <c r="A50" s="7" t="s">
        <v>40</v>
      </c>
      <c r="B50" s="8"/>
      <c r="C50" s="8"/>
      <c r="D50" s="9" t="s">
        <v>0</v>
      </c>
    </row>
    <row r="51" spans="1:4" ht="12.75">
      <c r="A51" s="10" t="s">
        <v>41</v>
      </c>
      <c r="B51" s="8">
        <v>0</v>
      </c>
      <c r="C51" s="8">
        <v>0</v>
      </c>
      <c r="D51" s="9">
        <f aca="true" t="shared" si="2" ref="D51:D57">SUM(B51:C51)</f>
        <v>0</v>
      </c>
    </row>
    <row r="52" spans="1:4" ht="12.75">
      <c r="A52" s="10" t="s">
        <v>42</v>
      </c>
      <c r="B52" s="8">
        <v>0</v>
      </c>
      <c r="C52" s="8">
        <v>0</v>
      </c>
      <c r="D52" s="9">
        <f t="shared" si="2"/>
        <v>0</v>
      </c>
    </row>
    <row r="53" spans="1:4" ht="12.75">
      <c r="A53" s="10" t="s">
        <v>43</v>
      </c>
      <c r="B53" s="8">
        <v>0</v>
      </c>
      <c r="C53" s="8">
        <v>0</v>
      </c>
      <c r="D53" s="9">
        <f t="shared" si="2"/>
        <v>0</v>
      </c>
    </row>
    <row r="54" spans="1:4" ht="12.75">
      <c r="A54" s="10" t="s">
        <v>44</v>
      </c>
      <c r="B54" s="8">
        <v>0</v>
      </c>
      <c r="C54" s="8">
        <v>0</v>
      </c>
      <c r="D54" s="9">
        <f t="shared" si="2"/>
        <v>0</v>
      </c>
    </row>
    <row r="55" spans="1:4" ht="12.75">
      <c r="A55" s="10" t="s">
        <v>45</v>
      </c>
      <c r="B55" s="8">
        <v>1454508</v>
      </c>
      <c r="C55" s="8">
        <v>1372925</v>
      </c>
      <c r="D55" s="9">
        <f t="shared" si="2"/>
        <v>2827433</v>
      </c>
    </row>
    <row r="56" spans="1:4" ht="12.75">
      <c r="A56" s="10" t="s">
        <v>46</v>
      </c>
      <c r="B56" s="8"/>
      <c r="C56" s="8">
        <v>599</v>
      </c>
      <c r="D56" s="9">
        <f t="shared" si="2"/>
        <v>599</v>
      </c>
    </row>
    <row r="57" spans="1:4" ht="14.25">
      <c r="A57" s="13" t="s">
        <v>47</v>
      </c>
      <c r="B57" s="14">
        <f>SUM(B51:B56)</f>
        <v>1454508</v>
      </c>
      <c r="C57" s="14">
        <f>SUM(C51:C56)</f>
        <v>1373524</v>
      </c>
      <c r="D57" s="15">
        <f t="shared" si="2"/>
        <v>2828032</v>
      </c>
    </row>
    <row r="58" spans="1:4" ht="12.75">
      <c r="A58" s="10"/>
      <c r="B58" s="8"/>
      <c r="C58" s="8"/>
      <c r="D58" s="9" t="s">
        <v>48</v>
      </c>
    </row>
    <row r="59" spans="1:4" ht="14.25">
      <c r="A59" s="13" t="s">
        <v>49</v>
      </c>
      <c r="B59" s="14">
        <v>41078254</v>
      </c>
      <c r="C59" s="14">
        <v>7287509</v>
      </c>
      <c r="D59" s="15">
        <f>SUM(B59:C59)</f>
        <v>48365763</v>
      </c>
    </row>
    <row r="60" spans="1:4" ht="12.75">
      <c r="A60" s="10"/>
      <c r="B60" s="8"/>
      <c r="C60" s="8"/>
      <c r="D60" s="9" t="s">
        <v>0</v>
      </c>
    </row>
    <row r="61" spans="1:4" ht="12.75">
      <c r="A61" s="7" t="s">
        <v>50</v>
      </c>
      <c r="B61" s="11"/>
      <c r="C61" s="8"/>
      <c r="D61" s="9" t="s">
        <v>0</v>
      </c>
    </row>
    <row r="62" spans="1:4" ht="12.75">
      <c r="A62" s="19" t="s">
        <v>51</v>
      </c>
      <c r="B62" s="8">
        <v>91928</v>
      </c>
      <c r="C62" s="8">
        <v>1950738</v>
      </c>
      <c r="D62" s="9">
        <f aca="true" t="shared" si="3" ref="D62:D67">SUM(B62:C62)</f>
        <v>2042666</v>
      </c>
    </row>
    <row r="63" spans="1:4" ht="12.75">
      <c r="A63" s="19" t="s">
        <v>52</v>
      </c>
      <c r="B63" s="8">
        <v>1863552</v>
      </c>
      <c r="C63" s="8">
        <v>3433946</v>
      </c>
      <c r="D63" s="9">
        <f t="shared" si="3"/>
        <v>5297498</v>
      </c>
    </row>
    <row r="64" spans="1:4" ht="12.75">
      <c r="A64" s="19" t="s">
        <v>53</v>
      </c>
      <c r="B64" s="8">
        <v>-21953126</v>
      </c>
      <c r="C64" s="8">
        <v>2664666</v>
      </c>
      <c r="D64" s="9">
        <f t="shared" si="3"/>
        <v>-19288460</v>
      </c>
    </row>
    <row r="65" spans="1:4" ht="12.75">
      <c r="A65" s="19" t="s">
        <v>54</v>
      </c>
      <c r="B65" s="8">
        <v>-446445</v>
      </c>
      <c r="C65" s="8">
        <v>-519380</v>
      </c>
      <c r="D65" s="9">
        <f t="shared" si="3"/>
        <v>-965825</v>
      </c>
    </row>
    <row r="66" spans="1:4" ht="12.75">
      <c r="A66" s="19" t="s">
        <v>55</v>
      </c>
      <c r="B66" s="8">
        <v>208974</v>
      </c>
      <c r="C66" s="8">
        <v>174571</v>
      </c>
      <c r="D66" s="9">
        <f t="shared" si="3"/>
        <v>383545</v>
      </c>
    </row>
    <row r="67" spans="1:4" ht="15" thickBot="1">
      <c r="A67" s="13" t="s">
        <v>9</v>
      </c>
      <c r="B67" s="14">
        <f>SUM(B62:B66)</f>
        <v>-20235117</v>
      </c>
      <c r="C67" s="14">
        <f>SUM(C62:C66)</f>
        <v>7704541</v>
      </c>
      <c r="D67" s="15">
        <f t="shared" si="3"/>
        <v>-12530576</v>
      </c>
    </row>
    <row r="68" spans="1:4" ht="12.75">
      <c r="A68" s="20"/>
      <c r="B68" s="21"/>
      <c r="C68" s="21"/>
      <c r="D68" s="22"/>
    </row>
    <row r="69" spans="1:4" ht="15" thickBot="1">
      <c r="A69" s="23" t="s">
        <v>56</v>
      </c>
      <c r="B69" s="24">
        <f>B48+B57+B59+B67</f>
        <v>231179856</v>
      </c>
      <c r="C69" s="24">
        <f>C48+C57+C59+C67</f>
        <v>89270647</v>
      </c>
      <c r="D69" s="25">
        <f>D48+D57+D59+D67</f>
        <v>320450503</v>
      </c>
    </row>
  </sheetData>
  <printOptions/>
  <pageMargins left="0.7874015748031497" right="0.5905511811023623" top="0.984251968503937" bottom="0.5905511811023623" header="1.1023622047244095" footer="0.5118110236220472"/>
  <pageSetup horizontalDpi="1200" verticalDpi="1200" orientation="portrait" paperSize="9" scale="80" r:id="rId1"/>
  <headerFooter alignWithMargins="0">
    <oddHeader>&amp;C&amp;"Arial,tučné"&amp;12 5.5.  Rozvaha hlavního města Prahy sestavená k 31.12.2005
Vlastní město a městské části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74"/>
  <sheetViews>
    <sheetView zoomScale="75" zoomScaleNormal="75" workbookViewId="0" topLeftCell="A4">
      <selection activeCell="C37" sqref="C37"/>
    </sheetView>
  </sheetViews>
  <sheetFormatPr defaultColWidth="9.140625" defaultRowHeight="12.75"/>
  <cols>
    <col min="2" max="2" width="54.140625" style="0" customWidth="1"/>
    <col min="3" max="3" width="20.7109375" style="18" customWidth="1"/>
    <col min="4" max="5" width="20.8515625" style="18" customWidth="1"/>
  </cols>
  <sheetData>
    <row r="3" ht="13.5" thickBot="1">
      <c r="E3" s="137" t="s">
        <v>166</v>
      </c>
    </row>
    <row r="4" spans="2:5" ht="15.75" customHeight="1">
      <c r="B4" s="1" t="s">
        <v>4</v>
      </c>
      <c r="C4" s="2" t="s">
        <v>58</v>
      </c>
      <c r="D4" s="2" t="s">
        <v>59</v>
      </c>
      <c r="E4" s="60" t="s">
        <v>104</v>
      </c>
    </row>
    <row r="5" spans="2:5" ht="15.75" customHeight="1" thickBot="1">
      <c r="B5" s="26"/>
      <c r="C5" s="27"/>
      <c r="D5" s="27"/>
      <c r="E5" s="61" t="s">
        <v>105</v>
      </c>
    </row>
    <row r="6" spans="2:5" ht="15.75" customHeight="1">
      <c r="B6" s="7" t="s">
        <v>5</v>
      </c>
      <c r="C6" s="8"/>
      <c r="D6" s="8"/>
      <c r="E6" s="9"/>
    </row>
    <row r="7" spans="2:5" ht="15.75" customHeight="1">
      <c r="B7" s="10" t="s">
        <v>6</v>
      </c>
      <c r="C7" s="8">
        <v>174244</v>
      </c>
      <c r="D7" s="8">
        <v>43002</v>
      </c>
      <c r="E7" s="9">
        <f>SUM(C7:D7)</f>
        <v>217246</v>
      </c>
    </row>
    <row r="8" spans="2:5" ht="15.75" customHeight="1">
      <c r="B8" s="10" t="s">
        <v>7</v>
      </c>
      <c r="C8" s="8">
        <v>7200</v>
      </c>
      <c r="D8" s="8">
        <v>46</v>
      </c>
      <c r="E8" s="9">
        <f>SUM(C8:D8)</f>
        <v>7246</v>
      </c>
    </row>
    <row r="9" spans="2:5" ht="15.75" customHeight="1" thickBot="1">
      <c r="B9" s="29" t="s">
        <v>8</v>
      </c>
      <c r="C9" s="8">
        <v>25</v>
      </c>
      <c r="D9" s="8">
        <v>0</v>
      </c>
      <c r="E9" s="31">
        <f>SUM(C9:D9)</f>
        <v>25</v>
      </c>
    </row>
    <row r="10" spans="2:5" ht="15.75" customHeight="1" thickBot="1">
      <c r="B10" s="62" t="s">
        <v>9</v>
      </c>
      <c r="C10" s="63">
        <f>SUM(C6:C9)</f>
        <v>181469</v>
      </c>
      <c r="D10" s="63">
        <f>SUM(D6:D9)</f>
        <v>43048</v>
      </c>
      <c r="E10" s="64">
        <f>SUM(C10:D10)</f>
        <v>224517</v>
      </c>
    </row>
    <row r="11" spans="2:5" ht="15.75" customHeight="1">
      <c r="B11" s="65" t="s">
        <v>106</v>
      </c>
      <c r="C11" s="66">
        <v>-142176</v>
      </c>
      <c r="D11" s="66">
        <v>-38859</v>
      </c>
      <c r="E11" s="67">
        <f>SUM(C11:D11)</f>
        <v>-181035</v>
      </c>
    </row>
    <row r="12" spans="2:5" ht="15.75" customHeight="1">
      <c r="B12" s="65"/>
      <c r="C12" s="66"/>
      <c r="D12" s="66"/>
      <c r="E12" s="67"/>
    </row>
    <row r="13" spans="2:5" ht="15.75" customHeight="1">
      <c r="B13" s="7" t="s">
        <v>10</v>
      </c>
      <c r="C13" s="8"/>
      <c r="D13" s="8"/>
      <c r="E13" s="9"/>
    </row>
    <row r="14" spans="2:5" ht="15.75" customHeight="1">
      <c r="B14" s="10" t="s">
        <v>11</v>
      </c>
      <c r="C14" s="8">
        <v>12138632</v>
      </c>
      <c r="D14" s="8">
        <v>2148642</v>
      </c>
      <c r="E14" s="9">
        <f aca="true" t="shared" si="0" ref="E14:E19">SUM(C14:D14)</f>
        <v>14287274</v>
      </c>
    </row>
    <row r="15" spans="2:5" ht="15.75" customHeight="1">
      <c r="B15" s="10" t="s">
        <v>12</v>
      </c>
      <c r="C15" s="8">
        <v>5294212</v>
      </c>
      <c r="D15" s="8">
        <v>2590331</v>
      </c>
      <c r="E15" s="9">
        <f t="shared" si="0"/>
        <v>7884543</v>
      </c>
    </row>
    <row r="16" spans="2:5" ht="15.75" customHeight="1">
      <c r="B16" s="10" t="s">
        <v>13</v>
      </c>
      <c r="C16" s="8">
        <v>2495786</v>
      </c>
      <c r="D16" s="8">
        <v>364089</v>
      </c>
      <c r="E16" s="9">
        <f>SUM(C16:D16)</f>
        <v>2859875</v>
      </c>
    </row>
    <row r="17" spans="2:5" ht="15.75" customHeight="1">
      <c r="B17" s="10" t="s">
        <v>14</v>
      </c>
      <c r="C17" s="8">
        <v>12449</v>
      </c>
      <c r="D17" s="8">
        <v>3220</v>
      </c>
      <c r="E17" s="9">
        <f>SUM(C17:D17)</f>
        <v>15669</v>
      </c>
    </row>
    <row r="18" spans="2:5" ht="15.75" customHeight="1">
      <c r="B18" s="10" t="s">
        <v>15</v>
      </c>
      <c r="C18" s="8">
        <v>601015</v>
      </c>
      <c r="D18" s="8">
        <v>33065</v>
      </c>
      <c r="E18" s="9">
        <f t="shared" si="0"/>
        <v>634080</v>
      </c>
    </row>
    <row r="19" spans="2:5" ht="15.75" customHeight="1" thickBot="1">
      <c r="B19" s="29" t="s">
        <v>16</v>
      </c>
      <c r="C19" s="8">
        <v>13524</v>
      </c>
      <c r="D19" s="8">
        <v>6952</v>
      </c>
      <c r="E19" s="31">
        <f t="shared" si="0"/>
        <v>20476</v>
      </c>
    </row>
    <row r="20" spans="2:5" ht="15.75" customHeight="1" thickBot="1">
      <c r="B20" s="62" t="s">
        <v>9</v>
      </c>
      <c r="C20" s="63">
        <f>SUM(C14:C19)</f>
        <v>20555618</v>
      </c>
      <c r="D20" s="63">
        <f>SUM(D14:D19)</f>
        <v>5146299</v>
      </c>
      <c r="E20" s="64">
        <f>SUM(E14:E19)</f>
        <v>25701917</v>
      </c>
    </row>
    <row r="21" spans="2:5" ht="15.75" customHeight="1">
      <c r="B21" s="65" t="s">
        <v>107</v>
      </c>
      <c r="C21" s="66">
        <v>-7168532</v>
      </c>
      <c r="D21" s="66">
        <v>-2647980</v>
      </c>
      <c r="E21" s="67">
        <f>SUM(C21:D21)</f>
        <v>-9816512</v>
      </c>
    </row>
    <row r="22" spans="2:5" ht="15.75" customHeight="1">
      <c r="B22" s="65"/>
      <c r="C22" s="66"/>
      <c r="D22" s="66"/>
      <c r="E22" s="67"/>
    </row>
    <row r="23" spans="2:5" ht="15.75" customHeight="1">
      <c r="B23" s="7" t="s">
        <v>17</v>
      </c>
      <c r="C23" s="8"/>
      <c r="D23" s="8"/>
      <c r="E23" s="9"/>
    </row>
    <row r="24" spans="2:5" ht="15.75" customHeight="1">
      <c r="B24" s="10" t="s">
        <v>18</v>
      </c>
      <c r="C24" s="8">
        <v>0</v>
      </c>
      <c r="D24" s="8">
        <v>0</v>
      </c>
      <c r="E24" s="9">
        <f aca="true" t="shared" si="1" ref="E24:E29">SUM(C24:D24)</f>
        <v>0</v>
      </c>
    </row>
    <row r="25" spans="2:5" ht="15.75" customHeight="1">
      <c r="B25" s="10" t="s">
        <v>19</v>
      </c>
      <c r="C25" s="8">
        <v>0</v>
      </c>
      <c r="D25" s="8">
        <v>0</v>
      </c>
      <c r="E25" s="9">
        <f t="shared" si="1"/>
        <v>0</v>
      </c>
    </row>
    <row r="26" spans="2:5" ht="15.75" customHeight="1">
      <c r="B26" s="10" t="s">
        <v>20</v>
      </c>
      <c r="C26" s="8">
        <v>0</v>
      </c>
      <c r="D26" s="8">
        <v>50</v>
      </c>
      <c r="E26" s="9">
        <f t="shared" si="1"/>
        <v>50</v>
      </c>
    </row>
    <row r="27" spans="2:5" ht="15.75" customHeight="1">
      <c r="B27" s="10" t="s">
        <v>21</v>
      </c>
      <c r="C27" s="8">
        <v>0</v>
      </c>
      <c r="D27" s="8">
        <v>0</v>
      </c>
      <c r="E27" s="9">
        <f t="shared" si="1"/>
        <v>0</v>
      </c>
    </row>
    <row r="28" spans="2:5" ht="15.75" customHeight="1" thickBot="1">
      <c r="B28" s="29" t="s">
        <v>22</v>
      </c>
      <c r="C28" s="8">
        <v>0</v>
      </c>
      <c r="D28" s="8">
        <v>0</v>
      </c>
      <c r="E28" s="31">
        <f t="shared" si="1"/>
        <v>0</v>
      </c>
    </row>
    <row r="29" spans="2:5" ht="15.75" customHeight="1" thickBot="1">
      <c r="B29" s="62" t="s">
        <v>9</v>
      </c>
      <c r="C29" s="63">
        <f>SUM(C24:C28)</f>
        <v>0</v>
      </c>
      <c r="D29" s="63">
        <f>SUM(D24:D28)</f>
        <v>50</v>
      </c>
      <c r="E29" s="64">
        <f t="shared" si="1"/>
        <v>50</v>
      </c>
    </row>
    <row r="30" spans="2:5" ht="15.75" customHeight="1" thickBot="1">
      <c r="B30" s="16" t="s">
        <v>23</v>
      </c>
      <c r="C30" s="17">
        <f>C10+C11+C20+C21+C29</f>
        <v>13426379</v>
      </c>
      <c r="D30" s="17">
        <f>D10+D11+D20+D21+D29</f>
        <v>2502558</v>
      </c>
      <c r="E30" s="68">
        <f>E10+E11+E20+E21+E29</f>
        <v>15928937</v>
      </c>
    </row>
    <row r="31" spans="2:5" ht="15.75" customHeight="1" thickBot="1">
      <c r="B31" s="69"/>
      <c r="C31" s="70"/>
      <c r="D31" s="70"/>
      <c r="E31" s="71"/>
    </row>
    <row r="32" spans="2:5" ht="15.75" customHeight="1" thickBot="1">
      <c r="B32" s="16" t="s">
        <v>24</v>
      </c>
      <c r="C32" s="17">
        <v>134796</v>
      </c>
      <c r="D32" s="14">
        <v>51737</v>
      </c>
      <c r="E32" s="68">
        <f>SUM(C32:D32)</f>
        <v>186533</v>
      </c>
    </row>
    <row r="33" spans="2:5" ht="15.75" customHeight="1" thickBot="1">
      <c r="B33" s="72"/>
      <c r="C33" s="66"/>
      <c r="D33" s="66"/>
      <c r="E33" s="67"/>
    </row>
    <row r="34" spans="2:5" ht="15.75" customHeight="1" thickBot="1">
      <c r="B34" s="16" t="s">
        <v>116</v>
      </c>
      <c r="C34" s="17">
        <v>319150</v>
      </c>
      <c r="D34" s="17">
        <v>296311</v>
      </c>
      <c r="E34" s="68">
        <v>615461</v>
      </c>
    </row>
    <row r="35" spans="2:5" ht="15.75" customHeight="1">
      <c r="B35" s="73"/>
      <c r="C35" s="66"/>
      <c r="D35" s="66"/>
      <c r="E35" s="67"/>
    </row>
    <row r="36" spans="2:5" ht="15.75" customHeight="1">
      <c r="B36" s="7" t="s">
        <v>26</v>
      </c>
      <c r="C36" s="8"/>
      <c r="D36" s="8"/>
      <c r="E36" s="9"/>
    </row>
    <row r="37" spans="2:5" ht="15.75" customHeight="1">
      <c r="B37" s="10" t="s">
        <v>27</v>
      </c>
      <c r="C37" s="8">
        <v>9820</v>
      </c>
      <c r="D37" s="8">
        <v>9491</v>
      </c>
      <c r="E37" s="9">
        <f>SUM(C37:D37)</f>
        <v>19311</v>
      </c>
    </row>
    <row r="38" spans="2:5" ht="15.75" customHeight="1">
      <c r="B38" s="10" t="s">
        <v>28</v>
      </c>
      <c r="C38" s="8">
        <v>1717217</v>
      </c>
      <c r="D38" s="8">
        <v>1028124</v>
      </c>
      <c r="E38" s="9">
        <f>SUM(C38:D38)</f>
        <v>2745341</v>
      </c>
    </row>
    <row r="39" spans="2:5" ht="15.75" customHeight="1">
      <c r="B39" s="10" t="s">
        <v>29</v>
      </c>
      <c r="C39" s="8">
        <v>4671</v>
      </c>
      <c r="D39" s="8">
        <v>1285</v>
      </c>
      <c r="E39" s="9">
        <f>SUM(C39:D39)</f>
        <v>5956</v>
      </c>
    </row>
    <row r="40" spans="2:5" ht="15.75" customHeight="1" thickBot="1">
      <c r="B40" s="29" t="s">
        <v>30</v>
      </c>
      <c r="C40" s="8">
        <v>0</v>
      </c>
      <c r="D40" s="8">
        <v>0</v>
      </c>
      <c r="E40" s="31">
        <f>SUM(C40:D40)</f>
        <v>0</v>
      </c>
    </row>
    <row r="41" spans="2:5" ht="15.75" customHeight="1" thickBot="1">
      <c r="B41" s="16" t="s">
        <v>31</v>
      </c>
      <c r="C41" s="17">
        <f>SUM(C37:C40)</f>
        <v>1731708</v>
      </c>
      <c r="D41" s="17">
        <f>SUM(D37:D40)</f>
        <v>1038900</v>
      </c>
      <c r="E41" s="68">
        <f>SUM(C41:D41)</f>
        <v>2770608</v>
      </c>
    </row>
    <row r="42" spans="2:5" ht="15.75" customHeight="1" thickBot="1">
      <c r="B42" s="73"/>
      <c r="C42" s="66"/>
      <c r="D42" s="66"/>
      <c r="E42" s="67"/>
    </row>
    <row r="43" spans="2:5" ht="15.75" customHeight="1" thickBot="1">
      <c r="B43" s="16" t="s">
        <v>32</v>
      </c>
      <c r="C43" s="17">
        <f>C30+C32+C34+C41</f>
        <v>15612033</v>
      </c>
      <c r="D43" s="17">
        <f>D30+D32+D34+D41</f>
        <v>3889506</v>
      </c>
      <c r="E43" s="68">
        <f>SUM(C43:D43)</f>
        <v>19501539</v>
      </c>
    </row>
    <row r="44" spans="2:5" ht="13.5" thickBot="1">
      <c r="B44" s="72"/>
      <c r="C44" s="77"/>
      <c r="D44" s="77"/>
      <c r="E44" s="78"/>
    </row>
    <row r="45" spans="2:5" ht="15">
      <c r="B45" s="1" t="s">
        <v>117</v>
      </c>
      <c r="C45" s="2" t="s">
        <v>58</v>
      </c>
      <c r="D45" s="2" t="s">
        <v>59</v>
      </c>
      <c r="E45" s="60" t="s">
        <v>104</v>
      </c>
    </row>
    <row r="46" spans="2:5" ht="13.5" thickBot="1">
      <c r="B46" s="26"/>
      <c r="C46" s="27"/>
      <c r="D46" s="27"/>
      <c r="E46" s="61" t="s">
        <v>105</v>
      </c>
    </row>
    <row r="47" spans="2:5" ht="12.75">
      <c r="B47" s="10"/>
      <c r="C47" s="8"/>
      <c r="D47" s="8"/>
      <c r="E47" s="9"/>
    </row>
    <row r="48" spans="2:5" ht="12.75">
      <c r="B48" s="7" t="s">
        <v>34</v>
      </c>
      <c r="C48" s="8"/>
      <c r="D48" s="8"/>
      <c r="E48" s="9"/>
    </row>
    <row r="49" spans="2:5" ht="12.75">
      <c r="B49" s="10" t="s">
        <v>35</v>
      </c>
      <c r="C49" s="8">
        <v>13423424</v>
      </c>
      <c r="D49" s="8">
        <v>2368131</v>
      </c>
      <c r="E49" s="9">
        <f>SUM(C49:D49)</f>
        <v>15791555</v>
      </c>
    </row>
    <row r="50" spans="2:5" ht="12.75">
      <c r="B50" s="10" t="s">
        <v>36</v>
      </c>
      <c r="C50" s="8">
        <v>128847</v>
      </c>
      <c r="D50" s="8">
        <v>24149</v>
      </c>
      <c r="E50" s="9">
        <f>SUM(C50:D50)</f>
        <v>152996</v>
      </c>
    </row>
    <row r="51" spans="2:5" ht="12.75">
      <c r="B51" s="29" t="s">
        <v>37</v>
      </c>
      <c r="C51" s="8">
        <v>0</v>
      </c>
      <c r="D51" s="8">
        <v>0</v>
      </c>
      <c r="E51" s="31">
        <f>SUM(C51:D51)</f>
        <v>0</v>
      </c>
    </row>
    <row r="52" spans="2:5" ht="13.5" thickBot="1">
      <c r="B52" s="10" t="s">
        <v>38</v>
      </c>
      <c r="C52" s="8">
        <v>0</v>
      </c>
      <c r="D52" s="8"/>
      <c r="E52" s="71">
        <f>SUM(C52:D52)</f>
        <v>0</v>
      </c>
    </row>
    <row r="53" spans="2:5" ht="15.75" customHeight="1" thickBot="1">
      <c r="B53" s="16" t="s">
        <v>39</v>
      </c>
      <c r="C53" s="17">
        <f>SUM(C49:C52)</f>
        <v>13552271</v>
      </c>
      <c r="D53" s="17">
        <f>SUM(D49:D52)</f>
        <v>2392280</v>
      </c>
      <c r="E53" s="17">
        <f>SUM(E49:E52)</f>
        <v>15944551</v>
      </c>
    </row>
    <row r="54" spans="2:5" ht="12.75">
      <c r="B54" s="65"/>
      <c r="C54" s="74"/>
      <c r="D54" s="74"/>
      <c r="E54" s="75" t="s">
        <v>0</v>
      </c>
    </row>
    <row r="55" spans="2:5" ht="12.75">
      <c r="B55" s="7" t="s">
        <v>40</v>
      </c>
      <c r="C55" s="8"/>
      <c r="D55" s="8"/>
      <c r="E55" s="9" t="s">
        <v>0</v>
      </c>
    </row>
    <row r="56" spans="2:5" ht="12.75">
      <c r="B56" s="10" t="s">
        <v>41</v>
      </c>
      <c r="C56" s="8">
        <v>40397</v>
      </c>
      <c r="D56" s="8">
        <v>47647</v>
      </c>
      <c r="E56" s="9">
        <f aca="true" t="shared" si="2" ref="E56:E61">SUM(C56:D56)</f>
        <v>88044</v>
      </c>
    </row>
    <row r="57" spans="2:5" ht="12.75">
      <c r="B57" s="10" t="s">
        <v>42</v>
      </c>
      <c r="C57" s="8">
        <v>81098</v>
      </c>
      <c r="D57" s="8">
        <v>59878</v>
      </c>
      <c r="E57" s="9">
        <f t="shared" si="2"/>
        <v>140976</v>
      </c>
    </row>
    <row r="58" spans="2:5" ht="12.75">
      <c r="B58" s="10" t="s">
        <v>43</v>
      </c>
      <c r="C58" s="8">
        <v>203390</v>
      </c>
      <c r="D58" s="8">
        <v>190732</v>
      </c>
      <c r="E58" s="9">
        <f t="shared" si="2"/>
        <v>394122</v>
      </c>
    </row>
    <row r="59" spans="2:5" ht="12.75">
      <c r="B59" s="10" t="s">
        <v>44</v>
      </c>
      <c r="C59" s="8">
        <v>644879</v>
      </c>
      <c r="D59" s="8">
        <v>216674</v>
      </c>
      <c r="E59" s="9">
        <f t="shared" si="2"/>
        <v>861553</v>
      </c>
    </row>
    <row r="60" spans="2:5" ht="12.75">
      <c r="B60" s="10" t="s">
        <v>45</v>
      </c>
      <c r="C60" s="8"/>
      <c r="D60" s="8">
        <v>0</v>
      </c>
      <c r="E60" s="9">
        <f t="shared" si="2"/>
        <v>0</v>
      </c>
    </row>
    <row r="61" spans="2:5" ht="13.5" thickBot="1">
      <c r="B61" s="29" t="s">
        <v>46</v>
      </c>
      <c r="C61" s="8"/>
      <c r="D61" s="8">
        <v>146</v>
      </c>
      <c r="E61" s="31">
        <f t="shared" si="2"/>
        <v>146</v>
      </c>
    </row>
    <row r="62" spans="2:5" ht="15.75" customHeight="1" thickBot="1">
      <c r="B62" s="16" t="s">
        <v>47</v>
      </c>
      <c r="C62" s="17">
        <f>SUM(C56:C61)</f>
        <v>969764</v>
      </c>
      <c r="D62" s="17">
        <f>SUM(D56:D61)</f>
        <v>515077</v>
      </c>
      <c r="E62" s="68">
        <f>SUM(C62:D62)</f>
        <v>1484841</v>
      </c>
    </row>
    <row r="63" spans="2:5" ht="13.5" thickBot="1">
      <c r="B63" s="65"/>
      <c r="C63" s="74"/>
      <c r="D63" s="74"/>
      <c r="E63" s="75" t="s">
        <v>0</v>
      </c>
    </row>
    <row r="64" spans="2:5" ht="15.75" customHeight="1" thickBot="1">
      <c r="B64" s="16" t="s">
        <v>103</v>
      </c>
      <c r="C64" s="17">
        <v>1082047</v>
      </c>
      <c r="D64" s="17">
        <v>988716</v>
      </c>
      <c r="E64" s="68">
        <f>SUM(C64:D64)</f>
        <v>2070763</v>
      </c>
    </row>
    <row r="65" spans="2:5" ht="12.75">
      <c r="B65" s="69"/>
      <c r="C65" s="70"/>
      <c r="D65" s="70"/>
      <c r="E65" s="71" t="s">
        <v>0</v>
      </c>
    </row>
    <row r="66" spans="2:5" ht="12.75">
      <c r="B66" s="7" t="s">
        <v>50</v>
      </c>
      <c r="C66" s="8"/>
      <c r="D66" s="8"/>
      <c r="E66" s="9" t="s">
        <v>0</v>
      </c>
    </row>
    <row r="67" spans="2:5" ht="12.75">
      <c r="B67" s="19" t="s">
        <v>51</v>
      </c>
      <c r="C67" s="8">
        <v>10918</v>
      </c>
      <c r="D67" s="8">
        <v>73344</v>
      </c>
      <c r="E67" s="9">
        <f aca="true" t="shared" si="3" ref="E67:E72">SUM(C67:D67)</f>
        <v>84262</v>
      </c>
    </row>
    <row r="68" spans="2:5" ht="12.75">
      <c r="B68" s="19" t="s">
        <v>52</v>
      </c>
      <c r="C68" s="8">
        <v>-2967</v>
      </c>
      <c r="D68" s="8">
        <v>-79911</v>
      </c>
      <c r="E68" s="9">
        <f t="shared" si="3"/>
        <v>-82878</v>
      </c>
    </row>
    <row r="69" spans="2:5" ht="12.75">
      <c r="B69" s="19" t="s">
        <v>53</v>
      </c>
      <c r="C69" s="8"/>
      <c r="D69" s="8">
        <v>0</v>
      </c>
      <c r="E69" s="9">
        <f t="shared" si="3"/>
        <v>0</v>
      </c>
    </row>
    <row r="70" spans="2:5" ht="12.75">
      <c r="B70" s="19" t="s">
        <v>54</v>
      </c>
      <c r="C70" s="8"/>
      <c r="D70" s="8">
        <v>0</v>
      </c>
      <c r="E70" s="9">
        <f t="shared" si="3"/>
        <v>0</v>
      </c>
    </row>
    <row r="71" spans="2:5" ht="13.5" thickBot="1">
      <c r="B71" s="76" t="s">
        <v>55</v>
      </c>
      <c r="C71" s="8"/>
      <c r="D71" s="8">
        <v>0</v>
      </c>
      <c r="E71" s="31">
        <f t="shared" si="3"/>
        <v>0</v>
      </c>
    </row>
    <row r="72" spans="2:5" ht="15.75" customHeight="1" thickBot="1">
      <c r="B72" s="16" t="s">
        <v>9</v>
      </c>
      <c r="C72" s="17">
        <f>SUM(C67:C71)</f>
        <v>7951</v>
      </c>
      <c r="D72" s="17">
        <f>SUM(D67:D71)</f>
        <v>-6567</v>
      </c>
      <c r="E72" s="68">
        <f t="shared" si="3"/>
        <v>1384</v>
      </c>
    </row>
    <row r="73" spans="2:5" ht="12.75">
      <c r="B73" s="20"/>
      <c r="C73" s="21"/>
      <c r="D73" s="21"/>
      <c r="E73" s="22" t="s">
        <v>0</v>
      </c>
    </row>
    <row r="74" spans="2:5" ht="15" thickBot="1">
      <c r="B74" s="23" t="s">
        <v>56</v>
      </c>
      <c r="C74" s="24">
        <f>C53+C62+C64+C72</f>
        <v>15612033</v>
      </c>
      <c r="D74" s="24">
        <f>D53+D62+D64+D72</f>
        <v>3889506</v>
      </c>
      <c r="E74" s="25">
        <f>E53+E62+E64+E72</f>
        <v>19501539</v>
      </c>
    </row>
  </sheetData>
  <printOptions/>
  <pageMargins left="0.7874015748031497" right="0.7874015748031497" top="0.984251968503937" bottom="0.984251968503937" header="0.9055118110236221" footer="0.5118110236220472"/>
  <pageSetup horizontalDpi="1200" verticalDpi="1200" orientation="portrait" paperSize="9" scale="65" r:id="rId1"/>
  <headerFooter alignWithMargins="0">
    <oddHeader>&amp;C&amp;"Arial,tučné"Rozvaha příspěvkových organizací hlavního města Prahy sestavená k 31.12.2005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57"/>
  <sheetViews>
    <sheetView zoomScale="75" zoomScaleNormal="75" workbookViewId="0" topLeftCell="A31">
      <selection activeCell="C66" sqref="C66"/>
    </sheetView>
  </sheetViews>
  <sheetFormatPr defaultColWidth="9.140625" defaultRowHeight="12.75"/>
  <cols>
    <col min="1" max="1" width="48.421875" style="0" customWidth="1"/>
    <col min="2" max="4" width="18.00390625" style="18" customWidth="1"/>
    <col min="7" max="7" width="14.00390625" style="0" bestFit="1" customWidth="1"/>
  </cols>
  <sheetData>
    <row r="3" ht="13.5" thickBot="1">
      <c r="D3" s="137" t="s">
        <v>166</v>
      </c>
    </row>
    <row r="4" spans="1:4" ht="15.75" customHeight="1">
      <c r="A4" s="1" t="s">
        <v>57</v>
      </c>
      <c r="B4" s="2" t="s">
        <v>58</v>
      </c>
      <c r="C4" s="2" t="s">
        <v>59</v>
      </c>
      <c r="D4" s="60" t="s">
        <v>104</v>
      </c>
    </row>
    <row r="5" spans="1:4" ht="15.75" customHeight="1" thickBot="1">
      <c r="A5" s="26"/>
      <c r="B5" s="27"/>
      <c r="C5" s="27"/>
      <c r="D5" s="61" t="s">
        <v>105</v>
      </c>
    </row>
    <row r="6" spans="1:4" ht="15.75" customHeight="1">
      <c r="A6" s="7" t="s">
        <v>5</v>
      </c>
      <c r="B6" s="8"/>
      <c r="C6" s="8"/>
      <c r="D6" s="9"/>
    </row>
    <row r="7" spans="1:4" ht="15.75" customHeight="1">
      <c r="A7" s="10" t="s">
        <v>6</v>
      </c>
      <c r="B7" s="8">
        <v>174244</v>
      </c>
      <c r="C7" s="8">
        <v>43002</v>
      </c>
      <c r="D7" s="9">
        <f>SUM(B7:C7)</f>
        <v>217246</v>
      </c>
    </row>
    <row r="8" spans="1:4" ht="15.75" customHeight="1">
      <c r="A8" s="10" t="s">
        <v>158</v>
      </c>
      <c r="B8" s="8">
        <v>7200</v>
      </c>
      <c r="C8" s="8">
        <v>46</v>
      </c>
      <c r="D8" s="9">
        <f>SUM(B8:C8)</f>
        <v>7246</v>
      </c>
    </row>
    <row r="9" spans="1:4" ht="15.75" customHeight="1" thickBot="1">
      <c r="A9" s="10" t="s">
        <v>161</v>
      </c>
      <c r="B9" s="8">
        <v>25</v>
      </c>
      <c r="C9" s="8">
        <v>0</v>
      </c>
      <c r="D9" s="31">
        <f>SUM(B9:C9)</f>
        <v>25</v>
      </c>
    </row>
    <row r="10" spans="1:4" ht="15.75" customHeight="1" thickBot="1">
      <c r="A10" s="62" t="s">
        <v>9</v>
      </c>
      <c r="B10" s="63">
        <f>SUM(B6:B9)</f>
        <v>181469</v>
      </c>
      <c r="C10" s="63">
        <f>SUM(C6:C9)</f>
        <v>43048</v>
      </c>
      <c r="D10" s="64">
        <f>SUM(B10:C10)</f>
        <v>224517</v>
      </c>
    </row>
    <row r="11" spans="1:4" ht="15.75" customHeight="1">
      <c r="A11" s="65" t="s">
        <v>106</v>
      </c>
      <c r="B11" s="66">
        <v>-142176</v>
      </c>
      <c r="C11" s="66">
        <v>-38859</v>
      </c>
      <c r="D11" s="67">
        <f>SUM(B11:C11)</f>
        <v>-181035</v>
      </c>
    </row>
    <row r="12" spans="1:4" ht="15.75" customHeight="1">
      <c r="A12" s="65"/>
      <c r="B12" s="66"/>
      <c r="C12" s="66"/>
      <c r="D12" s="67"/>
    </row>
    <row r="13" spans="1:4" ht="15.75" customHeight="1">
      <c r="A13" s="7" t="s">
        <v>10</v>
      </c>
      <c r="B13" s="8"/>
      <c r="C13" s="8"/>
      <c r="D13" s="9"/>
    </row>
    <row r="14" spans="1:4" ht="15.75" customHeight="1">
      <c r="A14" s="10" t="s">
        <v>11</v>
      </c>
      <c r="B14" s="8">
        <v>12138632</v>
      </c>
      <c r="C14" s="8">
        <v>2148642</v>
      </c>
      <c r="D14" s="9">
        <f aca="true" t="shared" si="0" ref="D14:D21">SUM(B14:C14)</f>
        <v>14287274</v>
      </c>
    </row>
    <row r="15" spans="1:4" ht="15.75" customHeight="1">
      <c r="A15" s="10" t="s">
        <v>12</v>
      </c>
      <c r="B15" s="8">
        <v>5294212</v>
      </c>
      <c r="C15" s="8">
        <v>2590331</v>
      </c>
      <c r="D15" s="9">
        <f t="shared" si="0"/>
        <v>7884543</v>
      </c>
    </row>
    <row r="16" spans="1:4" ht="15.75" customHeight="1">
      <c r="A16" s="10" t="s">
        <v>13</v>
      </c>
      <c r="B16" s="8">
        <v>2495786</v>
      </c>
      <c r="C16" s="8">
        <v>364089</v>
      </c>
      <c r="D16" s="9">
        <f>SUM(B16:C16)</f>
        <v>2859875</v>
      </c>
    </row>
    <row r="17" spans="1:4" ht="15.75" customHeight="1">
      <c r="A17" s="10" t="s">
        <v>14</v>
      </c>
      <c r="B17" s="8">
        <v>12449</v>
      </c>
      <c r="C17" s="8">
        <v>3220</v>
      </c>
      <c r="D17" s="9">
        <f>SUM(B17:C17)</f>
        <v>15669</v>
      </c>
    </row>
    <row r="18" spans="1:4" ht="15.75" customHeight="1">
      <c r="A18" s="10" t="s">
        <v>159</v>
      </c>
      <c r="B18" s="8">
        <v>601015</v>
      </c>
      <c r="C18" s="8">
        <v>33065</v>
      </c>
      <c r="D18" s="9">
        <f t="shared" si="0"/>
        <v>634080</v>
      </c>
    </row>
    <row r="19" spans="1:4" ht="15.75" customHeight="1" thickBot="1">
      <c r="A19" s="10" t="s">
        <v>160</v>
      </c>
      <c r="B19" s="8">
        <v>13524</v>
      </c>
      <c r="C19" s="8">
        <v>6952</v>
      </c>
      <c r="D19" s="31">
        <f t="shared" si="0"/>
        <v>20476</v>
      </c>
    </row>
    <row r="20" spans="1:4" ht="15.75" customHeight="1" thickBot="1">
      <c r="A20" s="62" t="s">
        <v>9</v>
      </c>
      <c r="B20" s="63">
        <f>SUM(B14:B19)</f>
        <v>20555618</v>
      </c>
      <c r="C20" s="63">
        <f>SUM(C14:C19)</f>
        <v>5146299</v>
      </c>
      <c r="D20" s="64">
        <f>SUM(D14:D19)</f>
        <v>25701917</v>
      </c>
    </row>
    <row r="21" spans="1:4" ht="15.75" customHeight="1">
      <c r="A21" s="65" t="s">
        <v>157</v>
      </c>
      <c r="B21" s="66">
        <v>-7168532</v>
      </c>
      <c r="C21" s="66">
        <v>-2647980</v>
      </c>
      <c r="D21" s="67">
        <f t="shared" si="0"/>
        <v>-9816512</v>
      </c>
    </row>
    <row r="22" spans="1:4" ht="15.75" customHeight="1">
      <c r="A22" s="65"/>
      <c r="B22" s="66"/>
      <c r="C22" s="66"/>
      <c r="D22" s="67"/>
    </row>
    <row r="23" spans="1:4" ht="15.75" customHeight="1">
      <c r="A23" s="7" t="s">
        <v>17</v>
      </c>
      <c r="B23" s="8"/>
      <c r="C23" s="8"/>
      <c r="D23" s="9"/>
    </row>
    <row r="24" spans="1:4" ht="15.75" customHeight="1">
      <c r="A24" s="10" t="s">
        <v>162</v>
      </c>
      <c r="B24" s="8">
        <v>0</v>
      </c>
      <c r="C24" s="8">
        <v>0</v>
      </c>
      <c r="D24" s="9">
        <f aca="true" t="shared" si="1" ref="D24:D29">SUM(B24:C24)</f>
        <v>0</v>
      </c>
    </row>
    <row r="25" spans="1:4" ht="15.75" customHeight="1">
      <c r="A25" s="10" t="s">
        <v>163</v>
      </c>
      <c r="B25" s="8">
        <v>0</v>
      </c>
      <c r="C25" s="8">
        <v>0</v>
      </c>
      <c r="D25" s="9">
        <f t="shared" si="1"/>
        <v>0</v>
      </c>
    </row>
    <row r="26" spans="1:4" ht="15.75" customHeight="1">
      <c r="A26" s="10" t="s">
        <v>165</v>
      </c>
      <c r="B26" s="8">
        <v>0</v>
      </c>
      <c r="C26" s="8">
        <v>50</v>
      </c>
      <c r="D26" s="9">
        <f t="shared" si="1"/>
        <v>50</v>
      </c>
    </row>
    <row r="27" spans="1:4" ht="15.75" customHeight="1">
      <c r="A27" s="10" t="s">
        <v>21</v>
      </c>
      <c r="B27" s="8">
        <v>0</v>
      </c>
      <c r="C27" s="8">
        <v>0</v>
      </c>
      <c r="D27" s="9">
        <f t="shared" si="1"/>
        <v>0</v>
      </c>
    </row>
    <row r="28" spans="1:4" ht="15.75" customHeight="1" thickBot="1">
      <c r="A28" s="29" t="s">
        <v>22</v>
      </c>
      <c r="B28" s="8">
        <v>0</v>
      </c>
      <c r="C28" s="8">
        <v>0</v>
      </c>
      <c r="D28" s="31">
        <f t="shared" si="1"/>
        <v>0</v>
      </c>
    </row>
    <row r="29" spans="1:4" ht="15.75" customHeight="1" thickBot="1">
      <c r="A29" s="62" t="s">
        <v>9</v>
      </c>
      <c r="B29" s="63">
        <f>SUM(B24:B28)</f>
        <v>0</v>
      </c>
      <c r="C29" s="63">
        <f>SUM(C24:C28)</f>
        <v>50</v>
      </c>
      <c r="D29" s="64">
        <f t="shared" si="1"/>
        <v>50</v>
      </c>
    </row>
    <row r="30" spans="1:4" ht="15.75" customHeight="1" thickBot="1">
      <c r="A30" s="16" t="s">
        <v>23</v>
      </c>
      <c r="B30" s="17">
        <f>B10+B11+B20+B21+B29</f>
        <v>13426379</v>
      </c>
      <c r="C30" s="17">
        <f>C10+C11+C20+C21+C29</f>
        <v>2502558</v>
      </c>
      <c r="D30" s="68">
        <f>D10+D11+D20+D21+D29</f>
        <v>15928937</v>
      </c>
    </row>
    <row r="31" spans="1:4" ht="15.75" customHeight="1" thickBot="1">
      <c r="A31" s="69"/>
      <c r="B31" s="70"/>
      <c r="C31" s="70"/>
      <c r="D31" s="71"/>
    </row>
    <row r="32" spans="1:4" ht="15.75" customHeight="1" thickBot="1">
      <c r="A32" s="139" t="s">
        <v>24</v>
      </c>
      <c r="B32" s="17">
        <v>134796</v>
      </c>
      <c r="C32" s="17">
        <v>51737</v>
      </c>
      <c r="D32" s="68">
        <v>186533</v>
      </c>
    </row>
    <row r="33" spans="1:4" ht="15.75" customHeight="1">
      <c r="A33" s="72"/>
      <c r="B33" s="66"/>
      <c r="C33" s="66"/>
      <c r="D33" s="67"/>
    </row>
    <row r="34" spans="1:4" ht="15.75" customHeight="1">
      <c r="A34" s="7" t="s">
        <v>25</v>
      </c>
      <c r="B34" s="11"/>
      <c r="C34" s="11"/>
      <c r="D34" s="12"/>
    </row>
    <row r="35" spans="1:4" ht="15.75" customHeight="1">
      <c r="A35" s="10" t="s">
        <v>108</v>
      </c>
      <c r="B35" s="8">
        <v>175933</v>
      </c>
      <c r="C35" s="8">
        <v>153057</v>
      </c>
      <c r="D35" s="9">
        <f>SUM(B35:C35)</f>
        <v>328990</v>
      </c>
    </row>
    <row r="36" spans="1:4" ht="15.75" customHeight="1">
      <c r="A36" s="10" t="s">
        <v>70</v>
      </c>
      <c r="B36" s="8">
        <v>75672</v>
      </c>
      <c r="C36" s="8">
        <v>116320</v>
      </c>
      <c r="D36" s="9">
        <f>SUM(B36:C36)</f>
        <v>191992</v>
      </c>
    </row>
    <row r="37" spans="1:4" ht="15.75" customHeight="1">
      <c r="A37" s="10" t="s">
        <v>72</v>
      </c>
      <c r="B37" s="8">
        <v>26</v>
      </c>
      <c r="C37" s="8">
        <v>0</v>
      </c>
      <c r="D37" s="9">
        <f aca="true" t="shared" si="2" ref="D37:D47">SUM(B37:C37)</f>
        <v>26</v>
      </c>
    </row>
    <row r="38" spans="1:4" ht="15.75" customHeight="1">
      <c r="A38" s="10" t="s">
        <v>73</v>
      </c>
      <c r="B38" s="8">
        <v>3436</v>
      </c>
      <c r="C38" s="8">
        <v>100</v>
      </c>
      <c r="D38" s="9">
        <f t="shared" si="2"/>
        <v>3536</v>
      </c>
    </row>
    <row r="39" spans="1:4" ht="15.75" customHeight="1">
      <c r="A39" s="10" t="s">
        <v>75</v>
      </c>
      <c r="B39" s="8">
        <v>19796</v>
      </c>
      <c r="C39" s="8">
        <v>6677</v>
      </c>
      <c r="D39" s="9">
        <f>SUM(B39:C39)</f>
        <v>26473</v>
      </c>
    </row>
    <row r="40" spans="1:4" ht="15.75" customHeight="1">
      <c r="A40" s="10" t="s">
        <v>74</v>
      </c>
      <c r="B40" s="8">
        <v>-580</v>
      </c>
      <c r="C40" s="8">
        <v>-1381</v>
      </c>
      <c r="D40" s="9">
        <f t="shared" si="2"/>
        <v>-1961</v>
      </c>
    </row>
    <row r="41" spans="1:4" ht="15.75" customHeight="1">
      <c r="A41" s="10" t="s">
        <v>76</v>
      </c>
      <c r="B41" s="8">
        <v>12075</v>
      </c>
      <c r="C41" s="8">
        <v>7605</v>
      </c>
      <c r="D41" s="9">
        <f t="shared" si="2"/>
        <v>19680</v>
      </c>
    </row>
    <row r="42" spans="1:4" ht="15.75" customHeight="1">
      <c r="A42" s="10" t="s">
        <v>77</v>
      </c>
      <c r="B42" s="8">
        <v>-7194</v>
      </c>
      <c r="C42" s="8">
        <v>-1038</v>
      </c>
      <c r="D42" s="9">
        <f>SUM(B42:C42)</f>
        <v>-8232</v>
      </c>
    </row>
    <row r="43" spans="1:4" ht="15.75" customHeight="1">
      <c r="A43" s="10" t="s">
        <v>78</v>
      </c>
      <c r="B43" s="8">
        <v>0</v>
      </c>
      <c r="C43" s="8">
        <v>0</v>
      </c>
      <c r="D43" s="9">
        <f t="shared" si="2"/>
        <v>0</v>
      </c>
    </row>
    <row r="44" spans="1:4" ht="15.75" customHeight="1">
      <c r="A44" s="10" t="s">
        <v>109</v>
      </c>
      <c r="B44" s="8">
        <v>26658</v>
      </c>
      <c r="C44" s="8">
        <v>8571</v>
      </c>
      <c r="D44" s="9">
        <f t="shared" si="2"/>
        <v>35229</v>
      </c>
    </row>
    <row r="45" spans="1:4" ht="15.75" customHeight="1">
      <c r="A45" s="10" t="s">
        <v>110</v>
      </c>
      <c r="B45" s="8">
        <v>870</v>
      </c>
      <c r="C45" s="8">
        <v>1170</v>
      </c>
      <c r="D45" s="9">
        <f t="shared" si="2"/>
        <v>2040</v>
      </c>
    </row>
    <row r="46" spans="1:4" ht="15.75" customHeight="1">
      <c r="A46" s="10" t="s">
        <v>80</v>
      </c>
      <c r="B46" s="18">
        <v>10</v>
      </c>
      <c r="C46" s="8">
        <v>0</v>
      </c>
      <c r="D46" s="9">
        <f t="shared" si="2"/>
        <v>10</v>
      </c>
    </row>
    <row r="47" spans="1:4" ht="15.75" customHeight="1" thickBot="1">
      <c r="A47" s="29" t="s">
        <v>81</v>
      </c>
      <c r="B47" s="30">
        <v>12448</v>
      </c>
      <c r="C47" s="30">
        <v>5230</v>
      </c>
      <c r="D47" s="31">
        <f t="shared" si="2"/>
        <v>17678</v>
      </c>
    </row>
    <row r="48" spans="1:4" ht="15.75" customHeight="1" thickBot="1">
      <c r="A48" s="62" t="s">
        <v>82</v>
      </c>
      <c r="B48" s="63">
        <f>SUM(B35:B47)</f>
        <v>319150</v>
      </c>
      <c r="C48" s="63">
        <f>SUM(C35:C47)</f>
        <v>296311</v>
      </c>
      <c r="D48" s="64">
        <v>615461</v>
      </c>
    </row>
    <row r="49" spans="1:4" ht="15.75" customHeight="1">
      <c r="A49" s="73"/>
      <c r="B49" s="66"/>
      <c r="C49" s="66"/>
      <c r="D49" s="67"/>
    </row>
    <row r="50" spans="1:4" ht="15.75" customHeight="1">
      <c r="A50" s="7" t="s">
        <v>26</v>
      </c>
      <c r="B50" s="8"/>
      <c r="C50" s="8"/>
      <c r="D50" s="9"/>
    </row>
    <row r="51" spans="1:4" ht="15.75" customHeight="1">
      <c r="A51" s="10" t="s">
        <v>27</v>
      </c>
      <c r="B51" s="8">
        <v>9820</v>
      </c>
      <c r="C51" s="8">
        <v>9491</v>
      </c>
      <c r="D51" s="9">
        <f>SUM(B51:C51)</f>
        <v>19311</v>
      </c>
    </row>
    <row r="52" spans="1:4" ht="15.75" customHeight="1">
      <c r="A52" s="10" t="s">
        <v>28</v>
      </c>
      <c r="B52" s="8">
        <v>1717217</v>
      </c>
      <c r="C52" s="8">
        <v>1028124</v>
      </c>
      <c r="D52" s="9">
        <f>SUM(B52:C52)</f>
        <v>2745341</v>
      </c>
    </row>
    <row r="53" spans="1:4" ht="15.75" customHeight="1">
      <c r="A53" s="10" t="s">
        <v>29</v>
      </c>
      <c r="B53" s="8">
        <v>4671</v>
      </c>
      <c r="C53" s="8">
        <v>1285</v>
      </c>
      <c r="D53" s="9">
        <f>SUM(B53:C53)</f>
        <v>5956</v>
      </c>
    </row>
    <row r="54" spans="1:4" ht="15.75" customHeight="1" thickBot="1">
      <c r="A54" s="29" t="s">
        <v>30</v>
      </c>
      <c r="B54" s="8">
        <v>0</v>
      </c>
      <c r="C54" s="8">
        <v>0</v>
      </c>
      <c r="D54" s="31">
        <f>SUM(B54:C54)</f>
        <v>0</v>
      </c>
    </row>
    <row r="55" spans="1:4" ht="15.75" customHeight="1" thickBot="1">
      <c r="A55" s="62" t="s">
        <v>31</v>
      </c>
      <c r="B55" s="63">
        <f>SUM(B51:B54)</f>
        <v>1731708</v>
      </c>
      <c r="C55" s="63">
        <f>SUM(C51:C54)</f>
        <v>1038900</v>
      </c>
      <c r="D55" s="64">
        <f>SUM(B55:C55)</f>
        <v>2770608</v>
      </c>
    </row>
    <row r="56" spans="1:4" ht="15.75" customHeight="1" thickBot="1">
      <c r="A56" s="73"/>
      <c r="B56" s="66"/>
      <c r="C56" s="66"/>
      <c r="D56" s="67"/>
    </row>
    <row r="57" spans="1:4" ht="15.75" customHeight="1" thickBot="1">
      <c r="A57" s="16" t="s">
        <v>32</v>
      </c>
      <c r="B57" s="17">
        <f>B30+B32+B48+B55</f>
        <v>15612033</v>
      </c>
      <c r="C57" s="17">
        <f>C30+C32+C48+C55</f>
        <v>3889506</v>
      </c>
      <c r="D57" s="68">
        <f>SUM(B57:C57)</f>
        <v>19501539</v>
      </c>
    </row>
  </sheetData>
  <printOptions/>
  <pageMargins left="0.7874015748031497" right="0.7874015748031497" top="0.984251968503937" bottom="0.984251968503937" header="0.9055118110236221" footer="0.5118110236220472"/>
  <pageSetup horizontalDpi="300" verticalDpi="300" orientation="portrait" paperSize="9" scale="80" r:id="rId1"/>
  <headerFooter alignWithMargins="0">
    <oddHeader>&amp;C&amp;"Arial,tučné"Rozvaha příspěvkových organizací hlavního města Prahy sestavená k 31.12.2005
Aktiva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E52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2" max="2" width="53.28125" style="0" customWidth="1"/>
    <col min="3" max="5" width="19.7109375" style="18" customWidth="1"/>
  </cols>
  <sheetData>
    <row r="3" ht="13.5" thickBot="1">
      <c r="E3" s="137" t="s">
        <v>166</v>
      </c>
    </row>
    <row r="4" spans="2:5" ht="15.75" customHeight="1">
      <c r="B4" s="1" t="s">
        <v>111</v>
      </c>
      <c r="C4" s="2" t="s">
        <v>58</v>
      </c>
      <c r="D4" s="2" t="s">
        <v>59</v>
      </c>
      <c r="E4" s="60" t="s">
        <v>104</v>
      </c>
    </row>
    <row r="5" spans="2:5" ht="15.75" customHeight="1" thickBot="1">
      <c r="B5" s="26"/>
      <c r="C5" s="27"/>
      <c r="D5" s="27"/>
      <c r="E5" s="61" t="s">
        <v>105</v>
      </c>
    </row>
    <row r="6" spans="2:5" ht="15.75" customHeight="1">
      <c r="B6" s="10"/>
      <c r="C6" s="8"/>
      <c r="D6" s="8"/>
      <c r="E6" s="9"/>
    </row>
    <row r="7" spans="2:5" ht="15.75" customHeight="1">
      <c r="B7" s="7" t="s">
        <v>34</v>
      </c>
      <c r="C7" s="8"/>
      <c r="D7" s="8"/>
      <c r="E7" s="9"/>
    </row>
    <row r="8" spans="2:5" ht="15.75" customHeight="1">
      <c r="B8" s="10" t="s">
        <v>35</v>
      </c>
      <c r="C8" s="8">
        <v>13423424</v>
      </c>
      <c r="D8" s="8">
        <v>2368131</v>
      </c>
      <c r="E8" s="9">
        <f>SUM(C8:D8)</f>
        <v>15791555</v>
      </c>
    </row>
    <row r="9" spans="2:5" ht="15.75" customHeight="1">
      <c r="B9" s="10" t="s">
        <v>36</v>
      </c>
      <c r="C9" s="8">
        <v>128847</v>
      </c>
      <c r="D9" s="8">
        <v>24149</v>
      </c>
      <c r="E9" s="9">
        <f aca="true" t="shared" si="0" ref="E9:E40">SUM(C9:D9)</f>
        <v>152996</v>
      </c>
    </row>
    <row r="10" spans="2:5" ht="15.75" customHeight="1">
      <c r="B10" s="29" t="s">
        <v>37</v>
      </c>
      <c r="C10" s="8">
        <v>0</v>
      </c>
      <c r="D10" s="8">
        <v>0</v>
      </c>
      <c r="E10" s="31">
        <f t="shared" si="0"/>
        <v>0</v>
      </c>
    </row>
    <row r="11" spans="2:5" ht="15.75" customHeight="1" thickBot="1">
      <c r="B11" s="10" t="s">
        <v>38</v>
      </c>
      <c r="C11" s="8">
        <v>0</v>
      </c>
      <c r="D11" s="8"/>
      <c r="E11" s="31">
        <f>SUM(C11:D11)</f>
        <v>0</v>
      </c>
    </row>
    <row r="12" spans="2:5" ht="15.75" customHeight="1" thickBot="1">
      <c r="B12" s="62" t="s">
        <v>9</v>
      </c>
      <c r="C12" s="63">
        <f>SUM(C8:C11)</f>
        <v>13552271</v>
      </c>
      <c r="D12" s="63">
        <f>SUM(D8:D11)</f>
        <v>2392280</v>
      </c>
      <c r="E12" s="63">
        <f>SUM(E8:E11)</f>
        <v>15944551</v>
      </c>
    </row>
    <row r="13" spans="2:5" ht="15.75" customHeight="1">
      <c r="B13" s="65"/>
      <c r="C13" s="74"/>
      <c r="D13" s="74"/>
      <c r="E13" s="75" t="s">
        <v>0</v>
      </c>
    </row>
    <row r="14" spans="2:5" ht="15.75" customHeight="1">
      <c r="B14" s="7" t="s">
        <v>40</v>
      </c>
      <c r="C14" s="8"/>
      <c r="D14" s="8"/>
      <c r="E14" s="9" t="s">
        <v>0</v>
      </c>
    </row>
    <row r="15" spans="2:5" ht="15.75" customHeight="1">
      <c r="B15" s="10" t="s">
        <v>41</v>
      </c>
      <c r="C15" s="8">
        <v>40397</v>
      </c>
      <c r="D15" s="8">
        <v>47647</v>
      </c>
      <c r="E15" s="9">
        <f t="shared" si="0"/>
        <v>88044</v>
      </c>
    </row>
    <row r="16" spans="2:5" ht="15.75" customHeight="1">
      <c r="B16" s="10" t="s">
        <v>42</v>
      </c>
      <c r="C16" s="8">
        <v>81098</v>
      </c>
      <c r="D16" s="8">
        <v>59878</v>
      </c>
      <c r="E16" s="9">
        <f t="shared" si="0"/>
        <v>140976</v>
      </c>
    </row>
    <row r="17" spans="2:5" ht="15.75" customHeight="1">
      <c r="B17" s="10" t="s">
        <v>43</v>
      </c>
      <c r="C17" s="8">
        <v>203390</v>
      </c>
      <c r="D17" s="8">
        <v>190732</v>
      </c>
      <c r="E17" s="9">
        <f t="shared" si="0"/>
        <v>394122</v>
      </c>
    </row>
    <row r="18" spans="2:5" ht="15.75" customHeight="1">
      <c r="B18" s="10" t="s">
        <v>44</v>
      </c>
      <c r="C18" s="8">
        <v>644879</v>
      </c>
      <c r="D18" s="8">
        <v>216674</v>
      </c>
      <c r="E18" s="9">
        <f t="shared" si="0"/>
        <v>861553</v>
      </c>
    </row>
    <row r="19" spans="2:5" ht="15.75" customHeight="1">
      <c r="B19" s="10" t="s">
        <v>45</v>
      </c>
      <c r="C19" s="8"/>
      <c r="D19" s="8">
        <v>0</v>
      </c>
      <c r="E19" s="9">
        <f t="shared" si="0"/>
        <v>0</v>
      </c>
    </row>
    <row r="20" spans="2:5" ht="15.75" customHeight="1" thickBot="1">
      <c r="B20" s="29" t="s">
        <v>46</v>
      </c>
      <c r="C20" s="8"/>
      <c r="D20" s="8">
        <v>146</v>
      </c>
      <c r="E20" s="31">
        <f t="shared" si="0"/>
        <v>146</v>
      </c>
    </row>
    <row r="21" spans="2:5" ht="15.75" customHeight="1" thickBot="1">
      <c r="B21" s="62" t="s">
        <v>9</v>
      </c>
      <c r="C21" s="63">
        <f>SUM(C15:C20)</f>
        <v>969764</v>
      </c>
      <c r="D21" s="63">
        <f>SUM(D15:D20)</f>
        <v>515077</v>
      </c>
      <c r="E21" s="64">
        <f t="shared" si="0"/>
        <v>1484841</v>
      </c>
    </row>
    <row r="22" spans="2:5" ht="15.75" customHeight="1">
      <c r="B22" s="65"/>
      <c r="C22" s="74"/>
      <c r="D22" s="74"/>
      <c r="E22" s="75" t="s">
        <v>0</v>
      </c>
    </row>
    <row r="23" spans="2:5" ht="15.75" customHeight="1">
      <c r="B23" s="7" t="s">
        <v>49</v>
      </c>
      <c r="C23" s="8"/>
      <c r="D23" s="8"/>
      <c r="E23" s="9" t="s">
        <v>0</v>
      </c>
    </row>
    <row r="24" spans="2:5" ht="15.75" customHeight="1">
      <c r="B24" s="10" t="s">
        <v>85</v>
      </c>
      <c r="C24" s="8">
        <v>294159</v>
      </c>
      <c r="D24" s="8">
        <v>291447</v>
      </c>
      <c r="E24" s="9">
        <f t="shared" si="0"/>
        <v>585606</v>
      </c>
    </row>
    <row r="25" spans="2:5" ht="15.75" customHeight="1">
      <c r="B25" s="10" t="s">
        <v>87</v>
      </c>
      <c r="C25" s="8">
        <v>0</v>
      </c>
      <c r="D25" s="8">
        <v>0</v>
      </c>
      <c r="E25" s="9">
        <f t="shared" si="0"/>
        <v>0</v>
      </c>
    </row>
    <row r="26" spans="2:5" ht="15.75" customHeight="1">
      <c r="B26" s="10" t="s">
        <v>112</v>
      </c>
      <c r="C26" s="8">
        <v>344880</v>
      </c>
      <c r="D26" s="8">
        <v>261737</v>
      </c>
      <c r="E26" s="9">
        <f t="shared" si="0"/>
        <v>606617</v>
      </c>
    </row>
    <row r="27" spans="2:5" ht="15.75" customHeight="1">
      <c r="B27" s="10" t="s">
        <v>90</v>
      </c>
      <c r="C27" s="8">
        <v>52337</v>
      </c>
      <c r="D27" s="8">
        <v>37567</v>
      </c>
      <c r="E27" s="9">
        <f t="shared" si="0"/>
        <v>89904</v>
      </c>
    </row>
    <row r="28" spans="2:5" ht="15.75" customHeight="1">
      <c r="B28" s="10" t="s">
        <v>91</v>
      </c>
      <c r="C28" s="8">
        <v>66711</v>
      </c>
      <c r="D28" s="8">
        <v>80937</v>
      </c>
      <c r="E28" s="9">
        <f t="shared" si="0"/>
        <v>147648</v>
      </c>
    </row>
    <row r="29" spans="2:5" ht="15.75" customHeight="1">
      <c r="B29" s="10" t="s">
        <v>92</v>
      </c>
      <c r="C29" s="8">
        <v>79094</v>
      </c>
      <c r="D29" s="8">
        <v>32372</v>
      </c>
      <c r="E29" s="9">
        <f t="shared" si="0"/>
        <v>111466</v>
      </c>
    </row>
    <row r="30" spans="2:5" ht="15.75" customHeight="1">
      <c r="B30" s="10" t="s">
        <v>93</v>
      </c>
      <c r="C30" s="8">
        <v>0</v>
      </c>
      <c r="D30" s="8">
        <v>0</v>
      </c>
      <c r="E30" s="9">
        <f t="shared" si="0"/>
        <v>0</v>
      </c>
    </row>
    <row r="31" spans="2:5" ht="15.75" customHeight="1">
      <c r="B31" s="10" t="s">
        <v>94</v>
      </c>
      <c r="C31" s="8">
        <v>3415</v>
      </c>
      <c r="D31" s="8">
        <v>0</v>
      </c>
      <c r="E31" s="9">
        <f t="shared" si="0"/>
        <v>3415</v>
      </c>
    </row>
    <row r="32" spans="2:5" ht="15.75" customHeight="1">
      <c r="B32" s="10" t="s">
        <v>95</v>
      </c>
      <c r="C32" s="8">
        <v>0</v>
      </c>
      <c r="D32" s="8">
        <v>0</v>
      </c>
      <c r="E32" s="9">
        <f t="shared" si="0"/>
        <v>0</v>
      </c>
    </row>
    <row r="33" spans="2:5" ht="15.75" customHeight="1">
      <c r="B33" s="10" t="s">
        <v>96</v>
      </c>
      <c r="C33" s="8">
        <v>47</v>
      </c>
      <c r="D33" s="8">
        <v>134166</v>
      </c>
      <c r="E33" s="9">
        <f t="shared" si="0"/>
        <v>134213</v>
      </c>
    </row>
    <row r="34" spans="2:5" ht="15.75" customHeight="1">
      <c r="B34" s="10" t="s">
        <v>98</v>
      </c>
      <c r="C34" s="8">
        <v>822</v>
      </c>
      <c r="D34" s="8">
        <v>0</v>
      </c>
      <c r="E34" s="9">
        <f t="shared" si="0"/>
        <v>822</v>
      </c>
    </row>
    <row r="35" spans="2:5" ht="15.75" customHeight="1">
      <c r="B35" s="10" t="s">
        <v>99</v>
      </c>
      <c r="C35" s="8">
        <v>0</v>
      </c>
      <c r="D35" s="8">
        <v>3115</v>
      </c>
      <c r="E35" s="9">
        <f t="shared" si="0"/>
        <v>3115</v>
      </c>
    </row>
    <row r="36" spans="2:5" ht="15.75" customHeight="1">
      <c r="B36" s="10" t="s">
        <v>113</v>
      </c>
      <c r="C36" s="8">
        <v>8305</v>
      </c>
      <c r="D36" s="8">
        <v>4934</v>
      </c>
      <c r="E36" s="9">
        <f t="shared" si="0"/>
        <v>13239</v>
      </c>
    </row>
    <row r="37" spans="2:5" ht="15.75" customHeight="1">
      <c r="B37" s="10" t="s">
        <v>114</v>
      </c>
      <c r="C37" s="8">
        <v>166277</v>
      </c>
      <c r="D37" s="8">
        <v>44315</v>
      </c>
      <c r="E37" s="9">
        <f t="shared" si="0"/>
        <v>210592</v>
      </c>
    </row>
    <row r="38" spans="2:5" ht="15.75" customHeight="1">
      <c r="B38" s="10" t="s">
        <v>101</v>
      </c>
      <c r="C38" s="8">
        <v>0</v>
      </c>
      <c r="D38" s="8">
        <v>0</v>
      </c>
      <c r="E38" s="9">
        <f t="shared" si="0"/>
        <v>0</v>
      </c>
    </row>
    <row r="39" spans="2:5" ht="15.75" customHeight="1" thickBot="1">
      <c r="B39" s="29" t="s">
        <v>102</v>
      </c>
      <c r="C39" s="30">
        <v>66000</v>
      </c>
      <c r="D39" s="30">
        <v>98126</v>
      </c>
      <c r="E39" s="31">
        <f t="shared" si="0"/>
        <v>164126</v>
      </c>
    </row>
    <row r="40" spans="2:5" ht="15.75" customHeight="1" thickBot="1">
      <c r="B40" s="62" t="s">
        <v>103</v>
      </c>
      <c r="C40" s="63">
        <f>C39+C38+C37+C36+C35+C34+C33+C32+C31+C30+C29+C28+C27+C26+C25+C24</f>
        <v>1082047</v>
      </c>
      <c r="D40" s="63">
        <f>D39+D38+D37+D36+D35+D34+D33+D32+D31+D30+D29+D28+D27+D26+D25+D24</f>
        <v>988716</v>
      </c>
      <c r="E40" s="64">
        <f t="shared" si="0"/>
        <v>2070763</v>
      </c>
    </row>
    <row r="41" spans="2:5" ht="15.75" customHeight="1" thickBot="1">
      <c r="B41" s="69"/>
      <c r="C41" s="70"/>
      <c r="D41" s="70"/>
      <c r="E41" s="71" t="s">
        <v>0</v>
      </c>
    </row>
    <row r="42" spans="2:5" ht="15.75" customHeight="1" thickBot="1">
      <c r="B42" s="62" t="s">
        <v>115</v>
      </c>
      <c r="C42" s="63">
        <v>0</v>
      </c>
      <c r="D42" s="63">
        <v>0</v>
      </c>
      <c r="E42" s="64">
        <f aca="true" t="shared" si="1" ref="E42:E52">SUM(C42:D42)</f>
        <v>0</v>
      </c>
    </row>
    <row r="43" spans="2:5" ht="15.75" customHeight="1">
      <c r="B43" s="65"/>
      <c r="C43" s="74"/>
      <c r="D43" s="74"/>
      <c r="E43" s="75" t="s">
        <v>0</v>
      </c>
    </row>
    <row r="44" spans="2:5" ht="15.75" customHeight="1">
      <c r="B44" s="7" t="s">
        <v>50</v>
      </c>
      <c r="C44" s="8"/>
      <c r="D44" s="8"/>
      <c r="E44" s="9" t="s">
        <v>0</v>
      </c>
    </row>
    <row r="45" spans="2:5" ht="15.75" customHeight="1">
      <c r="B45" s="19" t="s">
        <v>51</v>
      </c>
      <c r="C45" s="8">
        <v>10918</v>
      </c>
      <c r="D45" s="8">
        <v>73344</v>
      </c>
      <c r="E45" s="9">
        <f t="shared" si="1"/>
        <v>84262</v>
      </c>
    </row>
    <row r="46" spans="2:5" ht="15.75" customHeight="1">
      <c r="B46" s="19" t="s">
        <v>52</v>
      </c>
      <c r="C46" s="8">
        <v>-2967</v>
      </c>
      <c r="D46" s="8">
        <v>-79911</v>
      </c>
      <c r="E46" s="9">
        <f t="shared" si="1"/>
        <v>-82878</v>
      </c>
    </row>
    <row r="47" spans="2:5" ht="15.75" customHeight="1">
      <c r="B47" s="19" t="s">
        <v>53</v>
      </c>
      <c r="C47" s="8"/>
      <c r="D47" s="8">
        <v>0</v>
      </c>
      <c r="E47" s="9">
        <f t="shared" si="1"/>
        <v>0</v>
      </c>
    </row>
    <row r="48" spans="2:5" ht="15.75" customHeight="1">
      <c r="B48" s="19" t="s">
        <v>54</v>
      </c>
      <c r="C48" s="8"/>
      <c r="D48" s="8">
        <v>0</v>
      </c>
      <c r="E48" s="9">
        <f t="shared" si="1"/>
        <v>0</v>
      </c>
    </row>
    <row r="49" spans="2:5" ht="15.75" customHeight="1" thickBot="1">
      <c r="B49" s="76" t="s">
        <v>55</v>
      </c>
      <c r="C49" s="8"/>
      <c r="D49" s="8">
        <v>0</v>
      </c>
      <c r="E49" s="31">
        <f t="shared" si="1"/>
        <v>0</v>
      </c>
    </row>
    <row r="50" spans="2:5" ht="15.75" customHeight="1" thickBot="1">
      <c r="B50" s="62" t="s">
        <v>9</v>
      </c>
      <c r="C50" s="63">
        <f>SUM(C45:C49)</f>
        <v>7951</v>
      </c>
      <c r="D50" s="63">
        <f>SUM(D45:D49)</f>
        <v>-6567</v>
      </c>
      <c r="E50" s="64">
        <f t="shared" si="1"/>
        <v>1384</v>
      </c>
    </row>
    <row r="51" spans="2:5" ht="15.75" customHeight="1">
      <c r="B51" s="20"/>
      <c r="C51" s="21"/>
      <c r="D51" s="21"/>
      <c r="E51" s="22" t="s">
        <v>0</v>
      </c>
    </row>
    <row r="52" spans="2:5" ht="15.75" customHeight="1" thickBot="1">
      <c r="B52" s="23" t="s">
        <v>61</v>
      </c>
      <c r="C52" s="24">
        <f>C12+C21+C40+C42+C50</f>
        <v>15612033</v>
      </c>
      <c r="D52" s="24">
        <f>D12+D21+D40+D42+D50</f>
        <v>3889506</v>
      </c>
      <c r="E52" s="25">
        <f t="shared" si="1"/>
        <v>19501539</v>
      </c>
    </row>
  </sheetData>
  <printOptions/>
  <pageMargins left="0.7874015748031497" right="0.7874015748031497" top="0.984251968503937" bottom="0.984251968503937" header="0.9055118110236221" footer="0.5118110236220472"/>
  <pageSetup horizontalDpi="1200" verticalDpi="1200" orientation="portrait" paperSize="9" scale="70" r:id="rId1"/>
  <headerFooter alignWithMargins="0">
    <oddHeader>&amp;C&amp;"Arial,tučné"Rozvaha příspěvkových organizací hlavního města Prahy sestavená k 31.12.2005
Pasiva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H42"/>
  <sheetViews>
    <sheetView zoomScale="75" zoomScaleNormal="75" workbookViewId="0" topLeftCell="A1">
      <selection activeCell="G12" sqref="G12"/>
    </sheetView>
  </sheetViews>
  <sheetFormatPr defaultColWidth="9.140625" defaultRowHeight="12.75"/>
  <cols>
    <col min="1" max="1" width="51.28125" style="0" customWidth="1"/>
    <col min="2" max="2" width="18.00390625" style="18" customWidth="1"/>
    <col min="3" max="4" width="18.421875" style="18" customWidth="1"/>
    <col min="5" max="7" width="18.00390625" style="18" customWidth="1"/>
    <col min="8" max="8" width="10.140625" style="0" bestFit="1" customWidth="1"/>
  </cols>
  <sheetData>
    <row r="3" ht="13.5" thickBot="1">
      <c r="F3" s="137" t="s">
        <v>166</v>
      </c>
    </row>
    <row r="4" spans="1:7" ht="15.75" thickBot="1">
      <c r="A4" s="1" t="s">
        <v>57</v>
      </c>
      <c r="B4" s="2" t="s">
        <v>1</v>
      </c>
      <c r="C4" s="2" t="s">
        <v>58</v>
      </c>
      <c r="D4" s="2" t="s">
        <v>2</v>
      </c>
      <c r="E4" s="2" t="s">
        <v>59</v>
      </c>
      <c r="F4" s="3" t="s">
        <v>3</v>
      </c>
      <c r="G4" s="142"/>
    </row>
    <row r="5" spans="1:7" ht="13.5" thickBot="1">
      <c r="A5" s="26"/>
      <c r="B5" s="27"/>
      <c r="C5" s="27"/>
      <c r="D5" s="5"/>
      <c r="E5" s="27"/>
      <c r="F5" s="28"/>
      <c r="G5" s="77"/>
    </row>
    <row r="6" spans="1:7" ht="12.75">
      <c r="A6" s="7" t="s">
        <v>5</v>
      </c>
      <c r="B6" s="8" t="s">
        <v>0</v>
      </c>
      <c r="C6" s="8"/>
      <c r="D6" s="8"/>
      <c r="E6" s="8"/>
      <c r="F6" s="9"/>
      <c r="G6" s="77"/>
    </row>
    <row r="7" spans="1:7" ht="12.75">
      <c r="A7" s="10" t="s">
        <v>6</v>
      </c>
      <c r="B7" s="8">
        <v>306703</v>
      </c>
      <c r="C7" s="8">
        <v>174244</v>
      </c>
      <c r="D7" s="8">
        <v>368548</v>
      </c>
      <c r="E7" s="8">
        <v>43002</v>
      </c>
      <c r="F7" s="9">
        <f>SUM(B7:E7)</f>
        <v>892497</v>
      </c>
      <c r="G7" s="77"/>
    </row>
    <row r="8" spans="1:7" ht="12.75">
      <c r="A8" s="10" t="s">
        <v>158</v>
      </c>
      <c r="B8" s="8">
        <v>86380</v>
      </c>
      <c r="C8" s="8">
        <v>7200</v>
      </c>
      <c r="D8" s="8">
        <v>21947</v>
      </c>
      <c r="E8" s="8">
        <v>46</v>
      </c>
      <c r="F8" s="9">
        <f aca="true" t="shared" si="0" ref="F8:F37">SUM(B8:E8)</f>
        <v>115573</v>
      </c>
      <c r="G8" s="77"/>
    </row>
    <row r="9" spans="1:7" ht="12.75">
      <c r="A9" s="10" t="s">
        <v>161</v>
      </c>
      <c r="B9" s="8"/>
      <c r="C9" s="8">
        <v>25</v>
      </c>
      <c r="D9" s="8">
        <v>1722</v>
      </c>
      <c r="E9" s="8">
        <v>0</v>
      </c>
      <c r="F9" s="9">
        <f t="shared" si="0"/>
        <v>1747</v>
      </c>
      <c r="G9" s="77"/>
    </row>
    <row r="10" spans="1:7" ht="12.75">
      <c r="A10" s="7" t="s">
        <v>9</v>
      </c>
      <c r="B10" s="146">
        <v>393083</v>
      </c>
      <c r="C10" s="11">
        <f>SUM(C6:C9)</f>
        <v>181469</v>
      </c>
      <c r="D10" s="11">
        <f>SUM(D6:D9)</f>
        <v>392217</v>
      </c>
      <c r="E10" s="11">
        <f>SUM(E6:E9)</f>
        <v>43048</v>
      </c>
      <c r="F10" s="12">
        <f t="shared" si="0"/>
        <v>1009817</v>
      </c>
      <c r="G10" s="143"/>
    </row>
    <row r="11" spans="1:7" ht="12" customHeight="1">
      <c r="A11" s="7" t="s">
        <v>10</v>
      </c>
      <c r="B11" s="11"/>
      <c r="C11" s="8"/>
      <c r="D11" s="8"/>
      <c r="E11" s="8"/>
      <c r="F11" s="9" t="s">
        <v>0</v>
      </c>
      <c r="G11" s="77"/>
    </row>
    <row r="12" spans="1:7" ht="12.75">
      <c r="A12" s="10" t="s">
        <v>11</v>
      </c>
      <c r="B12" s="8">
        <v>98564591</v>
      </c>
      <c r="C12" s="8">
        <v>12138632</v>
      </c>
      <c r="D12" s="8">
        <v>47595583</v>
      </c>
      <c r="E12" s="8">
        <v>2148642</v>
      </c>
      <c r="F12" s="9">
        <f t="shared" si="0"/>
        <v>160447448</v>
      </c>
      <c r="G12" s="77"/>
    </row>
    <row r="13" spans="1:7" ht="12.75">
      <c r="A13" s="10" t="s">
        <v>12</v>
      </c>
      <c r="B13" s="8">
        <v>5053932</v>
      </c>
      <c r="C13" s="8">
        <v>5294212</v>
      </c>
      <c r="D13" s="8">
        <v>2397596</v>
      </c>
      <c r="E13" s="8">
        <v>2590331</v>
      </c>
      <c r="F13" s="9">
        <f t="shared" si="0"/>
        <v>15336071</v>
      </c>
      <c r="G13" s="77"/>
    </row>
    <row r="14" spans="1:8" ht="12.75">
      <c r="A14" s="10" t="s">
        <v>13</v>
      </c>
      <c r="B14" s="8">
        <v>30717552</v>
      </c>
      <c r="C14" s="8">
        <v>2495786</v>
      </c>
      <c r="D14" s="8">
        <v>18175329</v>
      </c>
      <c r="E14" s="8">
        <v>364089</v>
      </c>
      <c r="F14" s="9">
        <f>SUM(B14:E14)</f>
        <v>51752756</v>
      </c>
      <c r="G14" s="77"/>
      <c r="H14" s="18" t="s">
        <v>0</v>
      </c>
    </row>
    <row r="15" spans="1:7" ht="12.75">
      <c r="A15" s="10" t="s">
        <v>14</v>
      </c>
      <c r="B15" s="8">
        <v>588077</v>
      </c>
      <c r="C15" s="8">
        <v>12449</v>
      </c>
      <c r="D15" s="8">
        <v>49188</v>
      </c>
      <c r="E15" s="8">
        <v>3220</v>
      </c>
      <c r="F15" s="9">
        <f>SUM(B15:E15)</f>
        <v>652934</v>
      </c>
      <c r="G15" s="77"/>
    </row>
    <row r="16" spans="1:7" ht="12.75">
      <c r="A16" s="10" t="s">
        <v>159</v>
      </c>
      <c r="B16" s="8">
        <v>34434276</v>
      </c>
      <c r="C16" s="8">
        <v>601015</v>
      </c>
      <c r="D16" s="8">
        <v>3700676</v>
      </c>
      <c r="E16" s="8">
        <v>33065</v>
      </c>
      <c r="F16" s="9">
        <f t="shared" si="0"/>
        <v>38769032</v>
      </c>
      <c r="G16" s="77"/>
    </row>
    <row r="17" spans="1:7" ht="12.75">
      <c r="A17" s="10" t="s">
        <v>160</v>
      </c>
      <c r="B17" s="8">
        <v>51491</v>
      </c>
      <c r="C17" s="8">
        <v>13524</v>
      </c>
      <c r="D17" s="8">
        <v>127303</v>
      </c>
      <c r="E17" s="8">
        <v>6952</v>
      </c>
      <c r="F17" s="9">
        <f t="shared" si="0"/>
        <v>199270</v>
      </c>
      <c r="G17" s="77"/>
    </row>
    <row r="18" spans="1:7" ht="12.75">
      <c r="A18" s="7" t="s">
        <v>9</v>
      </c>
      <c r="B18" s="11">
        <f>SUM(B12:B17)</f>
        <v>169409919</v>
      </c>
      <c r="C18" s="11">
        <f>SUM(C12:C17)</f>
        <v>20555618</v>
      </c>
      <c r="D18" s="11">
        <f>SUM(D12:D17)</f>
        <v>72045675</v>
      </c>
      <c r="E18" s="11">
        <f>SUM(E12:E17)</f>
        <v>5146299</v>
      </c>
      <c r="F18" s="12">
        <f t="shared" si="0"/>
        <v>267157511</v>
      </c>
      <c r="G18" s="143"/>
    </row>
    <row r="19" spans="1:7" ht="12.75">
      <c r="A19" s="7" t="s">
        <v>17</v>
      </c>
      <c r="B19" s="8"/>
      <c r="C19" s="8"/>
      <c r="D19" s="8"/>
      <c r="E19" s="8"/>
      <c r="F19" s="9" t="s">
        <v>0</v>
      </c>
      <c r="G19" s="77"/>
    </row>
    <row r="20" spans="1:7" ht="12.75">
      <c r="A20" s="10" t="s">
        <v>162</v>
      </c>
      <c r="B20" s="8">
        <v>42463016</v>
      </c>
      <c r="C20" s="8"/>
      <c r="D20" s="8">
        <v>221035</v>
      </c>
      <c r="E20" s="8"/>
      <c r="F20" s="9">
        <f t="shared" si="0"/>
        <v>42684051</v>
      </c>
      <c r="G20" s="77"/>
    </row>
    <row r="21" spans="1:7" ht="12.75">
      <c r="A21" s="10" t="s">
        <v>163</v>
      </c>
      <c r="B21" s="8">
        <v>1500</v>
      </c>
      <c r="C21" s="8"/>
      <c r="D21" s="8">
        <v>18992</v>
      </c>
      <c r="E21" s="8"/>
      <c r="F21" s="9">
        <f t="shared" si="0"/>
        <v>20492</v>
      </c>
      <c r="G21" s="77"/>
    </row>
    <row r="22" spans="1:7" ht="12.75">
      <c r="A22" s="10" t="s">
        <v>164</v>
      </c>
      <c r="B22" s="8">
        <v>723182</v>
      </c>
      <c r="C22" s="8"/>
      <c r="D22" s="8">
        <v>116188</v>
      </c>
      <c r="E22" s="8">
        <v>50</v>
      </c>
      <c r="F22" s="9">
        <f t="shared" si="0"/>
        <v>839420</v>
      </c>
      <c r="G22" s="77"/>
    </row>
    <row r="23" spans="1:7" ht="12.75">
      <c r="A23" s="10" t="s">
        <v>21</v>
      </c>
      <c r="B23" s="8"/>
      <c r="C23" s="8"/>
      <c r="D23" s="8">
        <v>0</v>
      </c>
      <c r="E23" s="8"/>
      <c r="F23" s="9">
        <f t="shared" si="0"/>
        <v>0</v>
      </c>
      <c r="G23" s="77"/>
    </row>
    <row r="24" spans="1:7" ht="12.75">
      <c r="A24" s="10" t="s">
        <v>156</v>
      </c>
      <c r="B24" s="8"/>
      <c r="C24" s="8"/>
      <c r="D24" s="8"/>
      <c r="E24" s="8"/>
      <c r="F24" s="9">
        <f t="shared" si="0"/>
        <v>0</v>
      </c>
      <c r="G24" s="77"/>
    </row>
    <row r="25" spans="1:7" ht="12.75">
      <c r="A25" s="7" t="s">
        <v>9</v>
      </c>
      <c r="B25" s="11">
        <f>SUM(B20:B24)</f>
        <v>43187698</v>
      </c>
      <c r="C25" s="11">
        <f>SUM(C20:C24)</f>
        <v>0</v>
      </c>
      <c r="D25" s="11">
        <f>SUM(D20:D24)</f>
        <v>356215</v>
      </c>
      <c r="E25" s="11">
        <f>SUM(E20:E24)</f>
        <v>50</v>
      </c>
      <c r="F25" s="12">
        <f t="shared" si="0"/>
        <v>43543963</v>
      </c>
      <c r="G25" s="143"/>
    </row>
    <row r="26" spans="1:7" ht="14.25">
      <c r="A26" s="13" t="s">
        <v>23</v>
      </c>
      <c r="B26" s="14">
        <f>B10+B18+B25</f>
        <v>212990700</v>
      </c>
      <c r="C26" s="14">
        <f>C10+C18+C25</f>
        <v>20737087</v>
      </c>
      <c r="D26" s="14">
        <f>D10+D18+D25</f>
        <v>72794107</v>
      </c>
      <c r="E26" s="14">
        <f>E10+E18+E25</f>
        <v>5189397</v>
      </c>
      <c r="F26" s="15">
        <f t="shared" si="0"/>
        <v>311711291</v>
      </c>
      <c r="G26" s="144"/>
    </row>
    <row r="27" spans="1:7" ht="12.75">
      <c r="A27" s="10"/>
      <c r="B27" s="8"/>
      <c r="C27" s="8"/>
      <c r="D27" s="8"/>
      <c r="E27" s="8"/>
      <c r="F27" s="9" t="s">
        <v>0</v>
      </c>
      <c r="G27" s="77"/>
    </row>
    <row r="28" spans="1:7" ht="14.25">
      <c r="A28" s="13" t="s">
        <v>24</v>
      </c>
      <c r="B28" s="14">
        <v>46970</v>
      </c>
      <c r="C28" s="14">
        <v>134796</v>
      </c>
      <c r="D28" s="14">
        <v>7871</v>
      </c>
      <c r="E28" s="14">
        <v>51737</v>
      </c>
      <c r="F28" s="15">
        <f t="shared" si="0"/>
        <v>241374</v>
      </c>
      <c r="G28" s="144"/>
    </row>
    <row r="29" spans="1:7" ht="12.75">
      <c r="A29" s="10"/>
      <c r="B29" s="8"/>
      <c r="C29" s="8"/>
      <c r="D29" s="8"/>
      <c r="E29" s="8"/>
      <c r="F29" s="9" t="s">
        <v>0</v>
      </c>
      <c r="G29" s="77"/>
    </row>
    <row r="30" spans="1:7" ht="14.25">
      <c r="A30" s="13" t="s">
        <v>25</v>
      </c>
      <c r="B30" s="14">
        <v>2665565</v>
      </c>
      <c r="C30" s="14">
        <v>319150</v>
      </c>
      <c r="D30" s="14">
        <v>6877826</v>
      </c>
      <c r="E30" s="14">
        <v>296311</v>
      </c>
      <c r="F30" s="15">
        <f>SUM(B30:E30)</f>
        <v>10158852</v>
      </c>
      <c r="G30" s="144"/>
    </row>
    <row r="31" spans="1:7" ht="12.75">
      <c r="A31" s="10"/>
      <c r="B31" s="8"/>
      <c r="C31" s="8"/>
      <c r="D31" s="8"/>
      <c r="E31" s="8"/>
      <c r="F31" s="9" t="s">
        <v>0</v>
      </c>
      <c r="G31" s="77"/>
    </row>
    <row r="32" spans="1:7" ht="12.75">
      <c r="A32" s="7" t="s">
        <v>26</v>
      </c>
      <c r="B32" s="8"/>
      <c r="C32" s="8"/>
      <c r="D32" s="8"/>
      <c r="E32" s="8"/>
      <c r="F32" s="9" t="s">
        <v>0</v>
      </c>
      <c r="G32" s="77"/>
    </row>
    <row r="33" spans="1:7" ht="12.75">
      <c r="A33" s="10" t="s">
        <v>27</v>
      </c>
      <c r="B33" s="8">
        <v>423</v>
      </c>
      <c r="C33" s="8">
        <v>9820</v>
      </c>
      <c r="D33" s="8">
        <v>658</v>
      </c>
      <c r="E33" s="8">
        <v>9491</v>
      </c>
      <c r="F33" s="9">
        <f t="shared" si="0"/>
        <v>20392</v>
      </c>
      <c r="G33" s="77"/>
    </row>
    <row r="34" spans="1:7" ht="12.75">
      <c r="A34" s="10" t="s">
        <v>28</v>
      </c>
      <c r="B34" s="8">
        <v>11798632</v>
      </c>
      <c r="C34" s="8">
        <v>1717217</v>
      </c>
      <c r="D34" s="8">
        <v>8954613</v>
      </c>
      <c r="E34" s="8">
        <v>1028124</v>
      </c>
      <c r="F34" s="9">
        <f t="shared" si="0"/>
        <v>23498586</v>
      </c>
      <c r="G34" s="77"/>
    </row>
    <row r="35" spans="1:7" ht="12.75">
      <c r="A35" s="10" t="s">
        <v>29</v>
      </c>
      <c r="B35" s="8">
        <v>5451</v>
      </c>
      <c r="C35" s="8">
        <v>4671</v>
      </c>
      <c r="D35" s="8">
        <v>3337</v>
      </c>
      <c r="E35" s="8">
        <v>1285</v>
      </c>
      <c r="F35" s="9"/>
      <c r="G35" s="77"/>
    </row>
    <row r="36" spans="1:7" ht="12.75">
      <c r="A36" s="10" t="s">
        <v>30</v>
      </c>
      <c r="B36" s="8">
        <v>3672115</v>
      </c>
      <c r="C36" s="8">
        <v>0</v>
      </c>
      <c r="D36" s="8">
        <v>632235</v>
      </c>
      <c r="E36" s="8">
        <v>0</v>
      </c>
      <c r="F36" s="9">
        <f t="shared" si="0"/>
        <v>4304350</v>
      </c>
      <c r="G36" s="77"/>
    </row>
    <row r="37" spans="1:7" ht="15" thickBot="1">
      <c r="A37" s="13" t="s">
        <v>31</v>
      </c>
      <c r="B37" s="14">
        <f>SUM(B33:B36)</f>
        <v>15476621</v>
      </c>
      <c r="C37" s="14">
        <f>SUM(C33:C36)</f>
        <v>1731708</v>
      </c>
      <c r="D37" s="14">
        <f>SUM(D33:D36)</f>
        <v>9590843</v>
      </c>
      <c r="E37" s="14">
        <f>SUM(E33:E36)</f>
        <v>1038900</v>
      </c>
      <c r="F37" s="15">
        <f t="shared" si="0"/>
        <v>27838072</v>
      </c>
      <c r="G37" s="144"/>
    </row>
    <row r="38" spans="1:7" ht="15" thickBot="1">
      <c r="A38" s="29" t="s">
        <v>60</v>
      </c>
      <c r="B38" s="145"/>
      <c r="C38" s="30">
        <v>-7310708</v>
      </c>
      <c r="D38" s="17"/>
      <c r="E38" s="140">
        <v>-2686839</v>
      </c>
      <c r="F38" s="31">
        <f>SUM(B38:E38)</f>
        <v>-9997547</v>
      </c>
      <c r="G38" s="77"/>
    </row>
    <row r="39" spans="1:7" ht="12.75">
      <c r="A39" s="32"/>
      <c r="C39" s="33"/>
      <c r="D39" s="77"/>
      <c r="F39" s="34"/>
      <c r="G39" s="77"/>
    </row>
    <row r="40" spans="1:7" ht="15" thickBot="1">
      <c r="A40" s="35" t="s">
        <v>32</v>
      </c>
      <c r="B40" s="36">
        <v>231179856</v>
      </c>
      <c r="C40" s="36">
        <f>C26+C28+C30+C37+C38</f>
        <v>15612033</v>
      </c>
      <c r="D40" s="36">
        <v>89270647</v>
      </c>
      <c r="E40" s="36">
        <f>E26+E28+E30+E37+E38</f>
        <v>3889506</v>
      </c>
      <c r="F40" s="37">
        <f>F26+F28+F30+F37+F38</f>
        <v>339952042</v>
      </c>
      <c r="G40" s="144"/>
    </row>
    <row r="42" ht="12.75">
      <c r="F42" s="18" t="s">
        <v>0</v>
      </c>
    </row>
  </sheetData>
  <printOptions/>
  <pageMargins left="0.7874015748031497" right="0.7874015748031497" top="0.984251968503937" bottom="0.984251968503937" header="0.9055118110236221" footer="0.5118110236220472"/>
  <pageSetup horizontalDpi="1200" verticalDpi="1200" orientation="landscape" paperSize="9" scale="85" r:id="rId1"/>
  <headerFooter alignWithMargins="0">
    <oddHeader>&amp;CRozvaha hlavního města Prahy včetně příspěvkových organizací sestavená k 31.12.2005
Aktiva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F35"/>
  <sheetViews>
    <sheetView zoomScale="75" zoomScaleNormal="75" workbookViewId="0" topLeftCell="A1">
      <selection activeCell="H13" sqref="H13"/>
    </sheetView>
  </sheetViews>
  <sheetFormatPr defaultColWidth="9.140625" defaultRowHeight="12.75"/>
  <cols>
    <col min="1" max="1" width="56.140625" style="0" customWidth="1"/>
    <col min="2" max="6" width="18.00390625" style="18" customWidth="1"/>
  </cols>
  <sheetData>
    <row r="4" ht="13.5" thickBot="1">
      <c r="F4" s="137" t="s">
        <v>166</v>
      </c>
    </row>
    <row r="5" spans="1:6" ht="15">
      <c r="A5" s="4" t="s">
        <v>33</v>
      </c>
      <c r="B5" s="5" t="s">
        <v>1</v>
      </c>
      <c r="C5" s="5" t="s">
        <v>58</v>
      </c>
      <c r="D5" s="5" t="s">
        <v>2</v>
      </c>
      <c r="E5" s="5" t="s">
        <v>59</v>
      </c>
      <c r="F5" s="6" t="s">
        <v>3</v>
      </c>
    </row>
    <row r="6" spans="1:6" ht="12.75">
      <c r="A6" s="10"/>
      <c r="B6" s="8"/>
      <c r="C6" s="8"/>
      <c r="D6" s="8"/>
      <c r="E6" s="8"/>
      <c r="F6" s="9"/>
    </row>
    <row r="7" spans="1:6" ht="12.75">
      <c r="A7" s="7" t="s">
        <v>34</v>
      </c>
      <c r="B7" s="8"/>
      <c r="C7" s="8"/>
      <c r="D7" s="8"/>
      <c r="E7" s="8"/>
      <c r="F7" s="9"/>
    </row>
    <row r="8" spans="1:6" ht="12.75">
      <c r="A8" s="10" t="s">
        <v>35</v>
      </c>
      <c r="B8" s="8">
        <v>211661528</v>
      </c>
      <c r="C8" s="8">
        <v>13423424</v>
      </c>
      <c r="D8" s="8">
        <v>72853093</v>
      </c>
      <c r="E8" s="8">
        <v>2368131</v>
      </c>
      <c r="F8" s="9">
        <f>SUM(B8:E8)</f>
        <v>300306176</v>
      </c>
    </row>
    <row r="9" spans="1:6" ht="12.75">
      <c r="A9" s="10" t="s">
        <v>36</v>
      </c>
      <c r="B9" s="8">
        <v>42628</v>
      </c>
      <c r="C9" s="8">
        <v>128847</v>
      </c>
      <c r="D9" s="8">
        <v>20170</v>
      </c>
      <c r="E9" s="8">
        <v>24149</v>
      </c>
      <c r="F9" s="9">
        <f aca="true" t="shared" si="0" ref="F9:F23">SUM(B9:E9)</f>
        <v>215794</v>
      </c>
    </row>
    <row r="10" spans="1:6" ht="12.75">
      <c r="A10" s="10" t="s">
        <v>37</v>
      </c>
      <c r="B10" s="8">
        <v>46834</v>
      </c>
      <c r="C10" s="8">
        <v>0</v>
      </c>
      <c r="D10" s="8">
        <v>20188</v>
      </c>
      <c r="E10" s="8">
        <v>0</v>
      </c>
      <c r="F10" s="9">
        <f t="shared" si="0"/>
        <v>67022</v>
      </c>
    </row>
    <row r="11" spans="1:6" ht="12.75">
      <c r="A11" s="10" t="s">
        <v>38</v>
      </c>
      <c r="B11" s="8">
        <v>-2868779</v>
      </c>
      <c r="C11" s="8">
        <v>0</v>
      </c>
      <c r="D11" s="8">
        <v>11622</v>
      </c>
      <c r="E11" s="8"/>
      <c r="F11" s="9"/>
    </row>
    <row r="12" spans="1:6" s="38" customFormat="1" ht="14.25">
      <c r="A12" s="13" t="s">
        <v>9</v>
      </c>
      <c r="B12" s="14">
        <f>SUM(B8:B11)</f>
        <v>208882211</v>
      </c>
      <c r="C12" s="14">
        <f>SUM(C8:C11)</f>
        <v>13552271</v>
      </c>
      <c r="D12" s="14">
        <f>SUM(D8:D11)</f>
        <v>72905073</v>
      </c>
      <c r="E12" s="14">
        <f>SUM(E8:E10)</f>
        <v>2392280</v>
      </c>
      <c r="F12" s="15">
        <f t="shared" si="0"/>
        <v>297731835</v>
      </c>
    </row>
    <row r="13" spans="1:6" ht="12.75">
      <c r="A13" s="10"/>
      <c r="B13" s="8"/>
      <c r="C13" s="8"/>
      <c r="D13" s="8"/>
      <c r="E13" s="8"/>
      <c r="F13" s="9" t="s">
        <v>0</v>
      </c>
    </row>
    <row r="14" spans="1:6" ht="12.75">
      <c r="A14" s="7" t="s">
        <v>40</v>
      </c>
      <c r="B14" s="8"/>
      <c r="C14" s="8"/>
      <c r="D14" s="8"/>
      <c r="E14" s="8"/>
      <c r="F14" s="9" t="s">
        <v>0</v>
      </c>
    </row>
    <row r="15" spans="1:6" ht="12.75">
      <c r="A15" s="10" t="s">
        <v>41</v>
      </c>
      <c r="B15" s="8">
        <v>0</v>
      </c>
      <c r="C15" s="8">
        <v>40397</v>
      </c>
      <c r="D15" s="8">
        <v>0</v>
      </c>
      <c r="E15" s="8">
        <v>47647</v>
      </c>
      <c r="F15" s="9">
        <f t="shared" si="0"/>
        <v>88044</v>
      </c>
    </row>
    <row r="16" spans="1:6" ht="12.75">
      <c r="A16" s="10" t="s">
        <v>42</v>
      </c>
      <c r="B16" s="8">
        <v>0</v>
      </c>
      <c r="C16" s="8">
        <v>81098</v>
      </c>
      <c r="D16" s="8">
        <v>0</v>
      </c>
      <c r="E16" s="8">
        <v>59878</v>
      </c>
      <c r="F16" s="9">
        <f t="shared" si="0"/>
        <v>140976</v>
      </c>
    </row>
    <row r="17" spans="1:6" ht="12.75">
      <c r="A17" s="10" t="s">
        <v>43</v>
      </c>
      <c r="B17" s="8">
        <v>0</v>
      </c>
      <c r="C17" s="8">
        <v>203390</v>
      </c>
      <c r="D17" s="8">
        <v>0</v>
      </c>
      <c r="E17" s="8">
        <v>190732</v>
      </c>
      <c r="F17" s="9">
        <f t="shared" si="0"/>
        <v>394122</v>
      </c>
    </row>
    <row r="18" spans="1:6" ht="12.75">
      <c r="A18" s="10" t="s">
        <v>44</v>
      </c>
      <c r="B18" s="8">
        <v>0</v>
      </c>
      <c r="C18" s="8">
        <v>644879</v>
      </c>
      <c r="D18" s="8">
        <v>0</v>
      </c>
      <c r="E18" s="8">
        <v>216674</v>
      </c>
      <c r="F18" s="9">
        <f t="shared" si="0"/>
        <v>861553</v>
      </c>
    </row>
    <row r="19" spans="1:6" ht="12.75">
      <c r="A19" s="10" t="s">
        <v>45</v>
      </c>
      <c r="B19" s="8">
        <v>1454508</v>
      </c>
      <c r="C19" s="8"/>
      <c r="D19" s="8">
        <v>1372925</v>
      </c>
      <c r="E19" s="8">
        <v>0</v>
      </c>
      <c r="F19" s="9">
        <f t="shared" si="0"/>
        <v>2827433</v>
      </c>
    </row>
    <row r="20" spans="1:6" ht="12.75">
      <c r="A20" s="10" t="s">
        <v>46</v>
      </c>
      <c r="B20" s="8"/>
      <c r="C20" s="8"/>
      <c r="D20" s="8">
        <v>599</v>
      </c>
      <c r="E20" s="8">
        <v>146</v>
      </c>
      <c r="F20" s="9">
        <f t="shared" si="0"/>
        <v>745</v>
      </c>
    </row>
    <row r="21" spans="1:6" s="38" customFormat="1" ht="14.25">
      <c r="A21" s="13" t="s">
        <v>9</v>
      </c>
      <c r="B21" s="14">
        <f>SUM(B15:B20)</f>
        <v>1454508</v>
      </c>
      <c r="C21" s="14">
        <f>SUM(C15:C20)</f>
        <v>969764</v>
      </c>
      <c r="D21" s="14">
        <f>SUM(D15:D20)</f>
        <v>1373524</v>
      </c>
      <c r="E21" s="14">
        <f>SUM(E15:E20)</f>
        <v>515077</v>
      </c>
      <c r="F21" s="15">
        <f t="shared" si="0"/>
        <v>4312873</v>
      </c>
    </row>
    <row r="22" spans="1:6" ht="12.75">
      <c r="A22" s="10"/>
      <c r="B22" s="8"/>
      <c r="C22" s="8"/>
      <c r="D22" s="8"/>
      <c r="E22" s="8"/>
      <c r="F22" s="9" t="s">
        <v>48</v>
      </c>
    </row>
    <row r="23" spans="1:6" s="38" customFormat="1" ht="14.25">
      <c r="A23" s="13" t="s">
        <v>49</v>
      </c>
      <c r="B23" s="14">
        <v>41078254</v>
      </c>
      <c r="C23" s="14">
        <v>1082047</v>
      </c>
      <c r="D23" s="14">
        <v>7287509</v>
      </c>
      <c r="E23" s="14">
        <v>988716</v>
      </c>
      <c r="F23" s="15">
        <f t="shared" si="0"/>
        <v>50436526</v>
      </c>
    </row>
    <row r="24" spans="1:6" ht="12.75">
      <c r="A24" s="10"/>
      <c r="B24" s="8"/>
      <c r="C24" s="8"/>
      <c r="D24" s="8"/>
      <c r="E24" s="8"/>
      <c r="F24" s="9" t="s">
        <v>0</v>
      </c>
    </row>
    <row r="25" spans="1:6" ht="12.75">
      <c r="A25" s="7" t="s">
        <v>50</v>
      </c>
      <c r="B25" s="11"/>
      <c r="C25" s="8"/>
      <c r="D25" s="8"/>
      <c r="E25" s="8"/>
      <c r="F25" s="9" t="s">
        <v>0</v>
      </c>
    </row>
    <row r="26" spans="1:6" ht="12.75">
      <c r="A26" s="19" t="s">
        <v>51</v>
      </c>
      <c r="B26" s="8">
        <v>91928</v>
      </c>
      <c r="C26" s="8">
        <v>10918</v>
      </c>
      <c r="D26" s="8">
        <v>1950738</v>
      </c>
      <c r="E26" s="8">
        <v>73344</v>
      </c>
      <c r="F26" s="9">
        <f aca="true" t="shared" si="1" ref="F26:F31">SUM(B26:E26)</f>
        <v>2126928</v>
      </c>
    </row>
    <row r="27" spans="1:6" ht="12.75">
      <c r="A27" s="19" t="s">
        <v>52</v>
      </c>
      <c r="B27" s="8">
        <v>1863552</v>
      </c>
      <c r="C27" s="8">
        <v>-2967</v>
      </c>
      <c r="D27" s="8">
        <v>3433946</v>
      </c>
      <c r="E27" s="8">
        <v>-79911</v>
      </c>
      <c r="F27" s="9">
        <f t="shared" si="1"/>
        <v>5214620</v>
      </c>
    </row>
    <row r="28" spans="1:6" ht="12.75">
      <c r="A28" s="19" t="s">
        <v>53</v>
      </c>
      <c r="B28" s="8">
        <v>-21953126</v>
      </c>
      <c r="C28" s="8"/>
      <c r="D28" s="8">
        <v>2664666</v>
      </c>
      <c r="E28" s="8">
        <v>0</v>
      </c>
      <c r="F28" s="9">
        <f t="shared" si="1"/>
        <v>-19288460</v>
      </c>
    </row>
    <row r="29" spans="1:6" ht="12.75">
      <c r="A29" s="19" t="s">
        <v>54</v>
      </c>
      <c r="B29" s="8">
        <v>-446445</v>
      </c>
      <c r="C29" s="8"/>
      <c r="D29" s="8">
        <v>-519380</v>
      </c>
      <c r="E29" s="8">
        <v>0</v>
      </c>
      <c r="F29" s="9">
        <f t="shared" si="1"/>
        <v>-965825</v>
      </c>
    </row>
    <row r="30" spans="1:6" ht="12.75">
      <c r="A30" s="19" t="s">
        <v>55</v>
      </c>
      <c r="B30" s="8">
        <v>208974</v>
      </c>
      <c r="C30" s="8"/>
      <c r="D30" s="8">
        <v>174571</v>
      </c>
      <c r="E30" s="8">
        <v>0</v>
      </c>
      <c r="F30" s="9">
        <f t="shared" si="1"/>
        <v>383545</v>
      </c>
    </row>
    <row r="31" spans="1:6" s="38" customFormat="1" ht="15" thickBot="1">
      <c r="A31" s="13" t="s">
        <v>9</v>
      </c>
      <c r="B31" s="14">
        <f>SUM(B26:B30)</f>
        <v>-20235117</v>
      </c>
      <c r="C31" s="14">
        <f>SUM(C26:C30)</f>
        <v>7951</v>
      </c>
      <c r="D31" s="14">
        <f>SUM(D26:D30)</f>
        <v>7704541</v>
      </c>
      <c r="E31" s="14">
        <f>SUM(E26:E30)</f>
        <v>-6567</v>
      </c>
      <c r="F31" s="15">
        <f t="shared" si="1"/>
        <v>-12529192</v>
      </c>
    </row>
    <row r="32" spans="1:6" ht="12.75">
      <c r="A32" s="20"/>
      <c r="B32" s="21"/>
      <c r="C32" s="21"/>
      <c r="D32" s="21"/>
      <c r="E32" s="21"/>
      <c r="F32" s="22"/>
    </row>
    <row r="33" spans="1:6" ht="15" thickBot="1">
      <c r="A33" s="23" t="s">
        <v>61</v>
      </c>
      <c r="B33" s="24">
        <f>B12+B21+B23+B31</f>
        <v>231179856</v>
      </c>
      <c r="C33" s="24">
        <f>C12+C21+C23+C31</f>
        <v>15612033</v>
      </c>
      <c r="D33" s="24">
        <f>D12+D21+D23+D31</f>
        <v>89270647</v>
      </c>
      <c r="E33" s="24">
        <f>E12+E21+E23+E31</f>
        <v>3889506</v>
      </c>
      <c r="F33" s="25">
        <f>F12+F21+F23+F31</f>
        <v>339952042</v>
      </c>
    </row>
    <row r="35" ht="12.75">
      <c r="F35" s="18" t="s">
        <v>0</v>
      </c>
    </row>
  </sheetData>
  <printOptions/>
  <pageMargins left="0.7874015748031497" right="0.7874015748031497" top="0.984251968503937" bottom="0.984251968503937" header="0.9055118110236221" footer="0.5118110236220472"/>
  <pageSetup horizontalDpi="1200" verticalDpi="1200" orientation="landscape" paperSize="9" scale="90" r:id="rId1"/>
  <headerFooter alignWithMargins="0">
    <oddHeader>&amp;CRozvaha hlavního města Prahy včetně příspěvkových organizací sestavená k 31.12.2005
Pasiva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I32"/>
  <sheetViews>
    <sheetView zoomScale="75" zoomScaleNormal="75" workbookViewId="0" topLeftCell="A1">
      <selection activeCell="J11" sqref="J11"/>
    </sheetView>
  </sheetViews>
  <sheetFormatPr defaultColWidth="9.140625" defaultRowHeight="12.75"/>
  <cols>
    <col min="2" max="2" width="44.421875" style="0" customWidth="1"/>
    <col min="3" max="3" width="16.8515625" style="18" customWidth="1"/>
    <col min="4" max="5" width="16.7109375" style="18" customWidth="1"/>
    <col min="6" max="6" width="16.8515625" style="18" customWidth="1"/>
    <col min="7" max="7" width="17.140625" style="18" customWidth="1"/>
    <col min="8" max="8" width="14.00390625" style="0" customWidth="1"/>
    <col min="9" max="9" width="12.28125" style="0" bestFit="1" customWidth="1"/>
  </cols>
  <sheetData>
    <row r="3" ht="13.5" thickBot="1">
      <c r="G3" s="137" t="s">
        <v>166</v>
      </c>
    </row>
    <row r="4" spans="2:7" ht="13.5" thickTop="1">
      <c r="B4" s="39"/>
      <c r="C4" s="40" t="s">
        <v>62</v>
      </c>
      <c r="D4" s="40" t="s">
        <v>63</v>
      </c>
      <c r="E4" s="40" t="s">
        <v>64</v>
      </c>
      <c r="F4" s="40" t="s">
        <v>63</v>
      </c>
      <c r="G4" s="41"/>
    </row>
    <row r="5" spans="2:7" ht="13.5" thickBot="1">
      <c r="B5" s="42"/>
      <c r="C5" s="43" t="s">
        <v>0</v>
      </c>
      <c r="D5" s="43" t="s">
        <v>65</v>
      </c>
      <c r="E5" s="43" t="s">
        <v>66</v>
      </c>
      <c r="F5" s="43" t="s">
        <v>67</v>
      </c>
      <c r="G5" s="44" t="s">
        <v>3</v>
      </c>
    </row>
    <row r="6" spans="2:7" ht="18" customHeight="1" thickTop="1">
      <c r="B6" s="45"/>
      <c r="C6" s="8"/>
      <c r="D6" s="8"/>
      <c r="E6" s="8"/>
      <c r="F6" s="8"/>
      <c r="G6" s="46"/>
    </row>
    <row r="7" spans="2:8" ht="18" customHeight="1">
      <c r="B7" s="45" t="s">
        <v>68</v>
      </c>
      <c r="C7" s="8">
        <v>1067785</v>
      </c>
      <c r="D7" s="8">
        <v>146424</v>
      </c>
      <c r="E7" s="8">
        <v>4740641</v>
      </c>
      <c r="F7" s="8">
        <v>122101</v>
      </c>
      <c r="G7" s="46">
        <f>SUM(C7:F7)</f>
        <v>6076951</v>
      </c>
      <c r="H7" s="18"/>
    </row>
    <row r="8" spans="2:8" ht="18" customHeight="1">
      <c r="B8" s="45" t="s">
        <v>69</v>
      </c>
      <c r="C8" s="8">
        <v>209808</v>
      </c>
      <c r="D8" s="18">
        <v>0</v>
      </c>
      <c r="E8" s="8">
        <v>206078</v>
      </c>
      <c r="F8" s="8">
        <v>0</v>
      </c>
      <c r="G8" s="46">
        <f aca="true" t="shared" si="0" ref="G8:G20">SUM(C8:F8)</f>
        <v>415886</v>
      </c>
      <c r="H8" s="18"/>
    </row>
    <row r="9" spans="2:8" ht="18" customHeight="1">
      <c r="B9" s="45" t="s">
        <v>70</v>
      </c>
      <c r="C9" s="18">
        <v>411997</v>
      </c>
      <c r="D9" s="8">
        <v>75672</v>
      </c>
      <c r="E9" s="8">
        <v>1416069</v>
      </c>
      <c r="F9" s="8">
        <v>116320</v>
      </c>
      <c r="G9" s="46">
        <f t="shared" si="0"/>
        <v>2020058</v>
      </c>
      <c r="H9" s="18"/>
    </row>
    <row r="10" spans="2:8" ht="18" customHeight="1">
      <c r="B10" s="45" t="s">
        <v>71</v>
      </c>
      <c r="C10" s="8">
        <v>19934</v>
      </c>
      <c r="D10" s="8">
        <v>29509</v>
      </c>
      <c r="E10" s="8">
        <v>247806</v>
      </c>
      <c r="F10" s="8">
        <v>30956</v>
      </c>
      <c r="G10" s="46">
        <f t="shared" si="0"/>
        <v>328205</v>
      </c>
      <c r="H10" s="18"/>
    </row>
    <row r="11" spans="2:8" ht="18" customHeight="1">
      <c r="B11" s="45" t="s">
        <v>72</v>
      </c>
      <c r="C11" s="8">
        <v>37949</v>
      </c>
      <c r="D11" s="8">
        <v>26</v>
      </c>
      <c r="E11" s="8">
        <v>0</v>
      </c>
      <c r="F11" s="8">
        <v>0</v>
      </c>
      <c r="G11" s="46">
        <f t="shared" si="0"/>
        <v>37975</v>
      </c>
      <c r="H11" s="18"/>
    </row>
    <row r="12" spans="2:8" ht="18" customHeight="1">
      <c r="B12" s="45" t="s">
        <v>73</v>
      </c>
      <c r="C12" s="8">
        <v>144736</v>
      </c>
      <c r="D12" s="8">
        <v>3436</v>
      </c>
      <c r="E12" s="8">
        <v>0</v>
      </c>
      <c r="F12" s="8">
        <v>100</v>
      </c>
      <c r="G12" s="46">
        <f t="shared" si="0"/>
        <v>148272</v>
      </c>
      <c r="H12" s="18"/>
    </row>
    <row r="13" spans="2:9" ht="18" customHeight="1">
      <c r="B13" s="45" t="s">
        <v>74</v>
      </c>
      <c r="C13" s="8"/>
      <c r="D13" s="8">
        <v>-580</v>
      </c>
      <c r="E13" s="8"/>
      <c r="F13" s="8">
        <v>-1381</v>
      </c>
      <c r="G13" s="46">
        <f t="shared" si="0"/>
        <v>-1961</v>
      </c>
      <c r="H13" s="18"/>
      <c r="I13" s="47"/>
    </row>
    <row r="14" spans="2:8" ht="18" customHeight="1">
      <c r="B14" s="45" t="s">
        <v>75</v>
      </c>
      <c r="C14" s="8">
        <v>923</v>
      </c>
      <c r="D14" s="8">
        <v>19796</v>
      </c>
      <c r="E14" s="8">
        <v>2316</v>
      </c>
      <c r="F14" s="8">
        <v>6677</v>
      </c>
      <c r="G14" s="46">
        <f t="shared" si="0"/>
        <v>29712</v>
      </c>
      <c r="H14" s="18"/>
    </row>
    <row r="15" spans="2:8" ht="18" customHeight="1">
      <c r="B15" s="45" t="s">
        <v>76</v>
      </c>
      <c r="C15" s="8">
        <v>637380</v>
      </c>
      <c r="D15" s="8">
        <v>12075</v>
      </c>
      <c r="E15" s="8">
        <v>299721</v>
      </c>
      <c r="F15" s="8">
        <v>7605</v>
      </c>
      <c r="G15" s="46">
        <f t="shared" si="0"/>
        <v>956781</v>
      </c>
      <c r="H15" s="18"/>
    </row>
    <row r="16" spans="2:8" ht="18" customHeight="1">
      <c r="B16" s="45" t="s">
        <v>77</v>
      </c>
      <c r="C16" s="8">
        <v>0</v>
      </c>
      <c r="D16" s="8">
        <v>-7194</v>
      </c>
      <c r="E16" s="8">
        <v>-121266</v>
      </c>
      <c r="F16" s="8">
        <v>-1038</v>
      </c>
      <c r="G16" s="46">
        <f t="shared" si="0"/>
        <v>-129498</v>
      </c>
      <c r="H16" s="18"/>
    </row>
    <row r="17" spans="2:8" ht="18" customHeight="1">
      <c r="B17" s="45" t="s">
        <v>78</v>
      </c>
      <c r="C17" s="8">
        <v>133646</v>
      </c>
      <c r="D17" s="8">
        <v>0</v>
      </c>
      <c r="E17" s="8">
        <v>76872</v>
      </c>
      <c r="F17" s="8"/>
      <c r="G17" s="46">
        <f t="shared" si="0"/>
        <v>210518</v>
      </c>
      <c r="H17" s="18"/>
    </row>
    <row r="18" spans="2:8" ht="18" customHeight="1">
      <c r="B18" s="45"/>
      <c r="C18" s="8"/>
      <c r="E18" s="8"/>
      <c r="G18" s="46" t="s">
        <v>0</v>
      </c>
      <c r="H18" s="18"/>
    </row>
    <row r="19" spans="2:8" ht="18" customHeight="1">
      <c r="B19" s="45" t="s">
        <v>79</v>
      </c>
      <c r="C19" s="8">
        <v>1407</v>
      </c>
      <c r="D19" s="8">
        <v>27528</v>
      </c>
      <c r="E19" s="8">
        <v>5040</v>
      </c>
      <c r="F19" s="8">
        <v>9741</v>
      </c>
      <c r="G19" s="46">
        <f t="shared" si="0"/>
        <v>43716</v>
      </c>
      <c r="H19" s="18"/>
    </row>
    <row r="20" spans="2:8" ht="18" customHeight="1">
      <c r="B20" s="45" t="s">
        <v>80</v>
      </c>
      <c r="C20" s="8"/>
      <c r="D20" s="8">
        <v>10</v>
      </c>
      <c r="E20" s="8">
        <v>0</v>
      </c>
      <c r="F20" s="8">
        <v>0</v>
      </c>
      <c r="G20" s="46">
        <f t="shared" si="0"/>
        <v>10</v>
      </c>
      <c r="H20" s="18"/>
    </row>
    <row r="21" spans="2:8" ht="18" customHeight="1">
      <c r="B21" s="45" t="s">
        <v>81</v>
      </c>
      <c r="C21" s="8"/>
      <c r="D21" s="8">
        <v>12448</v>
      </c>
      <c r="E21" s="8">
        <v>4549</v>
      </c>
      <c r="F21" s="8">
        <v>5230</v>
      </c>
      <c r="G21" s="46">
        <f>SUM(C21:F21)</f>
        <v>22227</v>
      </c>
      <c r="H21" s="18"/>
    </row>
    <row r="22" spans="2:8" ht="18" customHeight="1">
      <c r="B22" s="45"/>
      <c r="C22" s="8"/>
      <c r="D22" s="8" t="s">
        <v>0</v>
      </c>
      <c r="E22" s="8"/>
      <c r="F22" s="8"/>
      <c r="G22" s="46"/>
      <c r="H22" s="18"/>
    </row>
    <row r="23" spans="2:9" s="50" customFormat="1" ht="18" customHeight="1">
      <c r="B23" s="48" t="s">
        <v>82</v>
      </c>
      <c r="C23" s="14">
        <f>SUM(C7:C21)</f>
        <v>2665565</v>
      </c>
      <c r="D23" s="14">
        <f>SUM(D7:D22)</f>
        <v>319150</v>
      </c>
      <c r="E23" s="14">
        <f>SUM(E7:E21)</f>
        <v>6877826</v>
      </c>
      <c r="F23" s="14">
        <f>SUM(F7:F21)</f>
        <v>296311</v>
      </c>
      <c r="G23" s="49">
        <f>SUM(C23:F23)</f>
        <v>10158852</v>
      </c>
      <c r="H23" s="18"/>
      <c r="I23" s="148"/>
    </row>
    <row r="24" spans="2:8" ht="18" customHeight="1" thickBot="1">
      <c r="B24" s="51"/>
      <c r="C24" s="52"/>
      <c r="D24" s="52"/>
      <c r="E24" s="52"/>
      <c r="F24" s="52"/>
      <c r="G24" s="53"/>
      <c r="H24" s="18"/>
    </row>
    <row r="25" ht="18" customHeight="1" thickTop="1"/>
    <row r="26" ht="12.75">
      <c r="G26" s="18" t="s">
        <v>0</v>
      </c>
    </row>
    <row r="27" spans="3:4" ht="12.75">
      <c r="C27"/>
      <c r="D27" s="18" t="s">
        <v>0</v>
      </c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printOptions/>
  <pageMargins left="0.7874015748031497" right="0.7874015748031497" top="0.984251968503937" bottom="0.984251968503937" header="0.9055118110236221" footer="0.5118110236220472"/>
  <pageSetup horizontalDpi="1200" verticalDpi="1200" orientation="landscape" paperSize="9" scale="90" r:id="rId1"/>
  <headerFooter alignWithMargins="0">
    <oddHeader>&amp;C&amp;"Arial,tučné"Pohledávky hlavního města Prahy včetně příspěvkových organizací podle stavu k 31.12.2005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H34"/>
  <sheetViews>
    <sheetView zoomScale="75" zoomScaleNormal="75" workbookViewId="0" topLeftCell="A1">
      <selection activeCell="I15" sqref="I15"/>
    </sheetView>
  </sheetViews>
  <sheetFormatPr defaultColWidth="9.140625" defaultRowHeight="12.75"/>
  <cols>
    <col min="1" max="1" width="42.8515625" style="0" customWidth="1"/>
    <col min="2" max="2" width="14.8515625" style="18" customWidth="1"/>
    <col min="3" max="3" width="14.7109375" style="18" customWidth="1"/>
    <col min="4" max="4" width="13.57421875" style="18" customWidth="1"/>
    <col min="5" max="5" width="14.8515625" style="18" customWidth="1"/>
    <col min="6" max="6" width="19.7109375" style="18" customWidth="1"/>
    <col min="8" max="8" width="12.28125" style="0" bestFit="1" customWidth="1"/>
  </cols>
  <sheetData>
    <row r="3" ht="13.5" thickBot="1">
      <c r="F3" s="137" t="s">
        <v>166</v>
      </c>
    </row>
    <row r="4" spans="1:6" ht="13.5" thickTop="1">
      <c r="A4" s="39"/>
      <c r="B4" s="54" t="s">
        <v>83</v>
      </c>
      <c r="C4" s="54" t="s">
        <v>84</v>
      </c>
      <c r="D4" s="54" t="s">
        <v>64</v>
      </c>
      <c r="E4" s="54" t="s">
        <v>63</v>
      </c>
      <c r="F4" s="55"/>
    </row>
    <row r="5" spans="1:6" ht="13.5" thickBot="1">
      <c r="A5" s="42"/>
      <c r="B5" s="56" t="s">
        <v>0</v>
      </c>
      <c r="C5" s="56" t="s">
        <v>65</v>
      </c>
      <c r="D5" s="56" t="s">
        <v>66</v>
      </c>
      <c r="E5" s="56" t="s">
        <v>67</v>
      </c>
      <c r="F5" s="44" t="s">
        <v>3</v>
      </c>
    </row>
    <row r="6" spans="1:6" ht="13.5" thickTop="1">
      <c r="A6" s="45"/>
      <c r="B6" s="8"/>
      <c r="C6" s="8"/>
      <c r="D6" s="8" t="s">
        <v>0</v>
      </c>
      <c r="E6" s="8"/>
      <c r="F6" s="46"/>
    </row>
    <row r="7" spans="1:6" ht="12.75">
      <c r="A7" s="45" t="s">
        <v>85</v>
      </c>
      <c r="B7" s="8">
        <v>1511048</v>
      </c>
      <c r="C7" s="8">
        <v>257217</v>
      </c>
      <c r="D7" s="8">
        <v>403948</v>
      </c>
      <c r="E7" s="8">
        <v>220874</v>
      </c>
      <c r="F7" s="46">
        <f>SUM(B7:E7)</f>
        <v>2393087</v>
      </c>
    </row>
    <row r="8" spans="1:6" ht="12.75">
      <c r="A8" s="45" t="s">
        <v>86</v>
      </c>
      <c r="B8" s="8">
        <v>309317</v>
      </c>
      <c r="C8" s="8">
        <v>36942</v>
      </c>
      <c r="D8" s="8">
        <v>1747066</v>
      </c>
      <c r="E8" s="8">
        <v>70573</v>
      </c>
      <c r="F8" s="46">
        <f>SUM(B8:E8)</f>
        <v>2163898</v>
      </c>
    </row>
    <row r="9" spans="1:6" ht="12.75">
      <c r="A9" s="45" t="s">
        <v>87</v>
      </c>
      <c r="B9" s="8">
        <v>4003</v>
      </c>
      <c r="C9" s="8">
        <v>0</v>
      </c>
      <c r="D9" s="8">
        <v>124</v>
      </c>
      <c r="E9" s="8">
        <v>0</v>
      </c>
      <c r="F9" s="46">
        <f aca="true" t="shared" si="0" ref="F9:F27">SUM(B9:E9)</f>
        <v>4127</v>
      </c>
    </row>
    <row r="10" spans="1:6" ht="12.75">
      <c r="A10" s="45" t="s">
        <v>88</v>
      </c>
      <c r="B10" s="8">
        <v>2864944</v>
      </c>
      <c r="C10" s="8"/>
      <c r="D10" s="8">
        <v>0</v>
      </c>
      <c r="E10" s="8"/>
      <c r="F10" s="46">
        <f t="shared" si="0"/>
        <v>2864944</v>
      </c>
    </row>
    <row r="11" spans="1:6" ht="12.75">
      <c r="A11" s="45" t="s">
        <v>89</v>
      </c>
      <c r="B11" s="8">
        <v>63299</v>
      </c>
      <c r="C11" s="8">
        <v>344880</v>
      </c>
      <c r="D11" s="8">
        <v>79902</v>
      </c>
      <c r="E11" s="8">
        <v>261737</v>
      </c>
      <c r="F11" s="46">
        <f t="shared" si="0"/>
        <v>749818</v>
      </c>
    </row>
    <row r="12" spans="1:6" ht="12.75">
      <c r="A12" s="45" t="s">
        <v>90</v>
      </c>
      <c r="B12" s="8">
        <v>872379</v>
      </c>
      <c r="C12" s="8">
        <v>52337</v>
      </c>
      <c r="D12" s="8">
        <v>22111</v>
      </c>
      <c r="E12" s="8">
        <v>37567</v>
      </c>
      <c r="F12" s="46">
        <f t="shared" si="0"/>
        <v>984394</v>
      </c>
    </row>
    <row r="13" spans="1:6" ht="12.75">
      <c r="A13" s="45" t="s">
        <v>91</v>
      </c>
      <c r="B13" s="8">
        <v>-1135184</v>
      </c>
      <c r="C13" s="8">
        <v>66711</v>
      </c>
      <c r="D13" s="8">
        <v>2055826</v>
      </c>
      <c r="E13" s="8">
        <v>80937</v>
      </c>
      <c r="F13" s="46">
        <f t="shared" si="0"/>
        <v>1068290</v>
      </c>
    </row>
    <row r="14" spans="1:6" ht="12.75">
      <c r="A14" s="45" t="s">
        <v>92</v>
      </c>
      <c r="B14" s="8">
        <v>682553</v>
      </c>
      <c r="C14" s="8">
        <v>79094</v>
      </c>
      <c r="D14" s="8">
        <v>1397382</v>
      </c>
      <c r="E14" s="8">
        <v>32372</v>
      </c>
      <c r="F14" s="46">
        <f t="shared" si="0"/>
        <v>2191401</v>
      </c>
    </row>
    <row r="15" spans="1:6" ht="12.75">
      <c r="A15" s="45"/>
      <c r="B15" s="8"/>
      <c r="C15" s="8"/>
      <c r="D15" s="8"/>
      <c r="E15" s="8"/>
      <c r="F15" s="46" t="s">
        <v>0</v>
      </c>
    </row>
    <row r="16" spans="1:6" ht="12.75">
      <c r="A16" s="45" t="s">
        <v>93</v>
      </c>
      <c r="B16" s="8">
        <v>17047284</v>
      </c>
      <c r="C16" s="8"/>
      <c r="D16" s="8">
        <v>281734</v>
      </c>
      <c r="E16" s="8"/>
      <c r="F16" s="46">
        <f t="shared" si="0"/>
        <v>17329018</v>
      </c>
    </row>
    <row r="17" spans="1:6" ht="12.75">
      <c r="A17" s="45" t="s">
        <v>94</v>
      </c>
      <c r="B17" s="8">
        <v>361549</v>
      </c>
      <c r="C17" s="8">
        <v>3415</v>
      </c>
      <c r="D17" s="8">
        <v>91564</v>
      </c>
      <c r="E17" s="8">
        <v>0</v>
      </c>
      <c r="F17" s="46">
        <f t="shared" si="0"/>
        <v>456528</v>
      </c>
    </row>
    <row r="18" spans="1:6" ht="12.75">
      <c r="A18" s="45" t="s">
        <v>95</v>
      </c>
      <c r="B18" s="8">
        <v>15731850</v>
      </c>
      <c r="C18" s="8"/>
      <c r="D18" s="8">
        <v>0</v>
      </c>
      <c r="E18" s="8">
        <v>0</v>
      </c>
      <c r="F18" s="46">
        <f t="shared" si="0"/>
        <v>15731850</v>
      </c>
    </row>
    <row r="19" spans="1:6" ht="12.75">
      <c r="A19" s="45" t="s">
        <v>96</v>
      </c>
      <c r="B19" s="8">
        <v>0</v>
      </c>
      <c r="C19" s="8">
        <v>47</v>
      </c>
      <c r="D19" s="8">
        <v>0</v>
      </c>
      <c r="E19" s="8">
        <v>134166</v>
      </c>
      <c r="F19" s="46">
        <f t="shared" si="0"/>
        <v>134213</v>
      </c>
    </row>
    <row r="20" spans="1:6" ht="12.75">
      <c r="A20" s="45" t="s">
        <v>97</v>
      </c>
      <c r="B20" s="8">
        <v>101</v>
      </c>
      <c r="C20" s="18">
        <v>0</v>
      </c>
      <c r="D20" s="8">
        <v>0</v>
      </c>
      <c r="E20" s="8">
        <v>0</v>
      </c>
      <c r="F20" s="46">
        <f t="shared" si="0"/>
        <v>101</v>
      </c>
    </row>
    <row r="21" spans="1:6" ht="12.75">
      <c r="A21" s="45" t="s">
        <v>98</v>
      </c>
      <c r="B21" s="8">
        <v>584911</v>
      </c>
      <c r="C21" s="8">
        <v>822</v>
      </c>
      <c r="D21" s="8">
        <v>495916</v>
      </c>
      <c r="E21" s="8">
        <v>0</v>
      </c>
      <c r="F21" s="46">
        <f t="shared" si="0"/>
        <v>1081649</v>
      </c>
    </row>
    <row r="22" spans="1:6" ht="12.75">
      <c r="A22" s="45" t="s">
        <v>0</v>
      </c>
      <c r="B22" s="8"/>
      <c r="C22" s="8"/>
      <c r="D22" s="8"/>
      <c r="E22" s="8"/>
      <c r="F22" s="46" t="s">
        <v>0</v>
      </c>
    </row>
    <row r="23" spans="1:6" ht="12.75">
      <c r="A23" s="45" t="s">
        <v>99</v>
      </c>
      <c r="B23" s="8"/>
      <c r="C23" s="8">
        <v>0</v>
      </c>
      <c r="D23" s="8">
        <v>10873</v>
      </c>
      <c r="E23" s="8">
        <v>3115</v>
      </c>
      <c r="F23" s="46">
        <f t="shared" si="0"/>
        <v>13988</v>
      </c>
    </row>
    <row r="24" spans="1:6" ht="12.75">
      <c r="A24" s="45"/>
      <c r="B24" s="8"/>
      <c r="C24" s="8"/>
      <c r="D24" s="8"/>
      <c r="E24" s="8"/>
      <c r="F24" s="46" t="s">
        <v>0</v>
      </c>
    </row>
    <row r="25" spans="1:6" ht="12.75">
      <c r="A25" s="45" t="s">
        <v>100</v>
      </c>
      <c r="B25" s="8">
        <v>29853</v>
      </c>
      <c r="C25" s="8">
        <v>174582</v>
      </c>
      <c r="D25" s="8">
        <v>652077</v>
      </c>
      <c r="E25" s="8">
        <v>49249</v>
      </c>
      <c r="F25" s="46">
        <f t="shared" si="0"/>
        <v>905761</v>
      </c>
    </row>
    <row r="26" spans="1:6" ht="12.75">
      <c r="A26" s="45" t="s">
        <v>101</v>
      </c>
      <c r="B26" s="8">
        <v>2143775</v>
      </c>
      <c r="C26" s="8"/>
      <c r="D26" s="8">
        <v>0</v>
      </c>
      <c r="E26" s="8"/>
      <c r="F26" s="46">
        <f t="shared" si="0"/>
        <v>2143775</v>
      </c>
    </row>
    <row r="27" spans="1:6" ht="12.75">
      <c r="A27" s="45" t="s">
        <v>102</v>
      </c>
      <c r="B27" s="8">
        <v>6572</v>
      </c>
      <c r="C27" s="8">
        <v>66000</v>
      </c>
      <c r="D27" s="8">
        <v>48986</v>
      </c>
      <c r="E27" s="8">
        <v>98126</v>
      </c>
      <c r="F27" s="46">
        <f t="shared" si="0"/>
        <v>219684</v>
      </c>
    </row>
    <row r="28" spans="1:6" ht="12.75">
      <c r="A28" s="45"/>
      <c r="B28" s="8"/>
      <c r="C28" s="8"/>
      <c r="D28" s="8"/>
      <c r="E28" s="8"/>
      <c r="F28" s="46"/>
    </row>
    <row r="29" spans="1:8" s="57" customFormat="1" ht="14.25">
      <c r="A29" s="48" t="s">
        <v>103</v>
      </c>
      <c r="B29" s="14">
        <f>SUM(B7:B27)</f>
        <v>41078254</v>
      </c>
      <c r="C29" s="14">
        <f>SUM(C7:C27)</f>
        <v>1082047</v>
      </c>
      <c r="D29" s="14">
        <f>SUM(D7:D27)</f>
        <v>7287509</v>
      </c>
      <c r="E29" s="14">
        <f>SUM(E7:E28)</f>
        <v>988716</v>
      </c>
      <c r="F29" s="49">
        <f>SUM(B29:E29)</f>
        <v>50436526</v>
      </c>
      <c r="H29" s="147"/>
    </row>
    <row r="30" spans="1:6" ht="13.5" thickBot="1">
      <c r="A30" s="51"/>
      <c r="B30" s="52"/>
      <c r="C30" s="52"/>
      <c r="D30" s="52"/>
      <c r="E30" s="52"/>
      <c r="F30" s="53"/>
    </row>
    <row r="31" ht="13.5" thickTop="1"/>
    <row r="32" ht="12.75">
      <c r="A32" s="58"/>
    </row>
    <row r="33" ht="12.75">
      <c r="A33" s="58"/>
    </row>
    <row r="34" spans="1:6" ht="12.75">
      <c r="A34" s="58"/>
      <c r="B34" s="59"/>
      <c r="C34" s="59"/>
      <c r="D34" s="59"/>
      <c r="E34" s="59"/>
      <c r="F34" s="59"/>
    </row>
  </sheetData>
  <printOptions/>
  <pageMargins left="0.7874015748031497" right="0.7874015748031497" top="0.984251968503937" bottom="0.984251968503937" header="0.9055118110236221" footer="0.5118110236220472"/>
  <pageSetup horizontalDpi="1200" verticalDpi="1200" orientation="landscape" paperSize="9" r:id="rId1"/>
  <headerFooter alignWithMargins="0">
    <oddHeader>&amp;C&amp;"Arial,tučné"Závazky hlavního města Prahy včetně příspěvkových organizací podle stavu k 31.12.2005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46"/>
  <sheetViews>
    <sheetView zoomScale="75" zoomScaleNormal="75" workbookViewId="0" topLeftCell="B1">
      <selection activeCell="L27" sqref="L27"/>
    </sheetView>
  </sheetViews>
  <sheetFormatPr defaultColWidth="9.140625" defaultRowHeight="12.75"/>
  <cols>
    <col min="1" max="1" width="40.140625" style="0" customWidth="1"/>
    <col min="2" max="7" width="15.7109375" style="137" customWidth="1"/>
    <col min="8" max="10" width="15.7109375" style="138" customWidth="1"/>
    <col min="13" max="13" width="9.28125" style="0" bestFit="1" customWidth="1"/>
  </cols>
  <sheetData>
    <row r="2" ht="13.5" thickBot="1">
      <c r="J2" s="138" t="s">
        <v>166</v>
      </c>
    </row>
    <row r="3" spans="1:10" ht="15" thickBot="1">
      <c r="A3" s="79" t="s">
        <v>0</v>
      </c>
      <c r="B3" s="80" t="s">
        <v>118</v>
      </c>
      <c r="C3" s="80"/>
      <c r="D3" s="80"/>
      <c r="E3" s="80"/>
      <c r="F3" s="80"/>
      <c r="G3" s="80"/>
      <c r="H3" s="141" t="s">
        <v>119</v>
      </c>
      <c r="I3" s="81"/>
      <c r="J3" s="82"/>
    </row>
    <row r="4" spans="1:10" ht="13.5" thickTop="1">
      <c r="A4" s="83"/>
      <c r="B4" s="84"/>
      <c r="C4" s="85"/>
      <c r="D4" s="86"/>
      <c r="E4" s="87"/>
      <c r="F4" s="84"/>
      <c r="G4" s="86"/>
      <c r="H4" s="88"/>
      <c r="I4" s="89"/>
      <c r="J4" s="89"/>
    </row>
    <row r="5" spans="1:10" ht="12.75">
      <c r="A5" s="90"/>
      <c r="B5" s="91" t="s">
        <v>120</v>
      </c>
      <c r="C5" s="92" t="s">
        <v>121</v>
      </c>
      <c r="D5" s="93" t="s">
        <v>122</v>
      </c>
      <c r="E5" s="94" t="s">
        <v>84</v>
      </c>
      <c r="F5" s="91" t="s">
        <v>63</v>
      </c>
      <c r="G5" s="93" t="s">
        <v>123</v>
      </c>
      <c r="H5" s="95" t="s">
        <v>124</v>
      </c>
      <c r="I5" s="96" t="s">
        <v>63</v>
      </c>
      <c r="J5" s="96" t="s">
        <v>125</v>
      </c>
    </row>
    <row r="6" spans="1:10" ht="13.5" thickBot="1">
      <c r="A6" s="90"/>
      <c r="B6" s="97" t="s">
        <v>0</v>
      </c>
      <c r="C6" s="98" t="s">
        <v>0</v>
      </c>
      <c r="D6" s="99"/>
      <c r="E6" s="100" t="s">
        <v>65</v>
      </c>
      <c r="F6" s="97" t="s">
        <v>67</v>
      </c>
      <c r="G6" s="99" t="s">
        <v>105</v>
      </c>
      <c r="H6" s="101" t="s">
        <v>65</v>
      </c>
      <c r="I6" s="102" t="s">
        <v>67</v>
      </c>
      <c r="J6" s="102" t="s">
        <v>105</v>
      </c>
    </row>
    <row r="7" spans="1:10" ht="13.5" customHeight="1">
      <c r="A7" s="103" t="s">
        <v>126</v>
      </c>
      <c r="B7" s="104"/>
      <c r="C7" s="105"/>
      <c r="D7" s="106"/>
      <c r="E7" s="107"/>
      <c r="F7" s="104"/>
      <c r="G7" s="106"/>
      <c r="H7" s="108"/>
      <c r="I7" s="109"/>
      <c r="J7" s="109"/>
    </row>
    <row r="8" spans="1:10" ht="13.5" customHeight="1">
      <c r="A8" s="90"/>
      <c r="B8" s="110"/>
      <c r="C8" s="111"/>
      <c r="D8" s="112"/>
      <c r="E8" s="113"/>
      <c r="F8" s="110"/>
      <c r="G8" s="112"/>
      <c r="H8" s="114"/>
      <c r="I8" s="115"/>
      <c r="J8" s="115"/>
    </row>
    <row r="9" spans="1:10" ht="13.5" customHeight="1">
      <c r="A9" s="90" t="s">
        <v>127</v>
      </c>
      <c r="B9" s="110">
        <v>12219</v>
      </c>
      <c r="C9" s="111">
        <v>12949</v>
      </c>
      <c r="D9" s="112">
        <f aca="true" t="shared" si="0" ref="D9:D23">B9+C9</f>
        <v>25168</v>
      </c>
      <c r="E9" s="113">
        <v>109106</v>
      </c>
      <c r="F9" s="110">
        <v>81530</v>
      </c>
      <c r="G9" s="112">
        <f>SUM(D9:F9)</f>
        <v>215804</v>
      </c>
      <c r="H9" s="114">
        <v>1027608</v>
      </c>
      <c r="I9" s="115">
        <v>1241523</v>
      </c>
      <c r="J9" s="115">
        <f>SUM(H9:I9)</f>
        <v>2269131</v>
      </c>
    </row>
    <row r="10" spans="1:10" ht="13.5" customHeight="1">
      <c r="A10" s="90" t="s">
        <v>128</v>
      </c>
      <c r="B10" s="110">
        <v>0</v>
      </c>
      <c r="C10" s="111"/>
      <c r="D10" s="112">
        <f t="shared" si="0"/>
        <v>0</v>
      </c>
      <c r="E10" s="113">
        <v>39387</v>
      </c>
      <c r="F10" s="110">
        <v>6536</v>
      </c>
      <c r="G10" s="112">
        <f aca="true" t="shared" si="1" ref="G10:G42">SUM(D10:F10)</f>
        <v>45923</v>
      </c>
      <c r="H10" s="114">
        <v>6688</v>
      </c>
      <c r="I10" s="115">
        <v>163602</v>
      </c>
      <c r="J10" s="115">
        <f aca="true" t="shared" si="2" ref="J10:J44">SUM(H10:I10)</f>
        <v>170290</v>
      </c>
    </row>
    <row r="11" spans="1:10" ht="13.5" customHeight="1">
      <c r="A11" s="90" t="s">
        <v>129</v>
      </c>
      <c r="B11" s="110">
        <v>1461643</v>
      </c>
      <c r="C11" s="111">
        <v>2167225</v>
      </c>
      <c r="D11" s="112">
        <f t="shared" si="0"/>
        <v>3628868</v>
      </c>
      <c r="E11" s="113">
        <v>191858</v>
      </c>
      <c r="F11" s="110">
        <v>65952</v>
      </c>
      <c r="G11" s="112">
        <f t="shared" si="1"/>
        <v>3886678</v>
      </c>
      <c r="H11" s="114">
        <v>1449360</v>
      </c>
      <c r="I11" s="115">
        <v>853495</v>
      </c>
      <c r="J11" s="115">
        <f t="shared" si="2"/>
        <v>2302855</v>
      </c>
    </row>
    <row r="12" spans="1:10" ht="13.5" customHeight="1">
      <c r="A12" s="90" t="s">
        <v>130</v>
      </c>
      <c r="B12" s="110">
        <v>0</v>
      </c>
      <c r="C12" s="111">
        <v>140100</v>
      </c>
      <c r="D12" s="112">
        <f t="shared" si="0"/>
        <v>140100</v>
      </c>
      <c r="E12" s="113">
        <v>191106</v>
      </c>
      <c r="F12" s="110">
        <v>83586</v>
      </c>
      <c r="G12" s="112">
        <f t="shared" si="1"/>
        <v>414792</v>
      </c>
      <c r="H12" s="114">
        <v>5219769</v>
      </c>
      <c r="I12" s="115">
        <v>4246556</v>
      </c>
      <c r="J12" s="115">
        <f t="shared" si="2"/>
        <v>9466325</v>
      </c>
    </row>
    <row r="13" spans="1:10" ht="13.5" customHeight="1">
      <c r="A13" s="90" t="s">
        <v>131</v>
      </c>
      <c r="B13" s="110">
        <v>19290</v>
      </c>
      <c r="C13" s="111">
        <v>117976</v>
      </c>
      <c r="D13" s="112">
        <f t="shared" si="0"/>
        <v>137266</v>
      </c>
      <c r="E13" s="113">
        <v>1082</v>
      </c>
      <c r="F13" s="110">
        <v>62</v>
      </c>
      <c r="G13" s="112">
        <f t="shared" si="1"/>
        <v>138410</v>
      </c>
      <c r="H13" s="114">
        <v>4418</v>
      </c>
      <c r="I13" s="115">
        <v>592</v>
      </c>
      <c r="J13" s="115">
        <f t="shared" si="2"/>
        <v>5010</v>
      </c>
    </row>
    <row r="14" spans="1:10" ht="13.5" customHeight="1">
      <c r="A14" s="90" t="s">
        <v>132</v>
      </c>
      <c r="B14" s="110">
        <v>1350428</v>
      </c>
      <c r="C14" s="111">
        <v>666475</v>
      </c>
      <c r="D14" s="112">
        <v>1773996</v>
      </c>
      <c r="E14" s="113">
        <v>14971</v>
      </c>
      <c r="F14" s="110">
        <v>2449</v>
      </c>
      <c r="G14" s="112">
        <f t="shared" si="1"/>
        <v>1791416</v>
      </c>
      <c r="H14" s="114">
        <v>432830</v>
      </c>
      <c r="I14" s="115">
        <v>92835</v>
      </c>
      <c r="J14" s="115">
        <f t="shared" si="2"/>
        <v>525665</v>
      </c>
    </row>
    <row r="15" spans="1:10" ht="13.5" customHeight="1">
      <c r="A15" s="90" t="s">
        <v>133</v>
      </c>
      <c r="B15" s="110">
        <v>260562</v>
      </c>
      <c r="C15" s="111">
        <v>806405</v>
      </c>
      <c r="D15" s="112">
        <f t="shared" si="0"/>
        <v>1066967</v>
      </c>
      <c r="E15" s="113">
        <v>6004</v>
      </c>
      <c r="F15" s="110">
        <v>0</v>
      </c>
      <c r="G15" s="112">
        <f t="shared" si="1"/>
        <v>1072971</v>
      </c>
      <c r="H15" s="114">
        <v>1934</v>
      </c>
      <c r="I15" s="115">
        <v>145</v>
      </c>
      <c r="J15" s="115">
        <f t="shared" si="2"/>
        <v>2079</v>
      </c>
    </row>
    <row r="16" spans="1:10" ht="13.5" customHeight="1">
      <c r="A16" s="90" t="s">
        <v>134</v>
      </c>
      <c r="B16" s="110">
        <v>119</v>
      </c>
      <c r="C16" s="111">
        <v>6902</v>
      </c>
      <c r="D16" s="112">
        <f t="shared" si="0"/>
        <v>7021</v>
      </c>
      <c r="E16" s="113">
        <v>347</v>
      </c>
      <c r="F16" s="110">
        <v>1</v>
      </c>
      <c r="G16" s="112">
        <f t="shared" si="1"/>
        <v>7369</v>
      </c>
      <c r="H16" s="114">
        <v>1964</v>
      </c>
      <c r="I16" s="115">
        <v>432</v>
      </c>
      <c r="J16" s="115">
        <f t="shared" si="2"/>
        <v>2396</v>
      </c>
    </row>
    <row r="17" spans="1:10" ht="13.5" customHeight="1">
      <c r="A17" s="90" t="s">
        <v>135</v>
      </c>
      <c r="B17" s="110">
        <v>9126</v>
      </c>
      <c r="C17" s="111"/>
      <c r="D17" s="112">
        <f t="shared" si="0"/>
        <v>9126</v>
      </c>
      <c r="E17" s="113">
        <v>0</v>
      </c>
      <c r="F17" s="110">
        <v>0</v>
      </c>
      <c r="G17" s="112">
        <f t="shared" si="1"/>
        <v>9126</v>
      </c>
      <c r="H17" s="114">
        <v>0</v>
      </c>
      <c r="I17" s="115">
        <v>0</v>
      </c>
      <c r="J17" s="115">
        <f t="shared" si="2"/>
        <v>0</v>
      </c>
    </row>
    <row r="18" spans="1:10" ht="13.5" customHeight="1">
      <c r="A18" s="90" t="s">
        <v>136</v>
      </c>
      <c r="B18" s="110">
        <v>0</v>
      </c>
      <c r="C18" s="111">
        <v>8119</v>
      </c>
      <c r="D18" s="112">
        <f t="shared" si="0"/>
        <v>8119</v>
      </c>
      <c r="E18" s="113">
        <v>852</v>
      </c>
      <c r="F18" s="110">
        <v>84</v>
      </c>
      <c r="G18" s="112">
        <f t="shared" si="1"/>
        <v>9055</v>
      </c>
      <c r="H18" s="114">
        <v>0</v>
      </c>
      <c r="I18" s="115">
        <v>1970</v>
      </c>
      <c r="J18" s="115">
        <f t="shared" si="2"/>
        <v>1970</v>
      </c>
    </row>
    <row r="19" spans="1:10" ht="13.5" customHeight="1">
      <c r="A19" s="90" t="s">
        <v>137</v>
      </c>
      <c r="B19" s="110">
        <v>2668</v>
      </c>
      <c r="C19" s="111">
        <v>254871</v>
      </c>
      <c r="D19" s="112">
        <f t="shared" si="0"/>
        <v>257539</v>
      </c>
      <c r="E19" s="113">
        <v>19047</v>
      </c>
      <c r="F19" s="110">
        <v>5807</v>
      </c>
      <c r="G19" s="112">
        <f t="shared" si="1"/>
        <v>282393</v>
      </c>
      <c r="H19" s="114">
        <v>103772</v>
      </c>
      <c r="I19" s="115">
        <v>61354</v>
      </c>
      <c r="J19" s="115">
        <f t="shared" si="2"/>
        <v>165126</v>
      </c>
    </row>
    <row r="20" spans="1:10" ht="13.5" customHeight="1">
      <c r="A20" s="90"/>
      <c r="B20" s="110"/>
      <c r="C20" s="111"/>
      <c r="D20" s="112">
        <f t="shared" si="0"/>
        <v>0</v>
      </c>
      <c r="E20" s="113"/>
      <c r="F20" s="110"/>
      <c r="G20" s="112" t="s">
        <v>0</v>
      </c>
      <c r="H20" s="114"/>
      <c r="I20" s="115"/>
      <c r="J20" s="115">
        <f t="shared" si="2"/>
        <v>0</v>
      </c>
    </row>
    <row r="21" spans="1:10" ht="13.5" customHeight="1">
      <c r="A21" s="90" t="s">
        <v>138</v>
      </c>
      <c r="B21" s="110">
        <v>902759</v>
      </c>
      <c r="C21" s="111"/>
      <c r="D21" s="112">
        <f t="shared" si="0"/>
        <v>902759</v>
      </c>
      <c r="E21" s="113">
        <v>19839</v>
      </c>
      <c r="F21" s="110">
        <v>3079</v>
      </c>
      <c r="G21" s="112">
        <f t="shared" si="1"/>
        <v>925677</v>
      </c>
      <c r="H21" s="114">
        <v>6231</v>
      </c>
      <c r="I21" s="115">
        <v>29</v>
      </c>
      <c r="J21" s="115">
        <f t="shared" si="2"/>
        <v>6260</v>
      </c>
    </row>
    <row r="22" spans="1:10" ht="13.5" customHeight="1" thickBot="1">
      <c r="A22" s="90"/>
      <c r="B22" s="110"/>
      <c r="C22" s="111"/>
      <c r="D22" s="112">
        <f t="shared" si="0"/>
        <v>0</v>
      </c>
      <c r="E22" s="113"/>
      <c r="F22" s="110"/>
      <c r="G22" s="112">
        <f t="shared" si="1"/>
        <v>0</v>
      </c>
      <c r="H22" s="114"/>
      <c r="I22" s="115"/>
      <c r="J22" s="115">
        <f t="shared" si="2"/>
        <v>0</v>
      </c>
    </row>
    <row r="23" spans="1:10" s="123" customFormat="1" ht="13.5" customHeight="1" thickBot="1">
      <c r="A23" s="116" t="s">
        <v>139</v>
      </c>
      <c r="B23" s="117">
        <f>SUM(B9:B21)</f>
        <v>4018814</v>
      </c>
      <c r="C23" s="118">
        <f>SUM(C9:C22)</f>
        <v>4181022</v>
      </c>
      <c r="D23" s="119">
        <f t="shared" si="0"/>
        <v>8199836</v>
      </c>
      <c r="E23" s="120">
        <f>SUM(E9:E21)</f>
        <v>593599</v>
      </c>
      <c r="F23" s="117">
        <f>SUM(F9:F21)</f>
        <v>249086</v>
      </c>
      <c r="G23" s="119">
        <f t="shared" si="1"/>
        <v>9042521</v>
      </c>
      <c r="H23" s="121">
        <f>SUM(H9:H22)</f>
        <v>8254574</v>
      </c>
      <c r="I23" s="122">
        <f>SUM(I9:I22)</f>
        <v>6662533</v>
      </c>
      <c r="J23" s="122">
        <f t="shared" si="2"/>
        <v>14917107</v>
      </c>
    </row>
    <row r="24" spans="1:10" ht="13.5" customHeight="1">
      <c r="A24" s="90"/>
      <c r="B24" s="110"/>
      <c r="C24" s="111"/>
      <c r="D24" s="112" t="s">
        <v>0</v>
      </c>
      <c r="E24" s="113"/>
      <c r="F24" s="110"/>
      <c r="G24" s="112" t="s">
        <v>0</v>
      </c>
      <c r="H24" s="114"/>
      <c r="I24" s="115"/>
      <c r="J24" s="115">
        <f t="shared" si="2"/>
        <v>0</v>
      </c>
    </row>
    <row r="25" spans="1:10" ht="13.5" customHeight="1">
      <c r="A25" s="103" t="s">
        <v>140</v>
      </c>
      <c r="B25" s="110"/>
      <c r="C25" s="111"/>
      <c r="D25" s="112" t="s">
        <v>0</v>
      </c>
      <c r="E25" s="113"/>
      <c r="F25" s="110"/>
      <c r="G25" s="112" t="s">
        <v>0</v>
      </c>
      <c r="H25" s="114"/>
      <c r="I25" s="115"/>
      <c r="J25" s="115">
        <f t="shared" si="2"/>
        <v>0</v>
      </c>
    </row>
    <row r="26" spans="1:10" ht="13.5" customHeight="1">
      <c r="A26" s="90"/>
      <c r="B26" s="110"/>
      <c r="C26" s="111"/>
      <c r="D26" s="112" t="s">
        <v>0</v>
      </c>
      <c r="E26" s="113"/>
      <c r="F26" s="110"/>
      <c r="G26" s="112" t="s">
        <v>0</v>
      </c>
      <c r="H26" s="114"/>
      <c r="I26" s="115"/>
      <c r="J26" s="115">
        <f t="shared" si="2"/>
        <v>0</v>
      </c>
    </row>
    <row r="27" spans="1:10" ht="13.5" customHeight="1">
      <c r="A27" s="90" t="s">
        <v>141</v>
      </c>
      <c r="B27" s="110">
        <v>0</v>
      </c>
      <c r="C27" s="111">
        <v>305</v>
      </c>
      <c r="D27" s="112">
        <f>B27+C27</f>
        <v>305</v>
      </c>
      <c r="E27" s="113">
        <v>48359</v>
      </c>
      <c r="F27" s="110">
        <v>8775</v>
      </c>
      <c r="G27" s="112">
        <f t="shared" si="1"/>
        <v>57439</v>
      </c>
      <c r="H27" s="114">
        <v>6518</v>
      </c>
      <c r="I27" s="115">
        <v>203580</v>
      </c>
      <c r="J27" s="115">
        <f t="shared" si="2"/>
        <v>210098</v>
      </c>
    </row>
    <row r="28" spans="1:10" ht="13.5" customHeight="1">
      <c r="A28" s="90" t="s">
        <v>142</v>
      </c>
      <c r="B28" s="110">
        <v>2882207</v>
      </c>
      <c r="C28" s="111">
        <v>3546450</v>
      </c>
      <c r="D28" s="112">
        <f>B28+C28</f>
        <v>6428657</v>
      </c>
      <c r="E28" s="113">
        <v>584115</v>
      </c>
      <c r="F28" s="110">
        <v>284443</v>
      </c>
      <c r="G28" s="112">
        <f t="shared" si="1"/>
        <v>7297215</v>
      </c>
      <c r="H28" s="114">
        <v>1278583</v>
      </c>
      <c r="I28" s="115">
        <v>1061848</v>
      </c>
      <c r="J28" s="115">
        <f t="shared" si="2"/>
        <v>2340431</v>
      </c>
    </row>
    <row r="29" spans="1:10" ht="13.5" customHeight="1">
      <c r="A29" s="90" t="s">
        <v>143</v>
      </c>
      <c r="B29" s="110">
        <v>0</v>
      </c>
      <c r="C29" s="111">
        <v>0</v>
      </c>
      <c r="D29" s="112">
        <v>0</v>
      </c>
      <c r="E29" s="113">
        <v>4610</v>
      </c>
      <c r="F29" s="110">
        <v>0</v>
      </c>
      <c r="G29" s="112">
        <f t="shared" si="1"/>
        <v>4610</v>
      </c>
      <c r="H29" s="114">
        <v>-26</v>
      </c>
      <c r="I29" s="115">
        <v>0</v>
      </c>
      <c r="J29" s="115">
        <f t="shared" si="2"/>
        <v>-26</v>
      </c>
    </row>
    <row r="30" spans="1:10" ht="13.5" customHeight="1">
      <c r="A30" s="90" t="s">
        <v>144</v>
      </c>
      <c r="B30" s="110">
        <v>0</v>
      </c>
      <c r="C30" s="111">
        <v>0</v>
      </c>
      <c r="D30" s="112">
        <f aca="true" t="shared" si="3" ref="D30:D38">B30+C30</f>
        <v>0</v>
      </c>
      <c r="E30" s="113">
        <v>1142</v>
      </c>
      <c r="F30" s="110">
        <v>226</v>
      </c>
      <c r="G30" s="112">
        <f t="shared" si="1"/>
        <v>1368</v>
      </c>
      <c r="H30" s="114">
        <v>2812</v>
      </c>
      <c r="I30" s="115">
        <v>40</v>
      </c>
      <c r="J30" s="115">
        <f t="shared" si="2"/>
        <v>2852</v>
      </c>
    </row>
    <row r="31" spans="1:10" ht="13.5" customHeight="1">
      <c r="A31" s="90" t="s">
        <v>145</v>
      </c>
      <c r="B31" s="110">
        <v>414200</v>
      </c>
      <c r="C31" s="111">
        <v>2956841</v>
      </c>
      <c r="D31" s="112">
        <f t="shared" si="3"/>
        <v>3371041</v>
      </c>
      <c r="E31" s="113">
        <v>431</v>
      </c>
      <c r="F31" s="110">
        <v>18</v>
      </c>
      <c r="G31" s="112">
        <f t="shared" si="1"/>
        <v>3371490</v>
      </c>
      <c r="H31" s="114">
        <v>0</v>
      </c>
      <c r="I31" s="115">
        <v>0</v>
      </c>
      <c r="J31" s="115">
        <f t="shared" si="2"/>
        <v>0</v>
      </c>
    </row>
    <row r="32" spans="1:10" ht="13.5" customHeight="1">
      <c r="A32" s="90" t="s">
        <v>146</v>
      </c>
      <c r="B32" s="110">
        <v>0</v>
      </c>
      <c r="C32" s="111"/>
      <c r="D32" s="112">
        <f t="shared" si="3"/>
        <v>0</v>
      </c>
      <c r="E32" s="113">
        <v>0</v>
      </c>
      <c r="F32" s="110">
        <v>0</v>
      </c>
      <c r="G32" s="112">
        <f t="shared" si="1"/>
        <v>0</v>
      </c>
      <c r="H32" s="114">
        <v>0</v>
      </c>
      <c r="I32" s="115">
        <v>0</v>
      </c>
      <c r="J32" s="115">
        <f t="shared" si="2"/>
        <v>0</v>
      </c>
    </row>
    <row r="33" spans="1:10" ht="13.5" customHeight="1">
      <c r="A33" s="90" t="s">
        <v>147</v>
      </c>
      <c r="B33" s="110">
        <v>0</v>
      </c>
      <c r="C33" s="111">
        <v>76226</v>
      </c>
      <c r="D33" s="112">
        <f t="shared" si="3"/>
        <v>76226</v>
      </c>
      <c r="E33" s="113">
        <v>4276</v>
      </c>
      <c r="F33" s="110">
        <v>2763</v>
      </c>
      <c r="G33" s="112">
        <f t="shared" si="1"/>
        <v>83265</v>
      </c>
      <c r="H33" s="114">
        <v>0</v>
      </c>
      <c r="I33" s="115">
        <v>2237</v>
      </c>
      <c r="J33" s="115">
        <f t="shared" si="2"/>
        <v>2237</v>
      </c>
    </row>
    <row r="34" spans="1:10" ht="13.5" customHeight="1">
      <c r="A34" s="90" t="s">
        <v>148</v>
      </c>
      <c r="B34" s="110"/>
      <c r="C34" s="111"/>
      <c r="D34" s="112">
        <f t="shared" si="3"/>
        <v>0</v>
      </c>
      <c r="E34" s="113">
        <v>0</v>
      </c>
      <c r="F34" s="110">
        <v>0</v>
      </c>
      <c r="G34" s="112">
        <f t="shared" si="1"/>
        <v>0</v>
      </c>
      <c r="H34" s="114">
        <v>0</v>
      </c>
      <c r="I34" s="115">
        <v>0</v>
      </c>
      <c r="J34" s="115">
        <f t="shared" si="2"/>
        <v>0</v>
      </c>
    </row>
    <row r="35" spans="1:10" ht="13.5" customHeight="1">
      <c r="A35" s="90" t="s">
        <v>149</v>
      </c>
      <c r="B35" s="110">
        <v>0</v>
      </c>
      <c r="C35" s="111">
        <v>0</v>
      </c>
      <c r="D35" s="112">
        <f t="shared" si="3"/>
        <v>0</v>
      </c>
      <c r="E35" s="113">
        <v>0</v>
      </c>
      <c r="F35" s="110">
        <v>0</v>
      </c>
      <c r="G35" s="112">
        <f t="shared" si="1"/>
        <v>0</v>
      </c>
      <c r="H35" s="114">
        <v>0</v>
      </c>
      <c r="I35" s="115">
        <v>0</v>
      </c>
      <c r="J35" s="115">
        <f t="shared" si="2"/>
        <v>0</v>
      </c>
    </row>
    <row r="36" spans="1:10" ht="13.5" customHeight="1">
      <c r="A36" s="90" t="s">
        <v>150</v>
      </c>
      <c r="B36" s="110">
        <v>0</v>
      </c>
      <c r="C36" s="111">
        <v>0</v>
      </c>
      <c r="D36" s="112">
        <f t="shared" si="3"/>
        <v>0</v>
      </c>
      <c r="E36" s="113">
        <v>0</v>
      </c>
      <c r="F36" s="110">
        <v>0</v>
      </c>
      <c r="G36" s="112">
        <f t="shared" si="1"/>
        <v>0</v>
      </c>
      <c r="H36" s="114">
        <v>0</v>
      </c>
      <c r="I36" s="115">
        <v>0</v>
      </c>
      <c r="J36" s="115">
        <f t="shared" si="2"/>
        <v>0</v>
      </c>
    </row>
    <row r="37" spans="1:10" ht="13.5" customHeight="1">
      <c r="A37" s="90" t="s">
        <v>151</v>
      </c>
      <c r="B37" s="110">
        <v>1019</v>
      </c>
      <c r="C37" s="111">
        <v>0</v>
      </c>
      <c r="D37" s="112">
        <f t="shared" si="3"/>
        <v>1019</v>
      </c>
      <c r="E37" s="113">
        <v>0</v>
      </c>
      <c r="F37" s="110">
        <v>0</v>
      </c>
      <c r="G37" s="112">
        <f t="shared" si="1"/>
        <v>1019</v>
      </c>
      <c r="H37" s="114">
        <v>0</v>
      </c>
      <c r="I37" s="115">
        <v>0</v>
      </c>
      <c r="J37" s="115">
        <f t="shared" si="2"/>
        <v>0</v>
      </c>
    </row>
    <row r="38" spans="1:10" ht="13.5" customHeight="1">
      <c r="A38" s="90" t="s">
        <v>152</v>
      </c>
      <c r="B38" s="110">
        <v>813316</v>
      </c>
      <c r="C38" s="111">
        <v>-448061</v>
      </c>
      <c r="D38" s="112">
        <f t="shared" si="3"/>
        <v>365255</v>
      </c>
      <c r="E38" s="113">
        <v>30751</v>
      </c>
      <c r="F38" s="110">
        <v>8922</v>
      </c>
      <c r="G38" s="112">
        <f t="shared" si="1"/>
        <v>404928</v>
      </c>
      <c r="H38" s="114">
        <v>308866</v>
      </c>
      <c r="I38" s="115">
        <v>177839</v>
      </c>
      <c r="J38" s="115">
        <f t="shared" si="2"/>
        <v>486705</v>
      </c>
    </row>
    <row r="39" spans="1:10" ht="13.5" customHeight="1">
      <c r="A39" s="90"/>
      <c r="B39" s="110"/>
      <c r="C39" s="111"/>
      <c r="D39" s="112" t="s">
        <v>0</v>
      </c>
      <c r="E39" s="113"/>
      <c r="F39" s="110"/>
      <c r="G39" s="112" t="s">
        <v>0</v>
      </c>
      <c r="H39" s="114"/>
      <c r="I39" s="115"/>
      <c r="J39" s="115">
        <f t="shared" si="2"/>
        <v>0</v>
      </c>
    </row>
    <row r="40" spans="1:10" ht="13.5" customHeight="1">
      <c r="A40" s="90" t="s">
        <v>153</v>
      </c>
      <c r="B40" s="110">
        <v>0</v>
      </c>
      <c r="C40" s="111">
        <v>0</v>
      </c>
      <c r="D40" s="112">
        <f>B40+C40</f>
        <v>0</v>
      </c>
      <c r="E40" s="113"/>
      <c r="F40" s="110"/>
      <c r="G40" s="112">
        <f t="shared" si="1"/>
        <v>0</v>
      </c>
      <c r="H40" s="114">
        <v>6588655</v>
      </c>
      <c r="I40" s="115">
        <v>5234272</v>
      </c>
      <c r="J40" s="115">
        <f t="shared" si="2"/>
        <v>11822927</v>
      </c>
    </row>
    <row r="41" spans="1:10" ht="13.5" customHeight="1" thickBot="1">
      <c r="A41" s="90"/>
      <c r="B41" s="110"/>
      <c r="C41" s="111"/>
      <c r="D41" s="112" t="s">
        <v>0</v>
      </c>
      <c r="E41" s="113"/>
      <c r="F41" s="110"/>
      <c r="G41" s="112" t="s">
        <v>0</v>
      </c>
      <c r="H41" s="114"/>
      <c r="I41" s="115"/>
      <c r="J41" s="115">
        <f t="shared" si="2"/>
        <v>0</v>
      </c>
    </row>
    <row r="42" spans="1:10" s="123" customFormat="1" ht="13.5" customHeight="1" thickBot="1">
      <c r="A42" s="116" t="s">
        <v>154</v>
      </c>
      <c r="B42" s="117">
        <f>SUM(B27:B41)</f>
        <v>4110742</v>
      </c>
      <c r="C42" s="118">
        <f>SUM(C27:C40)</f>
        <v>6131761</v>
      </c>
      <c r="D42" s="119">
        <f>B42+C42</f>
        <v>10242503</v>
      </c>
      <c r="E42" s="120">
        <f>SUM(E27:E41)</f>
        <v>673684</v>
      </c>
      <c r="F42" s="117">
        <f>SUM(F27:F41)</f>
        <v>305147</v>
      </c>
      <c r="G42" s="119">
        <f t="shared" si="1"/>
        <v>11221334</v>
      </c>
      <c r="H42" s="121">
        <f>SUM(H27:H41)</f>
        <v>8185408</v>
      </c>
      <c r="I42" s="122">
        <f>SUM(I27:I41)</f>
        <v>6679816</v>
      </c>
      <c r="J42" s="122">
        <f t="shared" si="2"/>
        <v>14865224</v>
      </c>
    </row>
    <row r="43" spans="1:10" ht="13.5" customHeight="1" thickBot="1">
      <c r="A43" s="90"/>
      <c r="B43" s="110"/>
      <c r="C43" s="111"/>
      <c r="D43" s="112" t="s">
        <v>0</v>
      </c>
      <c r="E43" s="113"/>
      <c r="F43" s="110"/>
      <c r="G43" s="112" t="s">
        <v>0</v>
      </c>
      <c r="H43" s="114"/>
      <c r="I43" s="115"/>
      <c r="J43" s="115">
        <f t="shared" si="2"/>
        <v>0</v>
      </c>
    </row>
    <row r="44" spans="1:10" s="123" customFormat="1" ht="13.5" customHeight="1" thickBot="1">
      <c r="A44" s="116" t="s">
        <v>155</v>
      </c>
      <c r="B44" s="124">
        <f>B42-B23</f>
        <v>91928</v>
      </c>
      <c r="C44" s="125">
        <f>C42-C23</f>
        <v>1950739</v>
      </c>
      <c r="D44" s="119">
        <f aca="true" t="shared" si="4" ref="D44:I44">D42-D23</f>
        <v>2042667</v>
      </c>
      <c r="E44" s="126">
        <f t="shared" si="4"/>
        <v>80085</v>
      </c>
      <c r="F44" s="118">
        <f t="shared" si="4"/>
        <v>56061</v>
      </c>
      <c r="G44" s="119">
        <f t="shared" si="4"/>
        <v>2178813</v>
      </c>
      <c r="H44" s="127">
        <f t="shared" si="4"/>
        <v>-69166</v>
      </c>
      <c r="I44" s="128">
        <f t="shared" si="4"/>
        <v>17283</v>
      </c>
      <c r="J44" s="129">
        <f t="shared" si="2"/>
        <v>-51883</v>
      </c>
    </row>
    <row r="45" spans="1:10" ht="13.5" customHeight="1" thickBot="1">
      <c r="A45" s="130"/>
      <c r="B45" s="131"/>
      <c r="C45" s="132"/>
      <c r="D45" s="133" t="s">
        <v>0</v>
      </c>
      <c r="E45" s="134"/>
      <c r="F45" s="131"/>
      <c r="G45" s="133" t="s">
        <v>0</v>
      </c>
      <c r="H45" s="135"/>
      <c r="I45" s="136"/>
      <c r="J45" s="136" t="s">
        <v>0</v>
      </c>
    </row>
    <row r="46" spans="2:10" ht="12.75">
      <c r="B46" s="137" t="s">
        <v>0</v>
      </c>
      <c r="C46" s="137" t="s">
        <v>0</v>
      </c>
      <c r="E46" s="137" t="s">
        <v>0</v>
      </c>
      <c r="F46" s="137" t="s">
        <v>0</v>
      </c>
      <c r="G46" s="137" t="s">
        <v>0</v>
      </c>
      <c r="H46" s="138" t="s">
        <v>0</v>
      </c>
      <c r="I46" s="138" t="s">
        <v>0</v>
      </c>
      <c r="J46" s="138" t="s">
        <v>0</v>
      </c>
    </row>
  </sheetData>
  <printOptions/>
  <pageMargins left="0.7874015748031497" right="0.7874015748031497" top="0.984251968503937" bottom="0.984251968503937" header="0.9055118110236221" footer="0.5118110236220472"/>
  <pageSetup horizontalDpi="1200" verticalDpi="1200" orientation="landscape" paperSize="9" scale="70" r:id="rId1"/>
  <headerFooter alignWithMargins="0">
    <oddHeader>&amp;C&amp;"Arial,tučné"Výkaz zisků a ztráty hlavního města Prahy včetně příspěvkových organizací sestavený k 31.12.2005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2006-04-28T12:08:54Z</cp:lastPrinted>
  <dcterms:created xsi:type="dcterms:W3CDTF">2004-03-08T07:51:31Z</dcterms:created>
  <dcterms:modified xsi:type="dcterms:W3CDTF">2006-04-28T12:09:05Z</dcterms:modified>
  <cp:category/>
  <cp:version/>
  <cp:contentType/>
  <cp:contentStatus/>
</cp:coreProperties>
</file>