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activeTab="0"/>
  </bookViews>
  <sheets>
    <sheet name="SOR 200.07" sheetId="1" r:id="rId1"/>
    <sheet name="Aktiva 2007" sheetId="2" r:id="rId2"/>
    <sheet name="Pasiva 2007" sheetId="3" r:id="rId3"/>
    <sheet name="Pohledávky 2007" sheetId="4" r:id="rId4"/>
    <sheet name="Závazky 2007" sheetId="5" r:id="rId5"/>
    <sheet name="PO A 2007" sheetId="6" r:id="rId6"/>
    <sheet name="PO P 2007" sheetId="7" r:id="rId7"/>
    <sheet name="SUM PO 2007" sheetId="8" r:id="rId8"/>
    <sheet name="Výsledovka" sheetId="9" r:id="rId9"/>
    <sheet name="List 9" sheetId="10" r:id="rId10"/>
    <sheet name="List10" sheetId="11" r:id="rId11"/>
  </sheets>
  <definedNames/>
  <calcPr fullCalcOnLoad="1"/>
</workbook>
</file>

<file path=xl/sharedStrings.xml><?xml version="1.0" encoding="utf-8"?>
<sst xmlns="http://schemas.openxmlformats.org/spreadsheetml/2006/main" count="464" uniqueCount="169">
  <si>
    <t xml:space="preserve"> </t>
  </si>
  <si>
    <t xml:space="preserve">Vlast. město  </t>
  </si>
  <si>
    <t xml:space="preserve">Měst. části  </t>
  </si>
  <si>
    <t>Úhrn</t>
  </si>
  <si>
    <t>Aktiva</t>
  </si>
  <si>
    <t xml:space="preserve">Nehmotný dlouhodobý majetek </t>
  </si>
  <si>
    <t xml:space="preserve">     Nehmotný dlouhodobý majetek</t>
  </si>
  <si>
    <t xml:space="preserve">     Pořízení nehmotných investic</t>
  </si>
  <si>
    <t xml:space="preserve">     Poskytnuté zálohy na nehmot.investice</t>
  </si>
  <si>
    <t>Celkem</t>
  </si>
  <si>
    <t>Hmotný dlouhodobý majetek</t>
  </si>
  <si>
    <t xml:space="preserve">     Stavby</t>
  </si>
  <si>
    <t xml:space="preserve">     Movitý dlouhodobý majetek</t>
  </si>
  <si>
    <t xml:space="preserve">     Pozemky</t>
  </si>
  <si>
    <t xml:space="preserve">     Umělecká díla a předměty</t>
  </si>
  <si>
    <t xml:space="preserve">     Pořízení hmotných investic</t>
  </si>
  <si>
    <t xml:space="preserve">     Poskytnuté zálohy na hmot.investice</t>
  </si>
  <si>
    <t>Finanční investice</t>
  </si>
  <si>
    <t xml:space="preserve">     Cenné papíry v podnicích s rozhodujícím vlivem</t>
  </si>
  <si>
    <t xml:space="preserve">     Cenné papíry v podnicích s podstatným vlivem</t>
  </si>
  <si>
    <t xml:space="preserve">     Ostatní investiční cenné papíry a vklady</t>
  </si>
  <si>
    <t xml:space="preserve">     Ostatní půjčky</t>
  </si>
  <si>
    <t xml:space="preserve">     Jiné finanční investice (dlouhodobé term. vklady)</t>
  </si>
  <si>
    <t>Investiční majetek celkem</t>
  </si>
  <si>
    <t>Zásoby</t>
  </si>
  <si>
    <t>Pohledávky</t>
  </si>
  <si>
    <t>Finanční majetek</t>
  </si>
  <si>
    <t xml:space="preserve">     Pokladna</t>
  </si>
  <si>
    <t xml:space="preserve">     Bankovní účty</t>
  </si>
  <si>
    <t xml:space="preserve">     Ceniny</t>
  </si>
  <si>
    <t xml:space="preserve">     Krátkodobé cenné papíry</t>
  </si>
  <si>
    <t>Finanční majetek celkem</t>
  </si>
  <si>
    <t>Aktiva celkem</t>
  </si>
  <si>
    <t xml:space="preserve">Pasiva </t>
  </si>
  <si>
    <t>Majetkové fondy</t>
  </si>
  <si>
    <t xml:space="preserve">     Fond dlouhodobého majetku</t>
  </si>
  <si>
    <t xml:space="preserve">     Fond oběžných aktiv</t>
  </si>
  <si>
    <t xml:space="preserve">     Fond hospodářské činnosti RO</t>
  </si>
  <si>
    <t xml:space="preserve">     Rozdíly z přecenění finančního majetku</t>
  </si>
  <si>
    <t>Majetkové fondy celkem</t>
  </si>
  <si>
    <t>Finanční fondy</t>
  </si>
  <si>
    <t xml:space="preserve">     Fond odměn</t>
  </si>
  <si>
    <t xml:space="preserve">     FKSP</t>
  </si>
  <si>
    <t xml:space="preserve">     Fond rezervní</t>
  </si>
  <si>
    <t xml:space="preserve">     Fond reprodukce invest. majetku PO</t>
  </si>
  <si>
    <t xml:space="preserve">     Účelové fondy</t>
  </si>
  <si>
    <t xml:space="preserve">     Ostatní finanční fondy</t>
  </si>
  <si>
    <t>Finanční fondy celkem</t>
  </si>
  <si>
    <t xml:space="preserve">  </t>
  </si>
  <si>
    <t>Závazky</t>
  </si>
  <si>
    <t>Hospodářské výsledky z činnosti RO a PO</t>
  </si>
  <si>
    <t xml:space="preserve">     Výsledek hospodářské činnosti RO a činn. PO</t>
  </si>
  <si>
    <t xml:space="preserve">     Nerozdělený výsledek hosp. činnosti RO a činn. PO  minulých let</t>
  </si>
  <si>
    <t xml:space="preserve">     Výsledek rozpočt. hospodaření včetně min. let</t>
  </si>
  <si>
    <t xml:space="preserve">     Saldo výdajů a nákladů rozpočt. hospodaření</t>
  </si>
  <si>
    <t xml:space="preserve">     Saldo příjmů a výnosů rozpočt hospodaření</t>
  </si>
  <si>
    <t>Pasiva celkem</t>
  </si>
  <si>
    <t>Text</t>
  </si>
  <si>
    <t>Přísp.organizace města</t>
  </si>
  <si>
    <t>Přísp.organizace MČ</t>
  </si>
  <si>
    <t>Oprávky invest. majetku přísp. organizací</t>
  </si>
  <si>
    <t>Pasíva celkem</t>
  </si>
  <si>
    <t xml:space="preserve">Vlastní město    </t>
  </si>
  <si>
    <t>Příspěvkové</t>
  </si>
  <si>
    <t>Městské</t>
  </si>
  <si>
    <t>organizace města</t>
  </si>
  <si>
    <t>části</t>
  </si>
  <si>
    <t>organizace MČ</t>
  </si>
  <si>
    <t xml:space="preserve">Pohledávky z obchodního styku </t>
  </si>
  <si>
    <t>Pohledávky za rozpočtové příjmy</t>
  </si>
  <si>
    <t>Poskytnuté provozní zálohy</t>
  </si>
  <si>
    <t>Ostatní pohledávky</t>
  </si>
  <si>
    <t>Pohledávky ke sdružením</t>
  </si>
  <si>
    <t>Daňové pohledávky</t>
  </si>
  <si>
    <t>Pohledávky ze vztahu k rozpočtu</t>
  </si>
  <si>
    <t>Pohledávky za zaměstnanci</t>
  </si>
  <si>
    <t>Jiné pohledávky</t>
  </si>
  <si>
    <t>Opravné položky k pohledávkám</t>
  </si>
  <si>
    <t>Poskytnuté přechodné výpomoci</t>
  </si>
  <si>
    <t>Časové rozlišení příjmů a nákladů</t>
  </si>
  <si>
    <t>Kurzové rozdíly aktivní</t>
  </si>
  <si>
    <t>Dohadné účty aktivní</t>
  </si>
  <si>
    <t>Pohledávky celkem</t>
  </si>
  <si>
    <t>Vlastní město</t>
  </si>
  <si>
    <t xml:space="preserve">Příspěvkové </t>
  </si>
  <si>
    <t>Závazky z obchodního styku (dodavatelé)</t>
  </si>
  <si>
    <t>Přijaté zálohy</t>
  </si>
  <si>
    <t>Závazky ze združení</t>
  </si>
  <si>
    <t>Závazky z pevných termínovaných operací</t>
  </si>
  <si>
    <t xml:space="preserve">Závazky k zaměstnancům včetně pojištění  </t>
  </si>
  <si>
    <t>Daňové závazky</t>
  </si>
  <si>
    <t>Závazky ze vztahů k rozpočtu</t>
  </si>
  <si>
    <t>Jiné závazky</t>
  </si>
  <si>
    <t>Bankovní úvěry</t>
  </si>
  <si>
    <t>Přijaté finanční výpomoci</t>
  </si>
  <si>
    <t>Emitované dluhopisy</t>
  </si>
  <si>
    <t>Závazky z pronájmu</t>
  </si>
  <si>
    <t>Dlouhodobé příjaté zálohy</t>
  </si>
  <si>
    <t>Ostatní dlouhodobé závazky</t>
  </si>
  <si>
    <t>Rezervy</t>
  </si>
  <si>
    <t>Časové rozlišení výnosů a výdajů</t>
  </si>
  <si>
    <t>Kurzové rozdíly pasívní</t>
  </si>
  <si>
    <t>Dohadné účty pasívní (nevyfaktur.dodávky)</t>
  </si>
  <si>
    <t>Závazky celkem</t>
  </si>
  <si>
    <t>Příspěvkové organizace</t>
  </si>
  <si>
    <t>celkem</t>
  </si>
  <si>
    <t>Oprávky k dlouhodobému nehmotnému majetku</t>
  </si>
  <si>
    <t>Oprávky k nehmotnému dlouhodobému majetku</t>
  </si>
  <si>
    <t>Pohledávky z obchodního styku</t>
  </si>
  <si>
    <t>Náklady příštích období</t>
  </si>
  <si>
    <t>Příjmy přístích období</t>
  </si>
  <si>
    <t xml:space="preserve"> Text</t>
  </si>
  <si>
    <t xml:space="preserve">Závazky k zaměstnancům včetně pojištění </t>
  </si>
  <si>
    <t>Výdaje příštích období</t>
  </si>
  <si>
    <t>Výnosy příštích období</t>
  </si>
  <si>
    <t>Přijaté finanční výpomoci v rámci rozpočtů</t>
  </si>
  <si>
    <t xml:space="preserve">Pohledávky  </t>
  </si>
  <si>
    <t>Pasiva</t>
  </si>
  <si>
    <t>Hospodářská činnost</t>
  </si>
  <si>
    <t>Hlavní činnost</t>
  </si>
  <si>
    <t xml:space="preserve">Vlastní město </t>
  </si>
  <si>
    <t>Městské části</t>
  </si>
  <si>
    <t>Hl.m.celkem</t>
  </si>
  <si>
    <t>Hosp. činnost</t>
  </si>
  <si>
    <t>Příspěvové</t>
  </si>
  <si>
    <t>Hlav. činnost</t>
  </si>
  <si>
    <t>Náklady</t>
  </si>
  <si>
    <t>Spotřeba materiálu a energie</t>
  </si>
  <si>
    <t>Služby</t>
  </si>
  <si>
    <t>Osobní náklady</t>
  </si>
  <si>
    <t>Daně a poplatky</t>
  </si>
  <si>
    <t>Odpisy invest. majetku</t>
  </si>
  <si>
    <t>Zůstatková cena prodaného  majetku</t>
  </si>
  <si>
    <t>Manka a škody</t>
  </si>
  <si>
    <t>Prodané cenné papíry</t>
  </si>
  <si>
    <t>Tvorba rezerv  a opravných položek</t>
  </si>
  <si>
    <t>Ostatní náklady</t>
  </si>
  <si>
    <t>Daň z příjmu (zálohově)</t>
  </si>
  <si>
    <t>Náklady celkem</t>
  </si>
  <si>
    <t>Výnosy</t>
  </si>
  <si>
    <t>Tržby za prodej zboží</t>
  </si>
  <si>
    <t>Tržby za prodej výrobků a služeb</t>
  </si>
  <si>
    <t>Změna stavu zásob</t>
  </si>
  <si>
    <t>Aktivace</t>
  </si>
  <si>
    <t>Tržby z prodeje invest. majetku a materiálu</t>
  </si>
  <si>
    <t>Výnosy z dlouhodobého finančního majetku</t>
  </si>
  <si>
    <t>Zúčtování rezerv a opravných položek</t>
  </si>
  <si>
    <t>Tržby z prodeje cenných papírů</t>
  </si>
  <si>
    <t>Výnosy z podílových cenných papírů a vkladů</t>
  </si>
  <si>
    <t>Výnosy z ostatních finančních investic</t>
  </si>
  <si>
    <t>Výnosy z krátkodobého finančního majetku</t>
  </si>
  <si>
    <t>Ostatní výnosy</t>
  </si>
  <si>
    <t>Přijatá dotace</t>
  </si>
  <si>
    <t>Výnosy celkem</t>
  </si>
  <si>
    <t>Hospodářský výsledek</t>
  </si>
  <si>
    <t xml:space="preserve">     Náklady na pořízení finančního majetku</t>
  </si>
  <si>
    <t>Oprávky k dlouhodobému hmotnému majetku</t>
  </si>
  <si>
    <t xml:space="preserve">     Nedokončený dlouhodobý nehmotný majetek</t>
  </si>
  <si>
    <t xml:space="preserve">     Nedokončený dlouhodobý hmotný majetek</t>
  </si>
  <si>
    <t xml:space="preserve">     Poskytnuté zálohy na dlouhodobý hmot.majetek</t>
  </si>
  <si>
    <t xml:space="preserve">     Poskytnuté zálohy na dlouhodobý nehmot.majetek</t>
  </si>
  <si>
    <t xml:space="preserve">     Majetkové účasti v osobách s rozhodujícím vlivem</t>
  </si>
  <si>
    <t xml:space="preserve">     Majetkové účasti v osobách s podstatným vlivem</t>
  </si>
  <si>
    <t xml:space="preserve">     Ostatní dlouhodobý finanční majetek</t>
  </si>
  <si>
    <t xml:space="preserve">     Ostatní investiční cenné papíry a účasti</t>
  </si>
  <si>
    <t xml:space="preserve">     Fond hospodářské činnosti</t>
  </si>
  <si>
    <t xml:space="preserve">   Peněžní fondy</t>
  </si>
  <si>
    <t xml:space="preserve">    Peněžní fondy</t>
  </si>
  <si>
    <t>Náklady na prodané zboží a materiál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</si>
</sst>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i/>
      <sz val="12"/>
      <name val="Arial CE"/>
      <family val="0"/>
    </font>
    <font>
      <i/>
      <sz val="8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b/>
      <i/>
      <sz val="9"/>
      <name val="Arial CE"/>
      <family val="0"/>
    </font>
    <font>
      <i/>
      <sz val="11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7" xfId="0" applyFont="1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3" fontId="7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3" fontId="7" fillId="0" borderId="2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24" xfId="0" applyFont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0" fillId="0" borderId="20" xfId="0" applyNumberFormat="1" applyBorder="1" applyAlignment="1">
      <alignment/>
    </xf>
    <xf numFmtId="3" fontId="2" fillId="0" borderId="2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3" fontId="10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3" fillId="0" borderId="30" xfId="0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4" fillId="0" borderId="39" xfId="0" applyNumberFormat="1" applyFont="1" applyBorder="1" applyAlignment="1">
      <alignment horizontal="centerContinuous"/>
    </xf>
    <xf numFmtId="3" fontId="4" fillId="0" borderId="39" xfId="0" applyNumberFormat="1" applyFont="1" applyFill="1" applyBorder="1" applyAlignment="1">
      <alignment horizontal="centerContinuous"/>
    </xf>
    <xf numFmtId="3" fontId="4" fillId="0" borderId="40" xfId="0" applyNumberFormat="1" applyFont="1" applyFill="1" applyBorder="1" applyAlignment="1">
      <alignment horizontal="centerContinuous"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0" fillId="0" borderId="42" xfId="0" applyNumberFormat="1" applyFill="1" applyBorder="1" applyAlignment="1">
      <alignment horizontal="right"/>
    </xf>
    <xf numFmtId="3" fontId="0" fillId="0" borderId="46" xfId="0" applyNumberFormat="1" applyFill="1" applyBorder="1" applyAlignment="1">
      <alignment horizontal="right"/>
    </xf>
    <xf numFmtId="0" fontId="0" fillId="0" borderId="47" xfId="0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3" fontId="10" fillId="0" borderId="50" xfId="0" applyNumberFormat="1" applyFont="1" applyBorder="1" applyAlignment="1">
      <alignment horizontal="center"/>
    </xf>
    <xf numFmtId="3" fontId="10" fillId="0" borderId="51" xfId="0" applyNumberFormat="1" applyFont="1" applyBorder="1" applyAlignment="1">
      <alignment horizontal="center"/>
    </xf>
    <xf numFmtId="3" fontId="10" fillId="0" borderId="52" xfId="0" applyNumberFormat="1" applyFont="1" applyBorder="1" applyAlignment="1">
      <alignment horizontal="center"/>
    </xf>
    <xf numFmtId="3" fontId="10" fillId="0" borderId="53" xfId="0" applyNumberFormat="1" applyFont="1" applyBorder="1" applyAlignment="1">
      <alignment/>
    </xf>
    <xf numFmtId="3" fontId="10" fillId="0" borderId="50" xfId="0" applyNumberFormat="1" applyFont="1" applyFill="1" applyBorder="1" applyAlignment="1">
      <alignment horizontal="center"/>
    </xf>
    <xf numFmtId="3" fontId="10" fillId="0" borderId="54" xfId="0" applyNumberFormat="1" applyFont="1" applyFill="1" applyBorder="1" applyAlignment="1">
      <alignment horizontal="center"/>
    </xf>
    <xf numFmtId="0" fontId="3" fillId="0" borderId="47" xfId="0" applyFont="1" applyBorder="1" applyAlignment="1">
      <alignment/>
    </xf>
    <xf numFmtId="3" fontId="10" fillId="0" borderId="8" xfId="0" applyNumberFormat="1" applyFont="1" applyBorder="1" applyAlignment="1">
      <alignment horizontal="center"/>
    </xf>
    <xf numFmtId="3" fontId="10" fillId="0" borderId="48" xfId="0" applyNumberFormat="1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3" fontId="10" fillId="0" borderId="49" xfId="0" applyNumberFormat="1" applyFont="1" applyBorder="1" applyAlignment="1">
      <alignment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0" fontId="3" fillId="0" borderId="55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3" fillId="0" borderId="55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3" fontId="3" fillId="0" borderId="59" xfId="0" applyNumberFormat="1" applyFont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3" fontId="3" fillId="0" borderId="55" xfId="0" applyNumberFormat="1" applyFont="1" applyFill="1" applyBorder="1" applyAlignment="1">
      <alignment horizontal="right"/>
    </xf>
    <xf numFmtId="0" fontId="0" fillId="0" borderId="52" xfId="0" applyBorder="1" applyAlignment="1">
      <alignment/>
    </xf>
    <xf numFmtId="3" fontId="0" fillId="0" borderId="50" xfId="0" applyNumberFormat="1" applyBorder="1" applyAlignment="1">
      <alignment horizontal="right"/>
    </xf>
    <xf numFmtId="3" fontId="0" fillId="0" borderId="51" xfId="0" applyNumberFormat="1" applyBorder="1" applyAlignment="1">
      <alignment horizontal="right"/>
    </xf>
    <xf numFmtId="3" fontId="0" fillId="0" borderId="52" xfId="0" applyNumberFormat="1" applyBorder="1" applyAlignment="1">
      <alignment horizontal="right"/>
    </xf>
    <xf numFmtId="3" fontId="0" fillId="0" borderId="53" xfId="0" applyNumberFormat="1" applyBorder="1" applyAlignment="1">
      <alignment horizontal="right"/>
    </xf>
    <xf numFmtId="3" fontId="0" fillId="0" borderId="50" xfId="0" applyNumberFormat="1" applyFill="1" applyBorder="1" applyAlignment="1">
      <alignment horizontal="right"/>
    </xf>
    <xf numFmtId="3" fontId="0" fillId="0" borderId="54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3" fillId="0" borderId="10" xfId="0" applyFont="1" applyBorder="1" applyAlignment="1">
      <alignment/>
    </xf>
    <xf numFmtId="3" fontId="0" fillId="0" borderId="50" xfId="0" applyNumberFormat="1" applyBorder="1" applyAlignment="1">
      <alignment/>
    </xf>
    <xf numFmtId="3" fontId="4" fillId="0" borderId="60" xfId="0" applyNumberFormat="1" applyFont="1" applyFill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8" xfId="0" applyNumberForma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6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55" xfId="0" applyNumberFormat="1" applyFont="1" applyBorder="1" applyAlignment="1">
      <alignment/>
    </xf>
    <xf numFmtId="3" fontId="0" fillId="0" borderId="61" xfId="0" applyNumberFormat="1" applyBorder="1" applyAlignment="1">
      <alignment/>
    </xf>
    <xf numFmtId="0" fontId="3" fillId="0" borderId="4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62" xfId="0" applyBorder="1" applyAlignment="1">
      <alignment/>
    </xf>
    <xf numFmtId="3" fontId="4" fillId="0" borderId="50" xfId="0" applyNumberFormat="1" applyFont="1" applyBorder="1" applyAlignment="1">
      <alignment/>
    </xf>
    <xf numFmtId="3" fontId="0" fillId="0" borderId="54" xfId="0" applyNumberFormat="1" applyBorder="1" applyAlignment="1">
      <alignment/>
    </xf>
    <xf numFmtId="3" fontId="0" fillId="0" borderId="63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75" zoomScaleNormal="75" workbookViewId="0" topLeftCell="A1">
      <selection activeCell="A41" sqref="A41"/>
    </sheetView>
  </sheetViews>
  <sheetFormatPr defaultColWidth="9.140625" defaultRowHeight="12.75"/>
  <cols>
    <col min="1" max="1" width="53.7109375" style="0" customWidth="1"/>
    <col min="2" max="4" width="18.00390625" style="18" customWidth="1"/>
    <col min="5" max="5" width="11.140625" style="0" bestFit="1" customWidth="1"/>
  </cols>
  <sheetData>
    <row r="1" spans="1:4" ht="15.75" thickBot="1">
      <c r="A1" s="1" t="s">
        <v>0</v>
      </c>
      <c r="B1" s="2" t="s">
        <v>1</v>
      </c>
      <c r="C1" s="2" t="s">
        <v>2</v>
      </c>
      <c r="D1" s="3" t="s">
        <v>3</v>
      </c>
    </row>
    <row r="2" spans="1:4" ht="15">
      <c r="A2" s="4" t="s">
        <v>4</v>
      </c>
      <c r="B2" s="5"/>
      <c r="C2" s="5"/>
      <c r="D2" s="6"/>
    </row>
    <row r="3" spans="1:4" ht="12.75">
      <c r="A3" s="7" t="s">
        <v>5</v>
      </c>
      <c r="B3" s="8" t="s">
        <v>0</v>
      </c>
      <c r="C3" s="8"/>
      <c r="D3" s="9"/>
    </row>
    <row r="4" spans="1:4" ht="12.75">
      <c r="A4" s="10" t="s">
        <v>6</v>
      </c>
      <c r="B4" s="138">
        <v>857687</v>
      </c>
      <c r="C4" s="8">
        <v>484687</v>
      </c>
      <c r="D4" s="9">
        <f>SUM(B4:C4)</f>
        <v>1342374</v>
      </c>
    </row>
    <row r="5" spans="1:4" ht="12.75">
      <c r="A5" s="10" t="s">
        <v>157</v>
      </c>
      <c r="B5" s="138">
        <v>20272</v>
      </c>
      <c r="C5" s="8">
        <v>29014</v>
      </c>
      <c r="D5" s="9">
        <f>SUM(B5:C5)</f>
        <v>49286</v>
      </c>
    </row>
    <row r="6" spans="1:4" ht="12.75">
      <c r="A6" s="10" t="s">
        <v>160</v>
      </c>
      <c r="B6" s="138"/>
      <c r="C6" s="8">
        <v>270</v>
      </c>
      <c r="D6" s="144">
        <f>SUM(B6:C6)</f>
        <v>270</v>
      </c>
    </row>
    <row r="7" spans="1:4" ht="12.75">
      <c r="A7" s="7" t="s">
        <v>9</v>
      </c>
      <c r="B7" s="139">
        <f>SUM(B3:B6)</f>
        <v>877959</v>
      </c>
      <c r="C7" s="11">
        <f>SUM(C3:C6)</f>
        <v>513971</v>
      </c>
      <c r="D7" s="145">
        <f>SUM(B7:C7)</f>
        <v>1391930</v>
      </c>
    </row>
    <row r="8" spans="1:4" ht="12" customHeight="1">
      <c r="A8" s="7" t="s">
        <v>10</v>
      </c>
      <c r="B8" s="138"/>
      <c r="C8" s="8"/>
      <c r="D8" s="144" t="s">
        <v>0</v>
      </c>
    </row>
    <row r="9" spans="1:4" ht="12.75">
      <c r="A9" s="10" t="s">
        <v>11</v>
      </c>
      <c r="B9" s="138">
        <v>112586603</v>
      </c>
      <c r="C9" s="8">
        <v>50412448</v>
      </c>
      <c r="D9" s="144">
        <f aca="true" t="shared" si="0" ref="D9:D15">SUM(B9:C9)</f>
        <v>162999051</v>
      </c>
    </row>
    <row r="10" spans="1:4" ht="12.75">
      <c r="A10" s="10" t="s">
        <v>12</v>
      </c>
      <c r="B10" s="138">
        <v>4891004</v>
      </c>
      <c r="C10" s="8">
        <v>2668838</v>
      </c>
      <c r="D10" s="144">
        <f t="shared" si="0"/>
        <v>7559842</v>
      </c>
    </row>
    <row r="11" spans="1:4" ht="12.75">
      <c r="A11" s="10" t="s">
        <v>13</v>
      </c>
      <c r="B11" s="138">
        <v>31569886</v>
      </c>
      <c r="C11" s="8">
        <v>17982002</v>
      </c>
      <c r="D11" s="144">
        <f t="shared" si="0"/>
        <v>49551888</v>
      </c>
    </row>
    <row r="12" spans="1:4" ht="12.75">
      <c r="A12" s="10" t="s">
        <v>14</v>
      </c>
      <c r="B12" s="138">
        <v>601895</v>
      </c>
      <c r="C12" s="8">
        <v>55815</v>
      </c>
      <c r="D12" s="144">
        <f t="shared" si="0"/>
        <v>657710</v>
      </c>
    </row>
    <row r="13" spans="1:4" ht="12.75">
      <c r="A13" s="10" t="s">
        <v>158</v>
      </c>
      <c r="B13" s="138">
        <v>35430556</v>
      </c>
      <c r="C13" s="8">
        <v>3542116</v>
      </c>
      <c r="D13" s="144">
        <f t="shared" si="0"/>
        <v>38972672</v>
      </c>
    </row>
    <row r="14" spans="1:4" ht="12.75">
      <c r="A14" s="10" t="s">
        <v>159</v>
      </c>
      <c r="B14" s="138">
        <v>232902</v>
      </c>
      <c r="C14" s="8">
        <v>120475</v>
      </c>
      <c r="D14" s="144">
        <f t="shared" si="0"/>
        <v>353377</v>
      </c>
    </row>
    <row r="15" spans="1:4" ht="12.75">
      <c r="A15" s="7" t="s">
        <v>9</v>
      </c>
      <c r="B15" s="139">
        <f>SUM(B9:B14)</f>
        <v>185312846</v>
      </c>
      <c r="C15" s="11">
        <f>SUM(C9:C14)</f>
        <v>74781694</v>
      </c>
      <c r="D15" s="145">
        <f t="shared" si="0"/>
        <v>260094540</v>
      </c>
    </row>
    <row r="16" spans="1:4" ht="12.75">
      <c r="A16" s="7" t="s">
        <v>17</v>
      </c>
      <c r="B16" s="138"/>
      <c r="C16" s="8"/>
      <c r="D16" s="144" t="s">
        <v>0</v>
      </c>
    </row>
    <row r="17" spans="1:4" ht="12.75">
      <c r="A17" s="10" t="s">
        <v>161</v>
      </c>
      <c r="B17" s="138">
        <v>39332594</v>
      </c>
      <c r="C17" s="8">
        <v>311838</v>
      </c>
      <c r="D17" s="144">
        <f aca="true" t="shared" si="1" ref="D17:D23">SUM(B17:C17)</f>
        <v>39644432</v>
      </c>
    </row>
    <row r="18" spans="1:4" ht="12.75">
      <c r="A18" s="10" t="s">
        <v>162</v>
      </c>
      <c r="B18" s="138">
        <v>1500</v>
      </c>
      <c r="C18" s="8">
        <v>8877</v>
      </c>
      <c r="D18" s="144">
        <f t="shared" si="1"/>
        <v>10377</v>
      </c>
    </row>
    <row r="19" spans="1:4" ht="12.75">
      <c r="A19" s="10" t="s">
        <v>163</v>
      </c>
      <c r="B19" s="138">
        <v>205463</v>
      </c>
      <c r="C19" s="8">
        <v>385</v>
      </c>
      <c r="D19" s="144">
        <f t="shared" si="1"/>
        <v>205848</v>
      </c>
    </row>
    <row r="20" spans="1:4" ht="12.75">
      <c r="A20" s="10" t="s">
        <v>21</v>
      </c>
      <c r="B20" s="138"/>
      <c r="C20" s="8">
        <v>0</v>
      </c>
      <c r="D20" s="144">
        <f t="shared" si="1"/>
        <v>0</v>
      </c>
    </row>
    <row r="21" spans="1:4" ht="12.75">
      <c r="A21" s="10" t="s">
        <v>155</v>
      </c>
      <c r="B21" s="138"/>
      <c r="C21" s="8">
        <v>51000</v>
      </c>
      <c r="D21" s="144">
        <f t="shared" si="1"/>
        <v>51000</v>
      </c>
    </row>
    <row r="22" spans="1:4" ht="12.75">
      <c r="A22" s="7" t="s">
        <v>9</v>
      </c>
      <c r="B22" s="139">
        <f>SUM(B17:B21)</f>
        <v>39539557</v>
      </c>
      <c r="C22" s="11">
        <f>SUM(C17:C21)</f>
        <v>372100</v>
      </c>
      <c r="D22" s="145">
        <f t="shared" si="1"/>
        <v>39911657</v>
      </c>
    </row>
    <row r="23" spans="1:4" ht="14.25">
      <c r="A23" s="13" t="s">
        <v>23</v>
      </c>
      <c r="B23" s="140">
        <f>B7+B15+B22</f>
        <v>225730362</v>
      </c>
      <c r="C23" s="14">
        <f>C7+C15+C22</f>
        <v>75667765</v>
      </c>
      <c r="D23" s="146">
        <f t="shared" si="1"/>
        <v>301398127</v>
      </c>
    </row>
    <row r="24" spans="1:4" ht="12.75">
      <c r="A24" s="10"/>
      <c r="B24" s="138"/>
      <c r="C24" s="8"/>
      <c r="D24" s="144" t="s">
        <v>0</v>
      </c>
    </row>
    <row r="25" spans="1:4" ht="14.25">
      <c r="A25" s="13" t="s">
        <v>24</v>
      </c>
      <c r="B25" s="140">
        <v>50072</v>
      </c>
      <c r="C25" s="14">
        <v>9604</v>
      </c>
      <c r="D25" s="146">
        <f>SUM(B25:C25)</f>
        <v>59676</v>
      </c>
    </row>
    <row r="26" spans="1:4" ht="12.75">
      <c r="A26" s="10"/>
      <c r="B26" s="138"/>
      <c r="C26" s="8"/>
      <c r="D26" s="144" t="s">
        <v>0</v>
      </c>
    </row>
    <row r="27" spans="1:4" ht="14.25">
      <c r="A27" s="13" t="s">
        <v>25</v>
      </c>
      <c r="B27" s="140">
        <v>2126919</v>
      </c>
      <c r="C27" s="14">
        <v>6009104</v>
      </c>
      <c r="D27" s="146">
        <f>SUM(B27:C27)</f>
        <v>8136023</v>
      </c>
    </row>
    <row r="28" spans="1:4" ht="12.75">
      <c r="A28" s="10"/>
      <c r="B28" s="138"/>
      <c r="C28" s="8"/>
      <c r="D28" s="144" t="s">
        <v>0</v>
      </c>
    </row>
    <row r="29" spans="1:4" ht="12.75">
      <c r="A29" s="7" t="s">
        <v>26</v>
      </c>
      <c r="B29" s="138"/>
      <c r="C29" s="8"/>
      <c r="D29" s="144" t="s">
        <v>0</v>
      </c>
    </row>
    <row r="30" spans="1:4" ht="12.75">
      <c r="A30" s="10" t="s">
        <v>27</v>
      </c>
      <c r="B30" s="138">
        <v>445</v>
      </c>
      <c r="C30" s="8">
        <v>738</v>
      </c>
      <c r="D30" s="144">
        <f>SUM(B30:C30)</f>
        <v>1183</v>
      </c>
    </row>
    <row r="31" spans="1:4" ht="12.75">
      <c r="A31" s="10" t="s">
        <v>28</v>
      </c>
      <c r="B31" s="138">
        <v>17358121</v>
      </c>
      <c r="C31" s="8">
        <v>13224888</v>
      </c>
      <c r="D31" s="144">
        <f>SUM(B31:C31)</f>
        <v>30583009</v>
      </c>
    </row>
    <row r="32" spans="1:4" ht="12.75">
      <c r="A32" s="10" t="s">
        <v>29</v>
      </c>
      <c r="B32" s="138">
        <v>1714</v>
      </c>
      <c r="C32" s="8">
        <v>4119</v>
      </c>
      <c r="D32" s="144">
        <f>SUM(B32:C32)</f>
        <v>5833</v>
      </c>
    </row>
    <row r="33" spans="1:4" ht="12.75">
      <c r="A33" s="10" t="s">
        <v>30</v>
      </c>
      <c r="B33" s="138">
        <v>1693996</v>
      </c>
      <c r="C33" s="8">
        <v>1237427</v>
      </c>
      <c r="D33" s="144">
        <f>SUM(B33:C33)</f>
        <v>2931423</v>
      </c>
    </row>
    <row r="34" spans="1:5" ht="15" thickBot="1">
      <c r="A34" s="13" t="s">
        <v>31</v>
      </c>
      <c r="B34" s="140">
        <f>SUM(B30:B33)</f>
        <v>19054276</v>
      </c>
      <c r="C34" s="14">
        <f>SUM(C30:C33)</f>
        <v>14467172</v>
      </c>
      <c r="D34" s="146">
        <f>SUM(B34:C34)</f>
        <v>33521448</v>
      </c>
      <c r="E34" s="18" t="s">
        <v>0</v>
      </c>
    </row>
    <row r="35" spans="1:4" ht="15" thickBot="1">
      <c r="A35" s="16" t="s">
        <v>32</v>
      </c>
      <c r="B35" s="141">
        <f>B23+B25+B27+B34</f>
        <v>246961629</v>
      </c>
      <c r="C35" s="17">
        <f>C23+C25+C27+C34</f>
        <v>96153645</v>
      </c>
      <c r="D35" s="141">
        <f>D23+D25+D27+D34</f>
        <v>343115274</v>
      </c>
    </row>
    <row r="36" ht="13.5" thickBot="1">
      <c r="D36" s="147"/>
    </row>
    <row r="37" spans="1:4" ht="15">
      <c r="A37" s="4" t="s">
        <v>33</v>
      </c>
      <c r="B37" s="5" t="s">
        <v>1</v>
      </c>
      <c r="C37" s="5" t="s">
        <v>2</v>
      </c>
      <c r="D37" s="148" t="s">
        <v>3</v>
      </c>
    </row>
    <row r="38" spans="1:4" ht="12.75">
      <c r="A38" s="7" t="s">
        <v>34</v>
      </c>
      <c r="B38" s="8"/>
      <c r="C38" s="8"/>
      <c r="D38" s="144"/>
    </row>
    <row r="39" spans="1:4" ht="12.75">
      <c r="A39" s="10" t="s">
        <v>35</v>
      </c>
      <c r="B39" s="138">
        <v>225035141</v>
      </c>
      <c r="C39" s="8">
        <v>75537096</v>
      </c>
      <c r="D39" s="144">
        <f>SUM(B39:C39)</f>
        <v>300572237</v>
      </c>
    </row>
    <row r="40" spans="1:4" ht="12.75">
      <c r="A40" s="10" t="s">
        <v>36</v>
      </c>
      <c r="B40" s="138">
        <v>38630</v>
      </c>
      <c r="C40" s="8">
        <v>20420</v>
      </c>
      <c r="D40" s="144">
        <f>SUM(B40:C40)</f>
        <v>59050</v>
      </c>
    </row>
    <row r="41" spans="1:4" ht="12.75">
      <c r="A41" s="10" t="s">
        <v>165</v>
      </c>
      <c r="B41" s="138">
        <v>16938</v>
      </c>
      <c r="C41" s="8">
        <v>20188</v>
      </c>
      <c r="D41" s="144">
        <f>SUM(B41:C41)</f>
        <v>37126</v>
      </c>
    </row>
    <row r="42" spans="1:4" ht="12.75">
      <c r="A42" s="10" t="s">
        <v>38</v>
      </c>
      <c r="B42" s="138">
        <v>-3280079</v>
      </c>
      <c r="C42" s="8">
        <v>2356</v>
      </c>
      <c r="D42" s="144">
        <f>SUM(B42:C42)</f>
        <v>-3277723</v>
      </c>
    </row>
    <row r="43" spans="1:5" ht="14.25">
      <c r="A43" s="13" t="s">
        <v>39</v>
      </c>
      <c r="B43" s="140">
        <f>SUM(B39:B42)</f>
        <v>221810630</v>
      </c>
      <c r="C43" s="14">
        <f>SUM(C39:C42)</f>
        <v>75580060</v>
      </c>
      <c r="D43" s="146">
        <f>SUM(B43:C43)</f>
        <v>297390690</v>
      </c>
      <c r="E43" s="18" t="s">
        <v>0</v>
      </c>
    </row>
    <row r="44" spans="1:4" ht="12.75">
      <c r="A44" s="10"/>
      <c r="B44" s="138"/>
      <c r="C44" s="8"/>
      <c r="D44" s="144" t="s">
        <v>0</v>
      </c>
    </row>
    <row r="45" spans="1:4" ht="12.75">
      <c r="A45" s="7" t="s">
        <v>40</v>
      </c>
      <c r="B45" s="138"/>
      <c r="C45" s="8"/>
      <c r="D45" s="144" t="s">
        <v>0</v>
      </c>
    </row>
    <row r="46" spans="1:4" ht="12.75">
      <c r="A46" s="10" t="s">
        <v>41</v>
      </c>
      <c r="B46" s="138">
        <v>0</v>
      </c>
      <c r="C46" s="8">
        <v>0</v>
      </c>
      <c r="D46" s="144">
        <f aca="true" t="shared" si="2" ref="D46:D52">SUM(B46:C46)</f>
        <v>0</v>
      </c>
    </row>
    <row r="47" spans="1:4" ht="12.75">
      <c r="A47" s="10" t="s">
        <v>42</v>
      </c>
      <c r="B47" s="138">
        <v>0</v>
      </c>
      <c r="C47" s="8">
        <v>0</v>
      </c>
      <c r="D47" s="144">
        <f t="shared" si="2"/>
        <v>0</v>
      </c>
    </row>
    <row r="48" spans="1:4" ht="12.75">
      <c r="A48" s="10" t="s">
        <v>43</v>
      </c>
      <c r="B48" s="138">
        <v>0</v>
      </c>
      <c r="C48" s="8">
        <v>0</v>
      </c>
      <c r="D48" s="144">
        <f t="shared" si="2"/>
        <v>0</v>
      </c>
    </row>
    <row r="49" spans="1:4" ht="12.75">
      <c r="A49" s="10" t="s">
        <v>44</v>
      </c>
      <c r="B49" s="138">
        <v>0</v>
      </c>
      <c r="C49" s="8">
        <v>0</v>
      </c>
      <c r="D49" s="144">
        <f t="shared" si="2"/>
        <v>0</v>
      </c>
    </row>
    <row r="50" spans="1:4" ht="12.75">
      <c r="A50" s="10" t="s">
        <v>166</v>
      </c>
      <c r="B50" s="138">
        <v>1491442</v>
      </c>
      <c r="C50" s="8">
        <v>1971922</v>
      </c>
      <c r="D50" s="144">
        <f t="shared" si="2"/>
        <v>3463364</v>
      </c>
    </row>
    <row r="51" spans="1:4" ht="12.75">
      <c r="A51" s="10" t="s">
        <v>46</v>
      </c>
      <c r="B51" s="138"/>
      <c r="C51" s="8"/>
      <c r="D51" s="144">
        <f t="shared" si="2"/>
        <v>0</v>
      </c>
    </row>
    <row r="52" spans="1:4" ht="14.25">
      <c r="A52" s="13" t="s">
        <v>47</v>
      </c>
      <c r="B52" s="140">
        <f>SUM(B46:B51)</f>
        <v>1491442</v>
      </c>
      <c r="C52" s="14">
        <f>SUM(C46:C51)</f>
        <v>1971922</v>
      </c>
      <c r="D52" s="146">
        <f t="shared" si="2"/>
        <v>3463364</v>
      </c>
    </row>
    <row r="53" spans="1:4" ht="12.75">
      <c r="A53" s="10"/>
      <c r="B53" s="138"/>
      <c r="C53" s="8"/>
      <c r="D53" s="144" t="s">
        <v>48</v>
      </c>
    </row>
    <row r="54" spans="1:4" ht="14.25">
      <c r="A54" s="13" t="s">
        <v>49</v>
      </c>
      <c r="B54" s="140">
        <v>40118715</v>
      </c>
      <c r="C54" s="14">
        <v>6241035</v>
      </c>
      <c r="D54" s="146">
        <f>SUM(B54:C54)</f>
        <v>46359750</v>
      </c>
    </row>
    <row r="55" spans="1:4" ht="12.75">
      <c r="A55" s="10"/>
      <c r="B55" s="138"/>
      <c r="C55" s="8"/>
      <c r="D55" s="144" t="s">
        <v>0</v>
      </c>
    </row>
    <row r="56" spans="1:4" ht="12.75">
      <c r="A56" s="7" t="s">
        <v>50</v>
      </c>
      <c r="B56" s="139"/>
      <c r="C56" s="8"/>
      <c r="D56" s="144" t="s">
        <v>0</v>
      </c>
    </row>
    <row r="57" spans="1:4" ht="12.75">
      <c r="A57" s="19" t="s">
        <v>51</v>
      </c>
      <c r="B57" s="138">
        <v>1305538</v>
      </c>
      <c r="C57" s="8">
        <v>2927084</v>
      </c>
      <c r="D57" s="144">
        <f aca="true" t="shared" si="3" ref="D57:D62">SUM(B57:C57)</f>
        <v>4232622</v>
      </c>
    </row>
    <row r="58" spans="1:4" ht="12.75">
      <c r="A58" s="19" t="s">
        <v>52</v>
      </c>
      <c r="B58" s="138">
        <v>2541835</v>
      </c>
      <c r="C58" s="8">
        <v>6062289</v>
      </c>
      <c r="D58" s="144">
        <f t="shared" si="3"/>
        <v>8604124</v>
      </c>
    </row>
    <row r="59" spans="1:4" ht="12.75">
      <c r="A59" s="19" t="s">
        <v>53</v>
      </c>
      <c r="B59" s="138">
        <v>-20734539</v>
      </c>
      <c r="C59" s="8">
        <v>3711663</v>
      </c>
      <c r="D59" s="144">
        <f t="shared" si="3"/>
        <v>-17022876</v>
      </c>
    </row>
    <row r="60" spans="1:4" ht="12.75">
      <c r="A60" s="19" t="s">
        <v>54</v>
      </c>
      <c r="B60" s="138">
        <v>147383</v>
      </c>
      <c r="C60" s="8">
        <v>-585146</v>
      </c>
      <c r="D60" s="144">
        <f t="shared" si="3"/>
        <v>-437763</v>
      </c>
    </row>
    <row r="61" spans="1:4" ht="12.75">
      <c r="A61" s="19" t="s">
        <v>55</v>
      </c>
      <c r="B61" s="138">
        <v>280625</v>
      </c>
      <c r="C61" s="8">
        <v>244738</v>
      </c>
      <c r="D61" s="144">
        <f t="shared" si="3"/>
        <v>525363</v>
      </c>
    </row>
    <row r="62" spans="1:4" ht="15" thickBot="1">
      <c r="A62" s="13" t="s">
        <v>9</v>
      </c>
      <c r="B62" s="140">
        <f>SUM(B57:B61)</f>
        <v>-16459158</v>
      </c>
      <c r="C62" s="14">
        <f>SUM(C57:C61)</f>
        <v>12360628</v>
      </c>
      <c r="D62" s="146">
        <f t="shared" si="3"/>
        <v>-4098530</v>
      </c>
    </row>
    <row r="63" spans="1:4" ht="12.75">
      <c r="A63" s="20"/>
      <c r="B63" s="142"/>
      <c r="C63" s="21"/>
      <c r="D63" s="149"/>
    </row>
    <row r="64" spans="1:4" ht="15" thickBot="1">
      <c r="A64" s="23" t="s">
        <v>56</v>
      </c>
      <c r="B64" s="143">
        <f>B43+B52+B54+B62</f>
        <v>246961629</v>
      </c>
      <c r="C64" s="24">
        <f>C43+C52+C54+C62</f>
        <v>96153645</v>
      </c>
      <c r="D64" s="150">
        <f>D43+D52+D54+D62</f>
        <v>343115274</v>
      </c>
    </row>
    <row r="65" ht="12.75">
      <c r="D65" s="147"/>
    </row>
  </sheetData>
  <printOptions/>
  <pageMargins left="0.96" right="0.75" top="1.63" bottom="1" header="1.03" footer="0.4921259845"/>
  <pageSetup horizontalDpi="1200" verticalDpi="1200" orientation="portrait" paperSize="9" scale="75" r:id="rId1"/>
  <headerFooter alignWithMargins="0">
    <oddHeader>&amp;C&amp;14 5.5 Rozvaha hlavního města Prahy sestavená k 31.12.2007 
Vlastní město a městské části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="75" zoomScaleNormal="75" workbookViewId="0" topLeftCell="A1">
      <selection activeCell="G12" sqref="G12"/>
    </sheetView>
  </sheetViews>
  <sheetFormatPr defaultColWidth="9.140625" defaultRowHeight="12.75"/>
  <cols>
    <col min="1" max="1" width="45.8515625" style="0" customWidth="1"/>
    <col min="2" max="2" width="18.00390625" style="18" customWidth="1"/>
    <col min="3" max="4" width="18.421875" style="18" customWidth="1"/>
    <col min="5" max="7" width="18.00390625" style="18" customWidth="1"/>
    <col min="8" max="8" width="10.140625" style="0" bestFit="1" customWidth="1"/>
  </cols>
  <sheetData>
    <row r="1" spans="1:7" ht="15">
      <c r="A1" s="1" t="s">
        <v>57</v>
      </c>
      <c r="B1" s="2" t="s">
        <v>1</v>
      </c>
      <c r="C1" s="2" t="s">
        <v>58</v>
      </c>
      <c r="D1" s="2" t="s">
        <v>2</v>
      </c>
      <c r="E1" s="2" t="s">
        <v>59</v>
      </c>
      <c r="F1" s="3" t="s">
        <v>3</v>
      </c>
      <c r="G1" s="135"/>
    </row>
    <row r="2" spans="1:7" ht="13.5" thickBot="1">
      <c r="A2" s="62"/>
      <c r="B2" s="63"/>
      <c r="C2" s="159"/>
      <c r="D2" s="27"/>
      <c r="E2" s="152"/>
      <c r="F2" s="64"/>
      <c r="G2" s="70"/>
    </row>
    <row r="3" spans="1:7" ht="12.75">
      <c r="A3" s="153" t="s">
        <v>5</v>
      </c>
      <c r="B3" s="154" t="s">
        <v>0</v>
      </c>
      <c r="C3" s="154"/>
      <c r="D3" s="154"/>
      <c r="E3" s="154"/>
      <c r="F3" s="155"/>
      <c r="G3" s="70"/>
    </row>
    <row r="4" spans="1:7" ht="12.75">
      <c r="A4" s="10" t="s">
        <v>6</v>
      </c>
      <c r="B4" s="8">
        <v>857687</v>
      </c>
      <c r="C4" s="8">
        <v>208300</v>
      </c>
      <c r="D4" s="8">
        <v>484687</v>
      </c>
      <c r="E4" s="8">
        <v>52768</v>
      </c>
      <c r="F4" s="9">
        <f>SUM(B4:E4)</f>
        <v>1603442</v>
      </c>
      <c r="G4" s="70"/>
    </row>
    <row r="5" spans="1:7" ht="12.75">
      <c r="A5" s="10" t="s">
        <v>157</v>
      </c>
      <c r="B5" s="8">
        <v>20272</v>
      </c>
      <c r="C5" s="8">
        <v>6874</v>
      </c>
      <c r="D5" s="8">
        <v>29014</v>
      </c>
      <c r="E5" s="8">
        <v>316</v>
      </c>
      <c r="F5" s="9">
        <f aca="true" t="shared" si="0" ref="F5:F34">SUM(B5:E5)</f>
        <v>56476</v>
      </c>
      <c r="G5" s="70"/>
    </row>
    <row r="6" spans="1:7" ht="12.75">
      <c r="A6" s="10" t="s">
        <v>160</v>
      </c>
      <c r="B6" s="8"/>
      <c r="C6" s="8"/>
      <c r="D6" s="8">
        <v>270</v>
      </c>
      <c r="E6" s="8"/>
      <c r="F6" s="9">
        <f t="shared" si="0"/>
        <v>270</v>
      </c>
      <c r="G6" s="70"/>
    </row>
    <row r="7" spans="1:7" ht="12.75">
      <c r="A7" s="7" t="s">
        <v>9</v>
      </c>
      <c r="B7" s="8">
        <f>SUM(B4:B6)</f>
        <v>877959</v>
      </c>
      <c r="C7" s="11">
        <f>SUM(C3:C6)</f>
        <v>215174</v>
      </c>
      <c r="D7" s="11">
        <f>SUM(D3:D6)</f>
        <v>513971</v>
      </c>
      <c r="E7" s="11">
        <f>SUM(E3:E6)</f>
        <v>53084</v>
      </c>
      <c r="F7" s="12">
        <f t="shared" si="0"/>
        <v>1660188</v>
      </c>
      <c r="G7" s="136"/>
    </row>
    <row r="8" spans="1:7" ht="12" customHeight="1">
      <c r="A8" s="7" t="s">
        <v>10</v>
      </c>
      <c r="B8" s="11"/>
      <c r="C8" s="8"/>
      <c r="D8" s="8"/>
      <c r="E8" s="8"/>
      <c r="F8" s="9" t="s">
        <v>0</v>
      </c>
      <c r="G8" s="70"/>
    </row>
    <row r="9" spans="1:7" ht="12.75">
      <c r="A9" s="10" t="s">
        <v>11</v>
      </c>
      <c r="B9" s="8">
        <v>112586603</v>
      </c>
      <c r="C9" s="8">
        <v>13775850</v>
      </c>
      <c r="D9" s="8">
        <v>50412448</v>
      </c>
      <c r="E9" s="8">
        <v>2134909</v>
      </c>
      <c r="F9" s="9">
        <f t="shared" si="0"/>
        <v>178909810</v>
      </c>
      <c r="G9" s="70"/>
    </row>
    <row r="10" spans="1:7" ht="12.75">
      <c r="A10" s="10" t="s">
        <v>12</v>
      </c>
      <c r="B10" s="8">
        <v>4891004</v>
      </c>
      <c r="C10" s="8">
        <v>5570831</v>
      </c>
      <c r="D10" s="8">
        <v>2668838</v>
      </c>
      <c r="E10" s="8">
        <v>2861381</v>
      </c>
      <c r="F10" s="9">
        <f t="shared" si="0"/>
        <v>15992054</v>
      </c>
      <c r="G10" s="70"/>
    </row>
    <row r="11" spans="1:8" ht="12.75">
      <c r="A11" s="10" t="s">
        <v>13</v>
      </c>
      <c r="B11" s="8">
        <v>31569886</v>
      </c>
      <c r="C11" s="8">
        <v>2486282</v>
      </c>
      <c r="D11" s="8">
        <v>17982002</v>
      </c>
      <c r="E11" s="8">
        <v>450173</v>
      </c>
      <c r="F11" s="9">
        <f>SUM(B11:E11)</f>
        <v>52488343</v>
      </c>
      <c r="G11" s="70"/>
      <c r="H11" s="18" t="s">
        <v>0</v>
      </c>
    </row>
    <row r="12" spans="1:7" ht="12.75">
      <c r="A12" s="10" t="s">
        <v>14</v>
      </c>
      <c r="B12" s="8">
        <v>601895</v>
      </c>
      <c r="C12" s="8">
        <v>14046</v>
      </c>
      <c r="D12" s="8">
        <v>55815</v>
      </c>
      <c r="E12" s="8">
        <v>4759</v>
      </c>
      <c r="F12" s="9">
        <f>SUM(B12:E12)</f>
        <v>676515</v>
      </c>
      <c r="G12" s="70"/>
    </row>
    <row r="13" spans="1:7" ht="12.75">
      <c r="A13" s="10" t="s">
        <v>158</v>
      </c>
      <c r="B13" s="8">
        <v>35430556</v>
      </c>
      <c r="C13" s="8">
        <v>965077</v>
      </c>
      <c r="D13" s="8">
        <v>3542116</v>
      </c>
      <c r="E13" s="8">
        <v>21390</v>
      </c>
      <c r="F13" s="9">
        <f t="shared" si="0"/>
        <v>39959139</v>
      </c>
      <c r="G13" s="70"/>
    </row>
    <row r="14" spans="1:7" ht="12.75">
      <c r="A14" s="10" t="s">
        <v>159</v>
      </c>
      <c r="B14" s="8">
        <v>232902</v>
      </c>
      <c r="C14" s="8">
        <v>31093</v>
      </c>
      <c r="D14" s="8">
        <v>120475</v>
      </c>
      <c r="E14" s="8">
        <v>317</v>
      </c>
      <c r="F14" s="9">
        <f t="shared" si="0"/>
        <v>384787</v>
      </c>
      <c r="G14" s="70"/>
    </row>
    <row r="15" spans="1:7" ht="12.75">
      <c r="A15" s="7" t="s">
        <v>9</v>
      </c>
      <c r="B15" s="11">
        <f>SUM(B9:B14)</f>
        <v>185312846</v>
      </c>
      <c r="C15" s="11">
        <f>SUM(C9:C14)</f>
        <v>22843179</v>
      </c>
      <c r="D15" s="11">
        <f>SUM(D9:D14)</f>
        <v>74781694</v>
      </c>
      <c r="E15" s="11">
        <f>SUM(E9:E14)</f>
        <v>5472929</v>
      </c>
      <c r="F15" s="12">
        <f t="shared" si="0"/>
        <v>288410648</v>
      </c>
      <c r="G15" s="136"/>
    </row>
    <row r="16" spans="1:7" ht="12.75">
      <c r="A16" s="7" t="s">
        <v>17</v>
      </c>
      <c r="B16" s="8"/>
      <c r="C16" s="8"/>
      <c r="D16" s="8"/>
      <c r="E16" s="8"/>
      <c r="F16" s="9" t="s">
        <v>0</v>
      </c>
      <c r="G16" s="70"/>
    </row>
    <row r="17" spans="1:7" ht="12.75">
      <c r="A17" s="10" t="s">
        <v>161</v>
      </c>
      <c r="B17" s="8">
        <v>39332594</v>
      </c>
      <c r="C17" s="8"/>
      <c r="D17" s="8">
        <v>311838</v>
      </c>
      <c r="E17" s="8"/>
      <c r="F17" s="9">
        <f t="shared" si="0"/>
        <v>39644432</v>
      </c>
      <c r="G17" s="70"/>
    </row>
    <row r="18" spans="1:7" ht="12.75">
      <c r="A18" s="10" t="s">
        <v>162</v>
      </c>
      <c r="B18" s="8">
        <v>1500</v>
      </c>
      <c r="C18" s="8"/>
      <c r="D18" s="8">
        <v>8877</v>
      </c>
      <c r="E18" s="8"/>
      <c r="F18" s="9">
        <f t="shared" si="0"/>
        <v>10377</v>
      </c>
      <c r="G18" s="70"/>
    </row>
    <row r="19" spans="1:7" ht="12.75">
      <c r="A19" s="10" t="s">
        <v>163</v>
      </c>
      <c r="B19" s="8">
        <v>205463</v>
      </c>
      <c r="C19" s="8"/>
      <c r="D19" s="8">
        <v>385</v>
      </c>
      <c r="E19" s="8">
        <v>55</v>
      </c>
      <c r="F19" s="9">
        <f t="shared" si="0"/>
        <v>205903</v>
      </c>
      <c r="G19" s="70"/>
    </row>
    <row r="20" spans="1:7" ht="12.75">
      <c r="A20" s="10" t="s">
        <v>21</v>
      </c>
      <c r="B20" s="8"/>
      <c r="C20" s="8"/>
      <c r="D20" s="8">
        <v>0</v>
      </c>
      <c r="E20" s="8"/>
      <c r="F20" s="9">
        <f t="shared" si="0"/>
        <v>0</v>
      </c>
      <c r="G20" s="70"/>
    </row>
    <row r="21" spans="1:7" ht="12.75">
      <c r="A21" s="10" t="s">
        <v>155</v>
      </c>
      <c r="B21" s="8"/>
      <c r="C21" s="8"/>
      <c r="D21" s="8">
        <v>51000</v>
      </c>
      <c r="E21" s="8"/>
      <c r="F21" s="9">
        <f t="shared" si="0"/>
        <v>51000</v>
      </c>
      <c r="G21" s="70"/>
    </row>
    <row r="22" spans="1:7" ht="12.75">
      <c r="A22" s="7" t="s">
        <v>9</v>
      </c>
      <c r="B22" s="11">
        <f>SUM(B17:B21)</f>
        <v>39539557</v>
      </c>
      <c r="C22" s="11">
        <f>SUM(C17:C21)</f>
        <v>0</v>
      </c>
      <c r="D22" s="11">
        <v>372100</v>
      </c>
      <c r="E22" s="11">
        <f>SUM(E17:E21)</f>
        <v>55</v>
      </c>
      <c r="F22" s="12">
        <f t="shared" si="0"/>
        <v>39911712</v>
      </c>
      <c r="G22" s="136"/>
    </row>
    <row r="23" spans="1:7" ht="14.25">
      <c r="A23" s="13" t="s">
        <v>23</v>
      </c>
      <c r="B23" s="14">
        <f>B7+B15+B22</f>
        <v>225730362</v>
      </c>
      <c r="C23" s="14">
        <f>C7+C15+C22</f>
        <v>23058353</v>
      </c>
      <c r="D23" s="14">
        <f>D7+D15+D22</f>
        <v>75667765</v>
      </c>
      <c r="E23" s="14">
        <f>E7+E15+E22</f>
        <v>5526068</v>
      </c>
      <c r="F23" s="15">
        <f t="shared" si="0"/>
        <v>329982548</v>
      </c>
      <c r="G23" s="137"/>
    </row>
    <row r="24" spans="1:7" ht="12.75">
      <c r="A24" s="10"/>
      <c r="B24" s="8"/>
      <c r="C24" s="8"/>
      <c r="D24" s="8"/>
      <c r="E24" s="8"/>
      <c r="F24" s="9" t="s">
        <v>0</v>
      </c>
      <c r="G24" s="70"/>
    </row>
    <row r="25" spans="1:7" ht="14.25">
      <c r="A25" s="13" t="s">
        <v>24</v>
      </c>
      <c r="B25" s="14">
        <v>50072</v>
      </c>
      <c r="C25" s="14">
        <v>161381</v>
      </c>
      <c r="D25" s="14">
        <v>9604</v>
      </c>
      <c r="E25" s="14">
        <v>56729</v>
      </c>
      <c r="F25" s="15">
        <f t="shared" si="0"/>
        <v>277786</v>
      </c>
      <c r="G25" s="137"/>
    </row>
    <row r="26" spans="1:7" ht="12.75">
      <c r="A26" s="10"/>
      <c r="B26" s="8"/>
      <c r="C26" s="8"/>
      <c r="D26" s="8"/>
      <c r="E26" s="8"/>
      <c r="F26" s="9" t="s">
        <v>0</v>
      </c>
      <c r="G26" s="70"/>
    </row>
    <row r="27" spans="1:7" ht="14.25">
      <c r="A27" s="13" t="s">
        <v>25</v>
      </c>
      <c r="B27" s="14">
        <v>2126919</v>
      </c>
      <c r="C27" s="14">
        <v>376167</v>
      </c>
      <c r="D27" s="14">
        <v>6009104</v>
      </c>
      <c r="E27" s="14">
        <v>277930</v>
      </c>
      <c r="F27" s="15">
        <f>SUM(B27:E27)</f>
        <v>8790120</v>
      </c>
      <c r="G27" s="137"/>
    </row>
    <row r="28" spans="1:7" ht="12.75">
      <c r="A28" s="10"/>
      <c r="B28" s="8"/>
      <c r="C28" s="8"/>
      <c r="D28" s="8"/>
      <c r="E28" s="8"/>
      <c r="F28" s="9" t="s">
        <v>0</v>
      </c>
      <c r="G28" s="70"/>
    </row>
    <row r="29" spans="1:7" ht="12.75">
      <c r="A29" s="7" t="s">
        <v>26</v>
      </c>
      <c r="B29" s="8"/>
      <c r="C29" s="8"/>
      <c r="D29" s="8"/>
      <c r="E29" s="8"/>
      <c r="F29" s="9" t="s">
        <v>0</v>
      </c>
      <c r="G29" s="70"/>
    </row>
    <row r="30" spans="1:7" ht="12.75">
      <c r="A30" s="10" t="s">
        <v>27</v>
      </c>
      <c r="B30" s="8">
        <v>445</v>
      </c>
      <c r="C30" s="8">
        <v>12832</v>
      </c>
      <c r="D30" s="8">
        <v>738</v>
      </c>
      <c r="E30" s="8">
        <v>10834</v>
      </c>
      <c r="F30" s="9">
        <f t="shared" si="0"/>
        <v>24849</v>
      </c>
      <c r="G30" s="70"/>
    </row>
    <row r="31" spans="1:7" ht="12.75">
      <c r="A31" s="10" t="s">
        <v>28</v>
      </c>
      <c r="B31" s="8">
        <v>17358121</v>
      </c>
      <c r="C31" s="8">
        <v>2270309</v>
      </c>
      <c r="D31" s="8">
        <v>13224888</v>
      </c>
      <c r="E31" s="8">
        <v>1083887</v>
      </c>
      <c r="F31" s="9">
        <f t="shared" si="0"/>
        <v>33937205</v>
      </c>
      <c r="G31" s="70"/>
    </row>
    <row r="32" spans="1:7" ht="12.75">
      <c r="A32" s="10" t="s">
        <v>29</v>
      </c>
      <c r="B32" s="8">
        <v>1714</v>
      </c>
      <c r="C32" s="8">
        <v>6427</v>
      </c>
      <c r="D32" s="8">
        <v>4119</v>
      </c>
      <c r="E32" s="8">
        <v>1035</v>
      </c>
      <c r="F32" s="9">
        <f t="shared" si="0"/>
        <v>13295</v>
      </c>
      <c r="G32" s="70"/>
    </row>
    <row r="33" spans="1:7" ht="12.75">
      <c r="A33" s="10" t="s">
        <v>30</v>
      </c>
      <c r="B33" s="8">
        <v>1693996</v>
      </c>
      <c r="C33" s="8"/>
      <c r="D33" s="8">
        <v>1237427</v>
      </c>
      <c r="E33" s="8">
        <v>0</v>
      </c>
      <c r="F33" s="9">
        <f t="shared" si="0"/>
        <v>2931423</v>
      </c>
      <c r="G33" s="70"/>
    </row>
    <row r="34" spans="1:7" ht="15" thickBot="1">
      <c r="A34" s="13" t="s">
        <v>31</v>
      </c>
      <c r="B34" s="14">
        <f>SUM(B30:B33)</f>
        <v>19054276</v>
      </c>
      <c r="C34" s="14">
        <f>SUM(C30:C33)</f>
        <v>2289568</v>
      </c>
      <c r="D34" s="14">
        <f>SUM(D30:D33)</f>
        <v>14467172</v>
      </c>
      <c r="E34" s="14">
        <f>SUM(E30:E33)</f>
        <v>1095756</v>
      </c>
      <c r="F34" s="15">
        <f t="shared" si="0"/>
        <v>36906772</v>
      </c>
      <c r="G34" s="137"/>
    </row>
    <row r="35" spans="1:7" ht="15" thickBot="1">
      <c r="A35" s="156" t="s">
        <v>60</v>
      </c>
      <c r="B35" s="157"/>
      <c r="C35" s="133">
        <v>-8170845</v>
      </c>
      <c r="D35" s="17"/>
      <c r="E35" s="133">
        <v>-2949037</v>
      </c>
      <c r="F35" s="158">
        <f>SUM(B35:E35)</f>
        <v>-11119882</v>
      </c>
      <c r="G35" s="70"/>
    </row>
    <row r="36" spans="1:7" ht="13.5" thickBot="1">
      <c r="A36" s="65"/>
      <c r="C36" s="152"/>
      <c r="D36" s="70"/>
      <c r="F36" s="71"/>
      <c r="G36" s="70"/>
    </row>
    <row r="37" spans="1:7" ht="15" thickBot="1">
      <c r="A37" s="16" t="s">
        <v>32</v>
      </c>
      <c r="B37" s="17">
        <f>SUM(B23+B25+B27+B34)</f>
        <v>246961629</v>
      </c>
      <c r="C37" s="17">
        <f>SUM(C23+C25+C27+C34+C35)</f>
        <v>17714624</v>
      </c>
      <c r="D37" s="17">
        <f>SUM(D23+D25+D27+D34)</f>
        <v>96153645</v>
      </c>
      <c r="E37" s="17">
        <f>SUM(E23+E25+E27+E34+E35)</f>
        <v>4007446</v>
      </c>
      <c r="F37" s="151">
        <f>F23+F25+F27+F34+F35</f>
        <v>364837344</v>
      </c>
      <c r="G37" s="137"/>
    </row>
    <row r="39" ht="12.75">
      <c r="F39" s="18" t="s">
        <v>0</v>
      </c>
    </row>
  </sheetData>
  <printOptions/>
  <pageMargins left="1.47" right="0.75" top="1.54" bottom="1" header="0.91" footer="0.4921259845"/>
  <pageSetup horizontalDpi="1200" verticalDpi="1200" orientation="landscape" paperSize="9" scale="85" r:id="rId1"/>
  <headerFooter alignWithMargins="0">
    <oddHeader>&amp;C&amp;14Rozvaha hlavního města Prahy včetně PO sestavená k 31.12.2007
AKTIVA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="75" zoomScaleNormal="75" workbookViewId="0" topLeftCell="A1">
      <selection activeCell="B27" sqref="B27"/>
    </sheetView>
  </sheetViews>
  <sheetFormatPr defaultColWidth="9.140625" defaultRowHeight="12.75"/>
  <cols>
    <col min="1" max="1" width="53.140625" style="0" customWidth="1"/>
    <col min="2" max="6" width="18.00390625" style="18" customWidth="1"/>
  </cols>
  <sheetData>
    <row r="1" spans="1:6" ht="15">
      <c r="A1" s="4" t="s">
        <v>33</v>
      </c>
      <c r="B1" s="5" t="s">
        <v>1</v>
      </c>
      <c r="C1" s="5" t="s">
        <v>58</v>
      </c>
      <c r="D1" s="5" t="s">
        <v>2</v>
      </c>
      <c r="E1" s="5" t="s">
        <v>59</v>
      </c>
      <c r="F1" s="6" t="s">
        <v>3</v>
      </c>
    </row>
    <row r="2" spans="1:6" ht="12.75">
      <c r="A2" s="10"/>
      <c r="B2" s="8"/>
      <c r="C2" s="8"/>
      <c r="D2" s="8"/>
      <c r="E2" s="8"/>
      <c r="F2" s="9"/>
    </row>
    <row r="3" spans="1:6" ht="12.75">
      <c r="A3" s="7" t="s">
        <v>34</v>
      </c>
      <c r="B3" s="8"/>
      <c r="C3" s="8"/>
      <c r="D3" s="8"/>
      <c r="E3" s="8"/>
      <c r="F3" s="9"/>
    </row>
    <row r="4" spans="1:6" ht="12.75">
      <c r="A4" s="10" t="s">
        <v>35</v>
      </c>
      <c r="B4" s="8">
        <v>225035141</v>
      </c>
      <c r="C4" s="8">
        <v>14883898</v>
      </c>
      <c r="D4" s="8">
        <v>75537096</v>
      </c>
      <c r="E4" s="8">
        <v>2575947</v>
      </c>
      <c r="F4" s="9">
        <f>SUM(B4:E4)</f>
        <v>318032082</v>
      </c>
    </row>
    <row r="5" spans="1:6" ht="12.75">
      <c r="A5" s="10" t="s">
        <v>36</v>
      </c>
      <c r="B5" s="8">
        <v>38630</v>
      </c>
      <c r="C5" s="8">
        <v>132590</v>
      </c>
      <c r="D5" s="8">
        <v>20420</v>
      </c>
      <c r="E5" s="8">
        <v>22958</v>
      </c>
      <c r="F5" s="9">
        <f aca="true" t="shared" si="0" ref="F5:F19">SUM(B5:E5)</f>
        <v>214598</v>
      </c>
    </row>
    <row r="6" spans="1:6" ht="12.75">
      <c r="A6" s="10" t="s">
        <v>37</v>
      </c>
      <c r="B6" s="8">
        <v>16938</v>
      </c>
      <c r="C6" s="8">
        <v>0</v>
      </c>
      <c r="D6" s="8">
        <v>20188</v>
      </c>
      <c r="E6" s="8">
        <v>0</v>
      </c>
      <c r="F6" s="9">
        <f t="shared" si="0"/>
        <v>37126</v>
      </c>
    </row>
    <row r="7" spans="1:6" ht="12.75">
      <c r="A7" s="10" t="s">
        <v>38</v>
      </c>
      <c r="B7" s="8">
        <v>-3280079</v>
      </c>
      <c r="C7" s="8">
        <v>0</v>
      </c>
      <c r="D7" s="8">
        <v>2356</v>
      </c>
      <c r="E7" s="8">
        <v>0</v>
      </c>
      <c r="F7" s="9"/>
    </row>
    <row r="8" spans="1:6" s="31" customFormat="1" ht="14.25">
      <c r="A8" s="13" t="s">
        <v>9</v>
      </c>
      <c r="B8" s="14">
        <f>SUM(B4:B7)</f>
        <v>221810630</v>
      </c>
      <c r="C8" s="14">
        <f>SUM(C4:C7)</f>
        <v>15016488</v>
      </c>
      <c r="D8" s="14">
        <f>SUM(D4:D7)</f>
        <v>75580060</v>
      </c>
      <c r="E8" s="14">
        <f>SUM(E4:E7)</f>
        <v>2598905</v>
      </c>
      <c r="F8" s="15">
        <f t="shared" si="0"/>
        <v>315006083</v>
      </c>
    </row>
    <row r="9" spans="1:6" ht="12.75">
      <c r="A9" s="10"/>
      <c r="B9" s="8"/>
      <c r="C9" s="8"/>
      <c r="D9" s="8"/>
      <c r="E9" s="8"/>
      <c r="F9" s="9" t="s">
        <v>0</v>
      </c>
    </row>
    <row r="10" spans="1:6" ht="12.75">
      <c r="A10" s="7" t="s">
        <v>40</v>
      </c>
      <c r="B10" s="8"/>
      <c r="C10" s="8"/>
      <c r="D10" s="8"/>
      <c r="E10" s="8"/>
      <c r="F10" s="9" t="s">
        <v>0</v>
      </c>
    </row>
    <row r="11" spans="1:6" ht="12.75">
      <c r="A11" s="10" t="s">
        <v>41</v>
      </c>
      <c r="B11" s="8">
        <v>0</v>
      </c>
      <c r="C11" s="8">
        <v>75713</v>
      </c>
      <c r="D11" s="8">
        <v>0</v>
      </c>
      <c r="E11" s="8">
        <v>62064</v>
      </c>
      <c r="F11" s="9">
        <f t="shared" si="0"/>
        <v>137777</v>
      </c>
    </row>
    <row r="12" spans="1:6" ht="12.75">
      <c r="A12" s="10" t="s">
        <v>42</v>
      </c>
      <c r="B12" s="8">
        <v>0</v>
      </c>
      <c r="C12" s="8">
        <v>85085</v>
      </c>
      <c r="D12" s="8">
        <v>0</v>
      </c>
      <c r="E12" s="8">
        <v>62329</v>
      </c>
      <c r="F12" s="9">
        <f t="shared" si="0"/>
        <v>147414</v>
      </c>
    </row>
    <row r="13" spans="1:6" ht="12.75">
      <c r="A13" s="10" t="s">
        <v>43</v>
      </c>
      <c r="B13" s="8">
        <v>0</v>
      </c>
      <c r="C13" s="8">
        <v>189411</v>
      </c>
      <c r="D13" s="8">
        <v>0</v>
      </c>
      <c r="E13" s="8">
        <v>171447</v>
      </c>
      <c r="F13" s="9">
        <f t="shared" si="0"/>
        <v>360858</v>
      </c>
    </row>
    <row r="14" spans="1:6" ht="12.75">
      <c r="A14" s="10" t="s">
        <v>44</v>
      </c>
      <c r="B14" s="8">
        <v>0</v>
      </c>
      <c r="C14" s="8">
        <v>805663</v>
      </c>
      <c r="D14" s="8">
        <v>0</v>
      </c>
      <c r="E14" s="8">
        <v>202523</v>
      </c>
      <c r="F14" s="9">
        <f t="shared" si="0"/>
        <v>1008186</v>
      </c>
    </row>
    <row r="15" spans="1:6" ht="12.75">
      <c r="A15" s="10" t="s">
        <v>167</v>
      </c>
      <c r="B15" s="8">
        <v>1491442</v>
      </c>
      <c r="C15" s="8"/>
      <c r="D15" s="8">
        <v>1971922</v>
      </c>
      <c r="E15" s="8">
        <v>0</v>
      </c>
      <c r="F15" s="9">
        <f t="shared" si="0"/>
        <v>3463364</v>
      </c>
    </row>
    <row r="16" spans="1:6" ht="12.75">
      <c r="A16" s="10" t="s">
        <v>46</v>
      </c>
      <c r="B16" s="8"/>
      <c r="C16" s="8"/>
      <c r="D16" s="8"/>
      <c r="E16" s="8">
        <v>152</v>
      </c>
      <c r="F16" s="9">
        <f t="shared" si="0"/>
        <v>152</v>
      </c>
    </row>
    <row r="17" spans="1:6" s="31" customFormat="1" ht="14.25">
      <c r="A17" s="13" t="s">
        <v>9</v>
      </c>
      <c r="B17" s="14">
        <f>SUM(B11:B16)</f>
        <v>1491442</v>
      </c>
      <c r="C17" s="14">
        <f>SUM(C11:C16)</f>
        <v>1155872</v>
      </c>
      <c r="D17" s="14">
        <f>SUM(D11:D16)</f>
        <v>1971922</v>
      </c>
      <c r="E17" s="14">
        <f>SUM(E11:E16)</f>
        <v>498515</v>
      </c>
      <c r="F17" s="15">
        <f t="shared" si="0"/>
        <v>5117751</v>
      </c>
    </row>
    <row r="18" spans="1:6" ht="12.75">
      <c r="A18" s="10"/>
      <c r="B18" s="8"/>
      <c r="C18" s="8"/>
      <c r="D18" s="8"/>
      <c r="E18" s="8"/>
      <c r="F18" s="9" t="s">
        <v>48</v>
      </c>
    </row>
    <row r="19" spans="1:6" s="31" customFormat="1" ht="14.25">
      <c r="A19" s="13" t="s">
        <v>49</v>
      </c>
      <c r="B19" s="14">
        <v>40118715</v>
      </c>
      <c r="C19" s="14">
        <v>1502797</v>
      </c>
      <c r="D19" s="14">
        <v>6241035</v>
      </c>
      <c r="E19" s="14">
        <v>881717</v>
      </c>
      <c r="F19" s="15">
        <f t="shared" si="0"/>
        <v>48744264</v>
      </c>
    </row>
    <row r="20" spans="1:6" ht="12.75">
      <c r="A20" s="10"/>
      <c r="B20" s="8"/>
      <c r="C20" s="8"/>
      <c r="D20" s="8"/>
      <c r="E20" s="8"/>
      <c r="F20" s="9" t="s">
        <v>0</v>
      </c>
    </row>
    <row r="21" spans="1:6" ht="12.75">
      <c r="A21" s="7" t="s">
        <v>50</v>
      </c>
      <c r="B21" s="11"/>
      <c r="C21" s="8"/>
      <c r="D21" s="8"/>
      <c r="E21" s="8"/>
      <c r="F21" s="9" t="s">
        <v>0</v>
      </c>
    </row>
    <row r="22" spans="1:6" ht="12.75">
      <c r="A22" s="19" t="s">
        <v>51</v>
      </c>
      <c r="B22" s="8">
        <v>1305538</v>
      </c>
      <c r="C22" s="8">
        <v>41574</v>
      </c>
      <c r="D22" s="8">
        <v>2927084</v>
      </c>
      <c r="E22" s="8">
        <v>62178</v>
      </c>
      <c r="F22" s="9">
        <f aca="true" t="shared" si="1" ref="F22:F27">SUM(B22:E22)</f>
        <v>4336374</v>
      </c>
    </row>
    <row r="23" spans="1:6" ht="12.75">
      <c r="A23" s="19" t="s">
        <v>52</v>
      </c>
      <c r="B23" s="8">
        <v>2541835</v>
      </c>
      <c r="C23" s="8">
        <v>-2107</v>
      </c>
      <c r="D23" s="8">
        <v>6062289</v>
      </c>
      <c r="E23" s="8">
        <v>-33869</v>
      </c>
      <c r="F23" s="9">
        <f t="shared" si="1"/>
        <v>8568148</v>
      </c>
    </row>
    <row r="24" spans="1:6" ht="12.75">
      <c r="A24" s="19" t="s">
        <v>53</v>
      </c>
      <c r="B24" s="8">
        <v>-20734539</v>
      </c>
      <c r="C24" s="8"/>
      <c r="D24" s="8">
        <v>3711663</v>
      </c>
      <c r="E24" s="8">
        <v>0</v>
      </c>
      <c r="F24" s="9">
        <f t="shared" si="1"/>
        <v>-17022876</v>
      </c>
    </row>
    <row r="25" spans="1:6" ht="12.75">
      <c r="A25" s="19" t="s">
        <v>54</v>
      </c>
      <c r="B25" s="8">
        <v>147383</v>
      </c>
      <c r="C25" s="8"/>
      <c r="D25" s="8">
        <v>-585146</v>
      </c>
      <c r="E25" s="8">
        <v>0</v>
      </c>
      <c r="F25" s="9">
        <f t="shared" si="1"/>
        <v>-437763</v>
      </c>
    </row>
    <row r="26" spans="1:6" ht="12.75">
      <c r="A26" s="19" t="s">
        <v>55</v>
      </c>
      <c r="B26" s="8">
        <v>280625</v>
      </c>
      <c r="C26" s="8"/>
      <c r="D26" s="8">
        <v>244738</v>
      </c>
      <c r="E26" s="8">
        <v>0</v>
      </c>
      <c r="F26" s="9">
        <f t="shared" si="1"/>
        <v>525363</v>
      </c>
    </row>
    <row r="27" spans="1:6" s="31" customFormat="1" ht="15" thickBot="1">
      <c r="A27" s="13" t="s">
        <v>9</v>
      </c>
      <c r="B27" s="14">
        <f>SUM(B22:B26)</f>
        <v>-16459158</v>
      </c>
      <c r="C27" s="14">
        <f>SUM(C22:C26)</f>
        <v>39467</v>
      </c>
      <c r="D27" s="14">
        <f>SUM(D22:D26)</f>
        <v>12360628</v>
      </c>
      <c r="E27" s="14">
        <f>SUM(E22:E26)</f>
        <v>28309</v>
      </c>
      <c r="F27" s="15">
        <f t="shared" si="1"/>
        <v>-4030754</v>
      </c>
    </row>
    <row r="28" spans="1:6" ht="12.75">
      <c r="A28" s="20"/>
      <c r="B28" s="21"/>
      <c r="C28" s="21"/>
      <c r="D28" s="21"/>
      <c r="E28" s="21"/>
      <c r="F28" s="22"/>
    </row>
    <row r="29" spans="1:6" ht="15" thickBot="1">
      <c r="A29" s="23" t="s">
        <v>61</v>
      </c>
      <c r="B29" s="24">
        <f>SUM(B8+B17+B19+B27)</f>
        <v>246961629</v>
      </c>
      <c r="C29" s="24">
        <f>SUM(C8+C17+C19+C27)</f>
        <v>17714624</v>
      </c>
      <c r="D29" s="24">
        <f>SUM(D8+D17+D19+D27)</f>
        <v>96153645</v>
      </c>
      <c r="E29" s="24">
        <f>SUM(E8+E17+E19+E27)</f>
        <v>4007446</v>
      </c>
      <c r="F29" s="25">
        <f>SUM(B29:E29)</f>
        <v>364837344</v>
      </c>
    </row>
    <row r="31" ht="12.75">
      <c r="F31" s="18" t="s">
        <v>0</v>
      </c>
    </row>
  </sheetData>
  <printOptions/>
  <pageMargins left="0.75" right="0.75" top="1.99" bottom="1" header="1.35" footer="0.4921259845"/>
  <pageSetup horizontalDpi="1200" verticalDpi="1200" orientation="landscape" paperSize="9" scale="90" r:id="rId1"/>
  <headerFooter alignWithMargins="0">
    <oddHeader>&amp;C&amp;14Rozvaha hlavního města Prahy včetně PO setavená k 31.12.2007
PASIVA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1">
      <selection activeCell="F20" sqref="F20"/>
    </sheetView>
  </sheetViews>
  <sheetFormatPr defaultColWidth="9.140625" defaultRowHeight="12.75"/>
  <cols>
    <col min="1" max="1" width="49.57421875" style="0" customWidth="1"/>
    <col min="2" max="2" width="17.7109375" style="18" customWidth="1"/>
    <col min="3" max="3" width="17.140625" style="18" customWidth="1"/>
    <col min="4" max="4" width="17.00390625" style="18" customWidth="1"/>
    <col min="5" max="5" width="15.57421875" style="18" customWidth="1"/>
    <col min="6" max="6" width="18.8515625" style="18" customWidth="1"/>
    <col min="7" max="7" width="14.00390625" style="0" customWidth="1"/>
  </cols>
  <sheetData>
    <row r="1" spans="1:6" ht="13.5" thickTop="1">
      <c r="A1" s="32"/>
      <c r="B1" s="33" t="s">
        <v>62</v>
      </c>
      <c r="C1" s="33" t="s">
        <v>63</v>
      </c>
      <c r="D1" s="33" t="s">
        <v>64</v>
      </c>
      <c r="E1" s="33" t="s">
        <v>63</v>
      </c>
      <c r="F1" s="34"/>
    </row>
    <row r="2" spans="1:6" ht="13.5" thickBot="1">
      <c r="A2" s="35"/>
      <c r="B2" s="36" t="s">
        <v>0</v>
      </c>
      <c r="C2" s="36" t="s">
        <v>65</v>
      </c>
      <c r="D2" s="36" t="s">
        <v>66</v>
      </c>
      <c r="E2" s="36" t="s">
        <v>67</v>
      </c>
      <c r="F2" s="37" t="s">
        <v>3</v>
      </c>
    </row>
    <row r="3" spans="1:6" ht="18" customHeight="1" thickTop="1">
      <c r="A3" s="38"/>
      <c r="B3" s="8"/>
      <c r="C3" s="8"/>
      <c r="D3" s="8"/>
      <c r="E3" s="8"/>
      <c r="F3" s="39"/>
    </row>
    <row r="4" spans="1:7" ht="18" customHeight="1">
      <c r="A4" s="38" t="s">
        <v>68</v>
      </c>
      <c r="B4" s="8">
        <v>812443</v>
      </c>
      <c r="C4" s="8">
        <v>145363</v>
      </c>
      <c r="D4" s="8">
        <v>3460618</v>
      </c>
      <c r="E4" s="8">
        <v>86905</v>
      </c>
      <c r="F4" s="39">
        <f>SUM(B4:E4)</f>
        <v>4505329</v>
      </c>
      <c r="G4" s="18"/>
    </row>
    <row r="5" spans="1:7" ht="18" customHeight="1">
      <c r="A5" s="38" t="s">
        <v>69</v>
      </c>
      <c r="B5" s="8">
        <v>281753</v>
      </c>
      <c r="C5" s="18">
        <v>0</v>
      </c>
      <c r="D5" s="8">
        <v>280432</v>
      </c>
      <c r="E5" s="8">
        <v>0</v>
      </c>
      <c r="F5" s="39">
        <f aca="true" t="shared" si="0" ref="F5:F17">SUM(B5:E5)</f>
        <v>562185</v>
      </c>
      <c r="G5" s="18"/>
    </row>
    <row r="6" spans="1:7" ht="18" customHeight="1">
      <c r="A6" s="38" t="s">
        <v>70</v>
      </c>
      <c r="B6" s="18">
        <v>375942</v>
      </c>
      <c r="C6" s="8">
        <v>102268</v>
      </c>
      <c r="D6" s="8">
        <v>1600212</v>
      </c>
      <c r="E6" s="8">
        <v>123811</v>
      </c>
      <c r="F6" s="39">
        <f t="shared" si="0"/>
        <v>2202233</v>
      </c>
      <c r="G6" s="18"/>
    </row>
    <row r="7" spans="1:7" ht="18" customHeight="1">
      <c r="A7" s="38" t="s">
        <v>71</v>
      </c>
      <c r="B7" s="8">
        <v>19858</v>
      </c>
      <c r="C7" s="8">
        <v>30370</v>
      </c>
      <c r="D7" s="8">
        <v>437254</v>
      </c>
      <c r="E7" s="8">
        <v>27710</v>
      </c>
      <c r="F7" s="39">
        <f t="shared" si="0"/>
        <v>515192</v>
      </c>
      <c r="G7" s="18"/>
    </row>
    <row r="8" spans="1:7" ht="18" customHeight="1">
      <c r="A8" s="38" t="s">
        <v>72</v>
      </c>
      <c r="B8" s="8">
        <v>37950</v>
      </c>
      <c r="C8" s="8">
        <v>85</v>
      </c>
      <c r="D8" s="8">
        <v>7391</v>
      </c>
      <c r="E8" s="8"/>
      <c r="F8" s="39">
        <f t="shared" si="0"/>
        <v>45426</v>
      </c>
      <c r="G8" s="18"/>
    </row>
    <row r="9" spans="1:7" ht="18" customHeight="1">
      <c r="A9" s="38" t="s">
        <v>73</v>
      </c>
      <c r="B9" s="8">
        <v>91048</v>
      </c>
      <c r="C9" s="8"/>
      <c r="D9" s="8">
        <v>4478</v>
      </c>
      <c r="E9" s="8">
        <v>1626</v>
      </c>
      <c r="F9" s="39">
        <f t="shared" si="0"/>
        <v>97152</v>
      </c>
      <c r="G9" s="18"/>
    </row>
    <row r="10" spans="1:8" ht="18" customHeight="1">
      <c r="A10" s="38" t="s">
        <v>74</v>
      </c>
      <c r="B10" s="8"/>
      <c r="C10" s="8">
        <v>13555</v>
      </c>
      <c r="D10" s="8"/>
      <c r="E10" s="8">
        <v>7235</v>
      </c>
      <c r="F10" s="39">
        <f t="shared" si="0"/>
        <v>20790</v>
      </c>
      <c r="G10" s="18"/>
      <c r="H10" s="40"/>
    </row>
    <row r="11" spans="1:7" ht="18" customHeight="1">
      <c r="A11" s="38" t="s">
        <v>75</v>
      </c>
      <c r="B11" s="8">
        <v>851</v>
      </c>
      <c r="C11" s="8">
        <v>20241</v>
      </c>
      <c r="D11" s="8">
        <v>1471</v>
      </c>
      <c r="E11" s="8">
        <v>5731</v>
      </c>
      <c r="F11" s="39">
        <f t="shared" si="0"/>
        <v>28294</v>
      </c>
      <c r="G11" s="18"/>
    </row>
    <row r="12" spans="1:7" ht="18" customHeight="1">
      <c r="A12" s="38" t="s">
        <v>76</v>
      </c>
      <c r="B12" s="8">
        <v>263512</v>
      </c>
      <c r="C12" s="8">
        <v>18040</v>
      </c>
      <c r="D12" s="8">
        <v>191643</v>
      </c>
      <c r="E12" s="8">
        <v>5949</v>
      </c>
      <c r="F12" s="39">
        <f t="shared" si="0"/>
        <v>479144</v>
      </c>
      <c r="G12" s="18"/>
    </row>
    <row r="13" spans="1:7" ht="18" customHeight="1">
      <c r="A13" s="38" t="s">
        <v>77</v>
      </c>
      <c r="B13" s="8">
        <v>0</v>
      </c>
      <c r="C13" s="8">
        <v>-6037</v>
      </c>
      <c r="D13" s="8">
        <v>-109739</v>
      </c>
      <c r="E13" s="8">
        <v>-1111</v>
      </c>
      <c r="F13" s="39">
        <f t="shared" si="0"/>
        <v>-116887</v>
      </c>
      <c r="G13" s="18"/>
    </row>
    <row r="14" spans="1:7" ht="18" customHeight="1">
      <c r="A14" s="38" t="s">
        <v>78</v>
      </c>
      <c r="B14" s="8">
        <v>242292</v>
      </c>
      <c r="C14" s="8">
        <v>0</v>
      </c>
      <c r="D14" s="8">
        <v>118236</v>
      </c>
      <c r="E14" s="8"/>
      <c r="F14" s="39">
        <f t="shared" si="0"/>
        <v>360528</v>
      </c>
      <c r="G14" s="18"/>
    </row>
    <row r="15" spans="1:7" ht="18" customHeight="1">
      <c r="A15" s="38"/>
      <c r="B15" s="8"/>
      <c r="D15" s="8"/>
      <c r="F15" s="39" t="s">
        <v>0</v>
      </c>
      <c r="G15" s="18"/>
    </row>
    <row r="16" spans="1:7" ht="18" customHeight="1">
      <c r="A16" s="38" t="s">
        <v>79</v>
      </c>
      <c r="B16" s="8">
        <v>1270</v>
      </c>
      <c r="C16" s="8">
        <v>31058</v>
      </c>
      <c r="D16" s="8">
        <v>8663</v>
      </c>
      <c r="E16" s="8">
        <v>12990</v>
      </c>
      <c r="F16" s="39">
        <f t="shared" si="0"/>
        <v>53981</v>
      </c>
      <c r="G16" s="18"/>
    </row>
    <row r="17" spans="1:7" ht="18" customHeight="1">
      <c r="A17" s="38" t="s">
        <v>80</v>
      </c>
      <c r="B17" s="8"/>
      <c r="C17" s="8">
        <v>19</v>
      </c>
      <c r="D17" s="8">
        <v>0</v>
      </c>
      <c r="E17" s="8"/>
      <c r="F17" s="39">
        <f t="shared" si="0"/>
        <v>19</v>
      </c>
      <c r="G17" s="18"/>
    </row>
    <row r="18" spans="1:7" ht="18" customHeight="1">
      <c r="A18" s="38" t="s">
        <v>81</v>
      </c>
      <c r="B18" s="8"/>
      <c r="C18" s="8">
        <v>21205</v>
      </c>
      <c r="D18" s="8">
        <v>8445</v>
      </c>
      <c r="E18" s="8">
        <v>7084</v>
      </c>
      <c r="F18" s="39">
        <f>SUM(B18:E18)</f>
        <v>36734</v>
      </c>
      <c r="G18" s="18"/>
    </row>
    <row r="19" spans="1:7" ht="18" customHeight="1">
      <c r="A19" s="38"/>
      <c r="B19" s="8"/>
      <c r="C19" s="8" t="s">
        <v>0</v>
      </c>
      <c r="D19" s="8"/>
      <c r="E19" s="8"/>
      <c r="F19" s="39"/>
      <c r="G19" s="18"/>
    </row>
    <row r="20" spans="1:7" s="43" customFormat="1" ht="18" customHeight="1">
      <c r="A20" s="41" t="s">
        <v>82</v>
      </c>
      <c r="B20" s="14">
        <f>SUM(B4:B18)</f>
        <v>2126919</v>
      </c>
      <c r="C20" s="14">
        <f>SUM(C4:C18)</f>
        <v>376167</v>
      </c>
      <c r="D20" s="14">
        <f>SUM(D4:D18)</f>
        <v>6009104</v>
      </c>
      <c r="E20" s="14">
        <f>SUM(E4:E18)</f>
        <v>277930</v>
      </c>
      <c r="F20" s="42">
        <f>SUM(B20:E20)</f>
        <v>8790120</v>
      </c>
      <c r="G20" s="18"/>
    </row>
    <row r="21" spans="1:7" ht="18" customHeight="1" thickBot="1">
      <c r="A21" s="44"/>
      <c r="B21" s="45"/>
      <c r="C21" s="45"/>
      <c r="D21" s="45"/>
      <c r="E21" s="45"/>
      <c r="F21" s="46"/>
      <c r="G21" s="18"/>
    </row>
    <row r="22" ht="18" customHeight="1" thickTop="1"/>
    <row r="23" ht="12.75">
      <c r="F23" s="18" t="s">
        <v>0</v>
      </c>
    </row>
    <row r="24" spans="2:3" ht="12.75">
      <c r="B24"/>
      <c r="C24" s="18" t="s">
        <v>0</v>
      </c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</sheetData>
  <printOptions/>
  <pageMargins left="0.75" right="0.75" top="1.95" bottom="1" header="1.18" footer="0.4921259845"/>
  <pageSetup horizontalDpi="1200" verticalDpi="1200" orientation="landscape" paperSize="9" scale="90" r:id="rId1"/>
  <headerFooter alignWithMargins="0">
    <oddHeader>&amp;C&amp;14Pohledávky hlavního města Prahy včetně příspěvkových organizací podle stavu k 31.12.2007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="75" zoomScaleNormal="75" workbookViewId="0" topLeftCell="A1">
      <selection activeCell="F35" sqref="F35"/>
    </sheetView>
  </sheetViews>
  <sheetFormatPr defaultColWidth="9.140625" defaultRowHeight="12.75"/>
  <cols>
    <col min="1" max="1" width="44.8515625" style="0" customWidth="1"/>
    <col min="2" max="2" width="14.28125" style="18" customWidth="1"/>
    <col min="3" max="3" width="16.8515625" style="18" customWidth="1"/>
    <col min="4" max="4" width="13.57421875" style="18" customWidth="1"/>
    <col min="5" max="5" width="15.00390625" style="18" customWidth="1"/>
    <col min="6" max="6" width="19.7109375" style="18" customWidth="1"/>
  </cols>
  <sheetData>
    <row r="1" spans="1:6" ht="13.5" thickTop="1">
      <c r="A1" s="32"/>
      <c r="B1" s="47" t="s">
        <v>83</v>
      </c>
      <c r="C1" s="47" t="s">
        <v>84</v>
      </c>
      <c r="D1" s="47" t="s">
        <v>64</v>
      </c>
      <c r="E1" s="47" t="s">
        <v>63</v>
      </c>
      <c r="F1" s="48"/>
    </row>
    <row r="2" spans="1:6" ht="13.5" thickBot="1">
      <c r="A2" s="35"/>
      <c r="B2" s="49" t="s">
        <v>0</v>
      </c>
      <c r="C2" s="49" t="s">
        <v>65</v>
      </c>
      <c r="D2" s="49" t="s">
        <v>66</v>
      </c>
      <c r="E2" s="49" t="s">
        <v>67</v>
      </c>
      <c r="F2" s="37" t="s">
        <v>3</v>
      </c>
    </row>
    <row r="3" spans="1:6" ht="13.5" thickTop="1">
      <c r="A3" s="38"/>
      <c r="B3" s="8"/>
      <c r="C3" s="8"/>
      <c r="D3" s="8" t="s">
        <v>0</v>
      </c>
      <c r="E3" s="8"/>
      <c r="F3" s="39"/>
    </row>
    <row r="4" spans="1:6" ht="12.75">
      <c r="A4" s="38" t="s">
        <v>85</v>
      </c>
      <c r="B4" s="8">
        <v>431204</v>
      </c>
      <c r="C4" s="8">
        <v>217243</v>
      </c>
      <c r="D4" s="8">
        <v>478254</v>
      </c>
      <c r="E4" s="8">
        <v>144253</v>
      </c>
      <c r="F4" s="39">
        <f>SUM(B4:E4)</f>
        <v>1270954</v>
      </c>
    </row>
    <row r="5" spans="1:6" ht="12.75">
      <c r="A5" s="38" t="s">
        <v>86</v>
      </c>
      <c r="B5" s="8">
        <v>262346</v>
      </c>
      <c r="C5" s="8">
        <v>71062</v>
      </c>
      <c r="D5" s="8">
        <v>1656620</v>
      </c>
      <c r="E5" s="8">
        <v>77036</v>
      </c>
      <c r="F5" s="39">
        <f>SUM(B5:E5)</f>
        <v>2067064</v>
      </c>
    </row>
    <row r="6" spans="1:6" ht="12.75">
      <c r="A6" s="38" t="s">
        <v>87</v>
      </c>
      <c r="B6" s="8"/>
      <c r="C6" s="8">
        <v>0</v>
      </c>
      <c r="D6" s="8">
        <v>124</v>
      </c>
      <c r="E6" s="8">
        <v>0</v>
      </c>
      <c r="F6" s="39">
        <f aca="true" t="shared" si="0" ref="F6:F24">SUM(B6:E6)</f>
        <v>124</v>
      </c>
    </row>
    <row r="7" spans="1:6" ht="12.75">
      <c r="A7" s="38" t="s">
        <v>88</v>
      </c>
      <c r="B7" s="8">
        <v>3223035</v>
      </c>
      <c r="C7" s="8"/>
      <c r="D7" s="8">
        <v>0</v>
      </c>
      <c r="E7" s="8"/>
      <c r="F7" s="39">
        <v>1125096</v>
      </c>
    </row>
    <row r="8" spans="1:6" ht="12.75">
      <c r="A8" s="38" t="s">
        <v>89</v>
      </c>
      <c r="B8" s="8">
        <v>85199</v>
      </c>
      <c r="C8" s="8">
        <v>443047</v>
      </c>
      <c r="D8" s="8">
        <v>82094</v>
      </c>
      <c r="E8" s="8">
        <v>288395</v>
      </c>
      <c r="F8" s="39">
        <f t="shared" si="0"/>
        <v>898735</v>
      </c>
    </row>
    <row r="9" spans="1:6" ht="12.75">
      <c r="A9" s="38" t="s">
        <v>90</v>
      </c>
      <c r="B9" s="8">
        <v>1483430</v>
      </c>
      <c r="C9" s="8">
        <v>74155</v>
      </c>
      <c r="D9" s="8">
        <v>17743</v>
      </c>
      <c r="E9" s="8">
        <v>38641</v>
      </c>
      <c r="F9" s="39">
        <f t="shared" si="0"/>
        <v>1613969</v>
      </c>
    </row>
    <row r="10" spans="1:6" ht="12.75">
      <c r="A10" s="38" t="s">
        <v>91</v>
      </c>
      <c r="B10" s="8">
        <v>-1191934</v>
      </c>
      <c r="C10" s="8">
        <v>167818</v>
      </c>
      <c r="D10" s="8">
        <v>1079816</v>
      </c>
      <c r="E10" s="8">
        <v>48442</v>
      </c>
      <c r="F10" s="39">
        <f t="shared" si="0"/>
        <v>104142</v>
      </c>
    </row>
    <row r="11" spans="1:6" ht="12.75">
      <c r="A11" s="38" t="s">
        <v>92</v>
      </c>
      <c r="B11" s="8">
        <v>768594</v>
      </c>
      <c r="C11" s="8">
        <v>79789</v>
      </c>
      <c r="D11" s="8">
        <v>1275477</v>
      </c>
      <c r="E11" s="8">
        <v>126741</v>
      </c>
      <c r="F11" s="39">
        <f t="shared" si="0"/>
        <v>2250601</v>
      </c>
    </row>
    <row r="12" spans="1:6" ht="12.75">
      <c r="A12" s="38"/>
      <c r="B12" s="8"/>
      <c r="C12" s="8"/>
      <c r="D12" s="8"/>
      <c r="E12" s="8"/>
      <c r="F12" s="39" t="s">
        <v>0</v>
      </c>
    </row>
    <row r="13" spans="1:6" ht="12.75">
      <c r="A13" s="38" t="s">
        <v>93</v>
      </c>
      <c r="B13" s="8">
        <v>16392779</v>
      </c>
      <c r="C13" s="8"/>
      <c r="D13" s="8">
        <v>161655</v>
      </c>
      <c r="E13" s="8">
        <v>241</v>
      </c>
      <c r="F13" s="39">
        <f t="shared" si="0"/>
        <v>16554675</v>
      </c>
    </row>
    <row r="14" spans="1:6" ht="12.75">
      <c r="A14" s="38" t="s">
        <v>94</v>
      </c>
      <c r="B14" s="8">
        <v>148762</v>
      </c>
      <c r="C14" s="8">
        <v>15970</v>
      </c>
      <c r="D14" s="8">
        <v>157985</v>
      </c>
      <c r="E14" s="8"/>
      <c r="F14" s="39">
        <f t="shared" si="0"/>
        <v>322717</v>
      </c>
    </row>
    <row r="15" spans="1:6" ht="12.75">
      <c r="A15" s="38" t="s">
        <v>95</v>
      </c>
      <c r="B15" s="8">
        <v>14849400</v>
      </c>
      <c r="C15" s="8"/>
      <c r="D15" s="8">
        <v>0</v>
      </c>
      <c r="E15" s="8">
        <v>0</v>
      </c>
      <c r="F15" s="39">
        <f t="shared" si="0"/>
        <v>14849400</v>
      </c>
    </row>
    <row r="16" spans="1:6" ht="12.75">
      <c r="A16" s="38" t="s">
        <v>96</v>
      </c>
      <c r="B16" s="8">
        <v>0</v>
      </c>
      <c r="C16" s="8"/>
      <c r="D16" s="8">
        <v>0</v>
      </c>
      <c r="E16" s="8"/>
      <c r="F16" s="39">
        <f t="shared" si="0"/>
        <v>0</v>
      </c>
    </row>
    <row r="17" spans="1:6" ht="12.75">
      <c r="A17" s="38" t="s">
        <v>97</v>
      </c>
      <c r="B17" s="8">
        <v>17</v>
      </c>
      <c r="C17" s="18">
        <v>0</v>
      </c>
      <c r="D17" s="8">
        <v>16059</v>
      </c>
      <c r="E17" s="8">
        <v>0</v>
      </c>
      <c r="F17" s="39">
        <f t="shared" si="0"/>
        <v>16076</v>
      </c>
    </row>
    <row r="18" spans="1:6" ht="12.75">
      <c r="A18" s="38" t="s">
        <v>98</v>
      </c>
      <c r="B18" s="8">
        <v>528423</v>
      </c>
      <c r="C18" s="8">
        <v>88761</v>
      </c>
      <c r="D18" s="8">
        <v>631157</v>
      </c>
      <c r="E18" s="8">
        <v>85</v>
      </c>
      <c r="F18" s="39">
        <f t="shared" si="0"/>
        <v>1248426</v>
      </c>
    </row>
    <row r="19" spans="1:6" ht="12.75">
      <c r="A19" s="38" t="s">
        <v>0</v>
      </c>
      <c r="B19" s="8"/>
      <c r="C19" s="8"/>
      <c r="D19" s="8"/>
      <c r="E19" s="8"/>
      <c r="F19" s="39" t="s">
        <v>0</v>
      </c>
    </row>
    <row r="20" spans="1:6" ht="12.75">
      <c r="A20" s="38" t="s">
        <v>99</v>
      </c>
      <c r="B20" s="8"/>
      <c r="C20" s="8"/>
      <c r="D20" s="8">
        <v>7168</v>
      </c>
      <c r="E20" s="8">
        <v>797</v>
      </c>
      <c r="F20" s="39">
        <f t="shared" si="0"/>
        <v>7965</v>
      </c>
    </row>
    <row r="21" spans="1:6" ht="12.75">
      <c r="A21" s="38"/>
      <c r="B21" s="8"/>
      <c r="C21" s="8"/>
      <c r="D21" s="8"/>
      <c r="E21" s="8"/>
      <c r="F21" s="39" t="s">
        <v>0</v>
      </c>
    </row>
    <row r="22" spans="1:6" ht="12.75">
      <c r="A22" s="38" t="s">
        <v>100</v>
      </c>
      <c r="B22" s="8">
        <v>89212</v>
      </c>
      <c r="C22" s="8">
        <v>255204</v>
      </c>
      <c r="D22" s="8">
        <v>607941</v>
      </c>
      <c r="E22" s="8">
        <v>46146</v>
      </c>
      <c r="F22" s="39">
        <f t="shared" si="0"/>
        <v>998503</v>
      </c>
    </row>
    <row r="23" spans="1:6" ht="12.75">
      <c r="A23" s="38" t="s">
        <v>101</v>
      </c>
      <c r="B23" s="8">
        <v>3046250</v>
      </c>
      <c r="C23" s="8">
        <v>36</v>
      </c>
      <c r="D23" s="8">
        <v>0</v>
      </c>
      <c r="E23" s="8"/>
      <c r="F23" s="39">
        <f t="shared" si="0"/>
        <v>3046286</v>
      </c>
    </row>
    <row r="24" spans="1:6" ht="12.75">
      <c r="A24" s="38" t="s">
        <v>102</v>
      </c>
      <c r="B24" s="8">
        <v>1998</v>
      </c>
      <c r="C24" s="8">
        <v>89712</v>
      </c>
      <c r="D24" s="8">
        <v>68942</v>
      </c>
      <c r="E24" s="8">
        <v>110940</v>
      </c>
      <c r="F24" s="39">
        <f t="shared" si="0"/>
        <v>271592</v>
      </c>
    </row>
    <row r="25" spans="1:6" ht="12.75">
      <c r="A25" s="38"/>
      <c r="B25" s="8"/>
      <c r="C25" s="8"/>
      <c r="D25" s="8"/>
      <c r="E25" s="8">
        <v>0</v>
      </c>
      <c r="F25" s="39"/>
    </row>
    <row r="26" spans="1:6" s="50" customFormat="1" ht="14.25">
      <c r="A26" s="41" t="s">
        <v>103</v>
      </c>
      <c r="B26" s="14">
        <f>SUM(B4:B24)</f>
        <v>40118715</v>
      </c>
      <c r="C26" s="14">
        <f>SUM(C4:C24)</f>
        <v>1502797</v>
      </c>
      <c r="D26" s="14">
        <f>SUM(D4:D24)</f>
        <v>6241035</v>
      </c>
      <c r="E26" s="14">
        <f>SUM(E4:E25)</f>
        <v>881717</v>
      </c>
      <c r="F26" s="42">
        <f>SUM(B26:E26)</f>
        <v>48744264</v>
      </c>
    </row>
    <row r="27" spans="1:6" ht="13.5" thickBot="1">
      <c r="A27" s="44"/>
      <c r="B27" s="45"/>
      <c r="C27" s="45"/>
      <c r="D27" s="45"/>
      <c r="E27" s="45"/>
      <c r="F27" s="46"/>
    </row>
    <row r="28" ht="13.5" thickTop="1"/>
    <row r="29" spans="1:6" ht="12.75">
      <c r="A29" s="51"/>
      <c r="B29" s="18" t="s">
        <v>0</v>
      </c>
      <c r="C29" s="18" t="s">
        <v>0</v>
      </c>
      <c r="D29" s="18" t="s">
        <v>0</v>
      </c>
      <c r="E29" s="18" t="s">
        <v>0</v>
      </c>
      <c r="F29" s="18" t="s">
        <v>0</v>
      </c>
    </row>
    <row r="30" ht="12.75">
      <c r="A30" s="51"/>
    </row>
    <row r="31" spans="1:6" ht="12.75">
      <c r="A31" s="51"/>
      <c r="B31" s="52"/>
      <c r="C31" s="52"/>
      <c r="D31" s="52"/>
      <c r="E31" s="52"/>
      <c r="F31" s="52"/>
    </row>
  </sheetData>
  <printOptions/>
  <pageMargins left="1.06" right="0.75" top="1.78" bottom="1" header="1.02" footer="0.4921259845"/>
  <pageSetup horizontalDpi="1200" verticalDpi="1200" orientation="landscape" paperSize="9" r:id="rId1"/>
  <headerFooter alignWithMargins="0">
    <oddHeader>&amp;C&amp;14Závazky hlavního města Prahy včetně příspěvkových organizací podle stavu k 31.12.2007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workbookViewId="0" topLeftCell="A19">
      <selection activeCell="D7" sqref="D7"/>
    </sheetView>
  </sheetViews>
  <sheetFormatPr defaultColWidth="9.140625" defaultRowHeight="12.75"/>
  <cols>
    <col min="1" max="1" width="48.421875" style="0" customWidth="1"/>
    <col min="2" max="4" width="18.00390625" style="18" customWidth="1"/>
    <col min="7" max="7" width="11.57421875" style="0" bestFit="1" customWidth="1"/>
  </cols>
  <sheetData>
    <row r="1" spans="1:4" ht="15.75" customHeight="1">
      <c r="A1" s="1" t="s">
        <v>57</v>
      </c>
      <c r="B1" s="2" t="s">
        <v>58</v>
      </c>
      <c r="C1" s="2" t="s">
        <v>59</v>
      </c>
      <c r="D1" s="53" t="s">
        <v>104</v>
      </c>
    </row>
    <row r="2" spans="1:4" ht="15.75" customHeight="1" thickBot="1">
      <c r="A2" s="26"/>
      <c r="B2" s="27"/>
      <c r="C2" s="27"/>
      <c r="D2" s="54" t="s">
        <v>105</v>
      </c>
    </row>
    <row r="3" spans="1:4" ht="15.75" customHeight="1">
      <c r="A3" s="7" t="s">
        <v>5</v>
      </c>
      <c r="B3" s="8"/>
      <c r="C3" s="8"/>
      <c r="D3" s="9"/>
    </row>
    <row r="4" spans="1:4" ht="15.75" customHeight="1">
      <c r="A4" s="10" t="s">
        <v>6</v>
      </c>
      <c r="B4" s="8">
        <v>208300</v>
      </c>
      <c r="C4" s="8">
        <v>52768</v>
      </c>
      <c r="D4" s="9">
        <f>SUM(B4:C4)</f>
        <v>261068</v>
      </c>
    </row>
    <row r="5" spans="1:4" ht="15.75" customHeight="1">
      <c r="A5" s="10" t="s">
        <v>157</v>
      </c>
      <c r="B5" s="8">
        <v>6874</v>
      </c>
      <c r="C5" s="8">
        <v>316</v>
      </c>
      <c r="D5" s="9">
        <f>SUM(B5:C5)</f>
        <v>7190</v>
      </c>
    </row>
    <row r="6" spans="1:4" ht="15.75" customHeight="1" thickBot="1">
      <c r="A6" s="10" t="s">
        <v>160</v>
      </c>
      <c r="B6" s="8"/>
      <c r="C6" s="8"/>
      <c r="D6" s="30">
        <f>SUM(B6:C6)</f>
        <v>0</v>
      </c>
    </row>
    <row r="7" spans="1:4" ht="15.75" customHeight="1" thickBot="1">
      <c r="A7" s="55" t="s">
        <v>9</v>
      </c>
      <c r="B7" s="56">
        <f>SUM(B3:B6)</f>
        <v>215174</v>
      </c>
      <c r="C7" s="56">
        <f>SUM(C3:C6)</f>
        <v>53084</v>
      </c>
      <c r="D7" s="57">
        <f>SUM(B7:C7)</f>
        <v>268258</v>
      </c>
    </row>
    <row r="8" spans="1:4" ht="15.75" customHeight="1">
      <c r="A8" s="58" t="s">
        <v>106</v>
      </c>
      <c r="B8" s="59">
        <v>-168737</v>
      </c>
      <c r="C8" s="59">
        <v>-49613</v>
      </c>
      <c r="D8" s="60">
        <f>SUM(B8:C8)</f>
        <v>-218350</v>
      </c>
    </row>
    <row r="9" spans="1:7" ht="15.75" customHeight="1">
      <c r="A9" s="58"/>
      <c r="B9" s="59"/>
      <c r="C9" s="59"/>
      <c r="D9" s="60"/>
      <c r="G9" s="18"/>
    </row>
    <row r="10" spans="1:4" ht="15.75" customHeight="1">
      <c r="A10" s="7" t="s">
        <v>10</v>
      </c>
      <c r="B10" s="8"/>
      <c r="C10" s="8"/>
      <c r="D10" s="9"/>
    </row>
    <row r="11" spans="1:4" ht="15.75" customHeight="1">
      <c r="A11" s="10" t="s">
        <v>11</v>
      </c>
      <c r="B11" s="8">
        <v>13775850</v>
      </c>
      <c r="C11" s="8">
        <v>2134909</v>
      </c>
      <c r="D11" s="9">
        <f>SUM(B11:C11)</f>
        <v>15910759</v>
      </c>
    </row>
    <row r="12" spans="1:4" ht="15.75" customHeight="1">
      <c r="A12" s="10" t="s">
        <v>12</v>
      </c>
      <c r="B12" s="8">
        <v>5570831</v>
      </c>
      <c r="C12" s="8">
        <v>2861381</v>
      </c>
      <c r="D12" s="9">
        <f aca="true" t="shared" si="0" ref="D12:D18">SUM(B12:C12)</f>
        <v>8432212</v>
      </c>
    </row>
    <row r="13" spans="1:4" ht="15.75" customHeight="1">
      <c r="A13" s="10" t="s">
        <v>13</v>
      </c>
      <c r="B13" s="8">
        <v>2486282</v>
      </c>
      <c r="C13" s="8">
        <v>450173</v>
      </c>
      <c r="D13" s="9">
        <f>SUM(B13:C13)</f>
        <v>2936455</v>
      </c>
    </row>
    <row r="14" spans="1:4" ht="15.75" customHeight="1">
      <c r="A14" s="10" t="s">
        <v>14</v>
      </c>
      <c r="B14" s="8">
        <v>14046</v>
      </c>
      <c r="C14" s="8">
        <v>4759</v>
      </c>
      <c r="D14" s="9">
        <f>SUM(B14:C14)</f>
        <v>18805</v>
      </c>
    </row>
    <row r="15" spans="1:4" ht="15.75" customHeight="1">
      <c r="A15" s="10" t="s">
        <v>158</v>
      </c>
      <c r="B15" s="8">
        <v>965077</v>
      </c>
      <c r="C15" s="8">
        <v>21390</v>
      </c>
      <c r="D15" s="9">
        <f t="shared" si="0"/>
        <v>986467</v>
      </c>
    </row>
    <row r="16" spans="1:4" ht="15.75" customHeight="1" thickBot="1">
      <c r="A16" s="10" t="s">
        <v>159</v>
      </c>
      <c r="B16" s="8">
        <v>31093</v>
      </c>
      <c r="C16" s="8">
        <v>317</v>
      </c>
      <c r="D16" s="30">
        <f t="shared" si="0"/>
        <v>31410</v>
      </c>
    </row>
    <row r="17" spans="1:4" ht="15.75" customHeight="1" thickBot="1">
      <c r="A17" s="55" t="s">
        <v>9</v>
      </c>
      <c r="B17" s="56">
        <f>SUM(B11:B16)</f>
        <v>22843179</v>
      </c>
      <c r="C17" s="56">
        <f>SUM(C11:C16)</f>
        <v>5472929</v>
      </c>
      <c r="D17" s="57">
        <f>SUM(B17:C17)</f>
        <v>28316108</v>
      </c>
    </row>
    <row r="18" spans="1:4" ht="15.75" customHeight="1">
      <c r="A18" s="58" t="s">
        <v>156</v>
      </c>
      <c r="B18" s="59">
        <v>-8002108</v>
      </c>
      <c r="C18" s="59">
        <v>-2899424</v>
      </c>
      <c r="D18" s="60">
        <f t="shared" si="0"/>
        <v>-10901532</v>
      </c>
    </row>
    <row r="19" spans="1:4" ht="15.75" customHeight="1">
      <c r="A19" s="58"/>
      <c r="B19" s="59"/>
      <c r="C19" s="59"/>
      <c r="D19" s="60"/>
    </row>
    <row r="20" spans="1:4" ht="15.75" customHeight="1">
      <c r="A20" s="7" t="s">
        <v>17</v>
      </c>
      <c r="B20" s="8"/>
      <c r="C20" s="8"/>
      <c r="D20" s="9"/>
    </row>
    <row r="21" spans="1:4" ht="15.75" customHeight="1">
      <c r="A21" s="10" t="s">
        <v>161</v>
      </c>
      <c r="B21" s="8"/>
      <c r="C21" s="8">
        <v>0</v>
      </c>
      <c r="D21" s="9">
        <f aca="true" t="shared" si="1" ref="D21:D26">SUM(B21:C21)</f>
        <v>0</v>
      </c>
    </row>
    <row r="22" spans="1:4" ht="15.75" customHeight="1">
      <c r="A22" s="10" t="s">
        <v>162</v>
      </c>
      <c r="B22" s="8">
        <v>0</v>
      </c>
      <c r="C22" s="8">
        <v>0</v>
      </c>
      <c r="D22" s="9">
        <f t="shared" si="1"/>
        <v>0</v>
      </c>
    </row>
    <row r="23" spans="1:4" ht="15.75" customHeight="1">
      <c r="A23" s="10" t="s">
        <v>164</v>
      </c>
      <c r="B23" s="8">
        <v>0</v>
      </c>
      <c r="C23" s="8">
        <v>0</v>
      </c>
      <c r="D23" s="9">
        <f t="shared" si="1"/>
        <v>0</v>
      </c>
    </row>
    <row r="24" spans="1:4" ht="15.75" customHeight="1">
      <c r="A24" s="10" t="s">
        <v>21</v>
      </c>
      <c r="B24" s="8">
        <v>0</v>
      </c>
      <c r="C24" s="8">
        <v>0</v>
      </c>
      <c r="D24" s="9">
        <f t="shared" si="1"/>
        <v>0</v>
      </c>
    </row>
    <row r="25" spans="1:4" ht="15.75" customHeight="1" thickBot="1">
      <c r="A25" s="28" t="s">
        <v>22</v>
      </c>
      <c r="B25" s="8">
        <v>0</v>
      </c>
      <c r="C25" s="8">
        <v>55</v>
      </c>
      <c r="D25" s="30">
        <f t="shared" si="1"/>
        <v>55</v>
      </c>
    </row>
    <row r="26" spans="1:4" ht="15.75" customHeight="1" thickBot="1">
      <c r="A26" s="55" t="s">
        <v>9</v>
      </c>
      <c r="B26" s="56">
        <f>SUM(B21:B25)</f>
        <v>0</v>
      </c>
      <c r="C26" s="56">
        <f>SUM(C21:C25)</f>
        <v>55</v>
      </c>
      <c r="D26" s="57">
        <f t="shared" si="1"/>
        <v>55</v>
      </c>
    </row>
    <row r="27" spans="1:4" ht="15.75" customHeight="1" thickBot="1">
      <c r="A27" s="16" t="s">
        <v>23</v>
      </c>
      <c r="B27" s="17">
        <f>SUM(B7+B8+B17+B18+B26)</f>
        <v>14887508</v>
      </c>
      <c r="C27" s="17">
        <f>SUM(C7+C8+C17+C18+C26)</f>
        <v>2577031</v>
      </c>
      <c r="D27" s="61">
        <f>D7+D8+D17+D18+D26</f>
        <v>17464539</v>
      </c>
    </row>
    <row r="28" spans="1:4" ht="15.75" customHeight="1" thickBot="1">
      <c r="A28" s="62"/>
      <c r="B28" s="63"/>
      <c r="C28" s="63"/>
      <c r="D28" s="64"/>
    </row>
    <row r="29" spans="1:4" ht="15.75" customHeight="1" thickBot="1">
      <c r="A29" s="132" t="s">
        <v>24</v>
      </c>
      <c r="B29" s="17">
        <v>161381</v>
      </c>
      <c r="C29" s="17">
        <v>56729</v>
      </c>
      <c r="D29" s="61">
        <f>SUM(B29:C29)</f>
        <v>218110</v>
      </c>
    </row>
    <row r="30" spans="1:4" ht="15.75" customHeight="1">
      <c r="A30" s="65"/>
      <c r="B30" s="59"/>
      <c r="C30" s="59"/>
      <c r="D30" s="60"/>
    </row>
    <row r="31" spans="1:4" ht="15.75" customHeight="1">
      <c r="A31" s="7" t="s">
        <v>25</v>
      </c>
      <c r="B31" s="11"/>
      <c r="C31" s="11"/>
      <c r="D31" s="12"/>
    </row>
    <row r="32" spans="1:4" ht="15.75" customHeight="1">
      <c r="A32" s="10" t="s">
        <v>108</v>
      </c>
      <c r="B32" s="8">
        <v>145363</v>
      </c>
      <c r="C32" s="8">
        <v>86905</v>
      </c>
      <c r="D32" s="9">
        <f>SUM(B32:C32)</f>
        <v>232268</v>
      </c>
    </row>
    <row r="33" spans="1:4" ht="15.75" customHeight="1">
      <c r="A33" s="10" t="s">
        <v>70</v>
      </c>
      <c r="B33" s="8">
        <v>102268</v>
      </c>
      <c r="C33" s="8">
        <v>123811</v>
      </c>
      <c r="D33" s="9">
        <f>SUM(B33:C33)</f>
        <v>226079</v>
      </c>
    </row>
    <row r="34" spans="1:4" ht="15.75" customHeight="1">
      <c r="A34" s="10" t="s">
        <v>72</v>
      </c>
      <c r="B34" s="8">
        <v>85</v>
      </c>
      <c r="C34" s="8">
        <v>0</v>
      </c>
      <c r="D34" s="9">
        <f aca="true" t="shared" si="2" ref="D34:D44">SUM(B34:C34)</f>
        <v>85</v>
      </c>
    </row>
    <row r="35" spans="1:4" ht="15.75" customHeight="1">
      <c r="A35" s="10" t="s">
        <v>73</v>
      </c>
      <c r="B35" s="8"/>
      <c r="C35" s="8">
        <v>1626</v>
      </c>
      <c r="D35" s="9">
        <f t="shared" si="2"/>
        <v>1626</v>
      </c>
    </row>
    <row r="36" spans="1:4" ht="15.75" customHeight="1">
      <c r="A36" s="10" t="s">
        <v>75</v>
      </c>
      <c r="B36" s="8">
        <v>20241</v>
      </c>
      <c r="C36" s="8">
        <v>5731</v>
      </c>
      <c r="D36" s="9">
        <f t="shared" si="2"/>
        <v>25972</v>
      </c>
    </row>
    <row r="37" spans="1:4" ht="15.75" customHeight="1">
      <c r="A37" s="10" t="s">
        <v>74</v>
      </c>
      <c r="B37" s="8">
        <v>13555</v>
      </c>
      <c r="C37" s="8">
        <v>7235</v>
      </c>
      <c r="D37" s="9">
        <f t="shared" si="2"/>
        <v>20790</v>
      </c>
    </row>
    <row r="38" spans="1:4" ht="15.75" customHeight="1">
      <c r="A38" s="10" t="s">
        <v>76</v>
      </c>
      <c r="B38" s="8">
        <v>48411</v>
      </c>
      <c r="C38" s="8">
        <v>33658</v>
      </c>
      <c r="D38" s="9">
        <f t="shared" si="2"/>
        <v>82069</v>
      </c>
    </row>
    <row r="39" spans="1:4" ht="15.75" customHeight="1">
      <c r="A39" s="10" t="s">
        <v>77</v>
      </c>
      <c r="B39" s="8">
        <v>-6037</v>
      </c>
      <c r="C39" s="8">
        <v>-1111</v>
      </c>
      <c r="D39" s="9">
        <f>SUM(B39:C39)</f>
        <v>-7148</v>
      </c>
    </row>
    <row r="40" spans="1:4" ht="15.75" customHeight="1">
      <c r="A40" s="10" t="s">
        <v>78</v>
      </c>
      <c r="B40" s="8">
        <v>0</v>
      </c>
      <c r="C40" s="8">
        <v>0</v>
      </c>
      <c r="D40" s="9">
        <f t="shared" si="2"/>
        <v>0</v>
      </c>
    </row>
    <row r="41" spans="1:4" ht="15.75" customHeight="1">
      <c r="A41" s="10" t="s">
        <v>109</v>
      </c>
      <c r="B41" s="8">
        <v>29058</v>
      </c>
      <c r="C41" s="8">
        <v>11197</v>
      </c>
      <c r="D41" s="9">
        <f t="shared" si="2"/>
        <v>40255</v>
      </c>
    </row>
    <row r="42" spans="1:4" ht="15.75" customHeight="1">
      <c r="A42" s="10" t="s">
        <v>110</v>
      </c>
      <c r="B42" s="8">
        <v>1999</v>
      </c>
      <c r="C42" s="8">
        <v>1794</v>
      </c>
      <c r="D42" s="9">
        <f t="shared" si="2"/>
        <v>3793</v>
      </c>
    </row>
    <row r="43" spans="1:4" ht="15.75" customHeight="1">
      <c r="A43" s="10" t="s">
        <v>80</v>
      </c>
      <c r="B43" s="18">
        <v>19</v>
      </c>
      <c r="C43" s="8">
        <v>0</v>
      </c>
      <c r="D43" s="9">
        <f t="shared" si="2"/>
        <v>19</v>
      </c>
    </row>
    <row r="44" spans="1:4" ht="15.75" customHeight="1" thickBot="1">
      <c r="A44" s="28" t="s">
        <v>81</v>
      </c>
      <c r="B44" s="29">
        <v>21205</v>
      </c>
      <c r="C44" s="29">
        <v>7084</v>
      </c>
      <c r="D44" s="30">
        <f t="shared" si="2"/>
        <v>28289</v>
      </c>
    </row>
    <row r="45" spans="1:4" ht="15.75" customHeight="1" thickBot="1">
      <c r="A45" s="55" t="s">
        <v>82</v>
      </c>
      <c r="B45" s="56">
        <f>SUM(B32:B44)</f>
        <v>376167</v>
      </c>
      <c r="C45" s="56">
        <f>SUM(C32:C44)</f>
        <v>277930</v>
      </c>
      <c r="D45" s="57">
        <f>SUM(B45:C45)</f>
        <v>654097</v>
      </c>
    </row>
    <row r="46" spans="1:4" ht="15.75" customHeight="1">
      <c r="A46" s="66"/>
      <c r="B46" s="59"/>
      <c r="C46" s="59"/>
      <c r="D46" s="60"/>
    </row>
    <row r="47" spans="1:4" ht="15.75" customHeight="1">
      <c r="A47" s="7" t="s">
        <v>26</v>
      </c>
      <c r="B47" s="8"/>
      <c r="C47" s="8"/>
      <c r="D47" s="9"/>
    </row>
    <row r="48" spans="1:4" ht="15.75" customHeight="1">
      <c r="A48" s="10" t="s">
        <v>27</v>
      </c>
      <c r="B48" s="8">
        <v>12832</v>
      </c>
      <c r="C48" s="8">
        <v>10834</v>
      </c>
      <c r="D48" s="9">
        <f>SUM(B48:C48)</f>
        <v>23666</v>
      </c>
    </row>
    <row r="49" spans="1:4" ht="15.75" customHeight="1">
      <c r="A49" s="10" t="s">
        <v>28</v>
      </c>
      <c r="B49" s="8">
        <v>2270309</v>
      </c>
      <c r="C49" s="8">
        <v>1083887</v>
      </c>
      <c r="D49" s="9">
        <f>SUM(B49:C49)</f>
        <v>3354196</v>
      </c>
    </row>
    <row r="50" spans="1:4" ht="15.75" customHeight="1">
      <c r="A50" s="10" t="s">
        <v>29</v>
      </c>
      <c r="B50" s="8">
        <v>6427</v>
      </c>
      <c r="C50" s="8">
        <v>1035</v>
      </c>
      <c r="D50" s="9">
        <f>SUM(B50:C50)</f>
        <v>7462</v>
      </c>
    </row>
    <row r="51" spans="1:4" ht="15.75" customHeight="1" thickBot="1">
      <c r="A51" s="28" t="s">
        <v>30</v>
      </c>
      <c r="B51" s="8"/>
      <c r="C51" s="8">
        <v>0</v>
      </c>
      <c r="D51" s="30">
        <f>SUM(B51:C51)</f>
        <v>0</v>
      </c>
    </row>
    <row r="52" spans="1:4" ht="15.75" customHeight="1" thickBot="1">
      <c r="A52" s="55" t="s">
        <v>31</v>
      </c>
      <c r="B52" s="56">
        <f>SUM(B48:B51)</f>
        <v>2289568</v>
      </c>
      <c r="C52" s="56">
        <f>SUM(C48:C51)</f>
        <v>1095756</v>
      </c>
      <c r="D52" s="57">
        <f>SUM(B52:C52)</f>
        <v>3385324</v>
      </c>
    </row>
    <row r="53" spans="1:4" ht="15.75" customHeight="1" thickBot="1">
      <c r="A53" s="66"/>
      <c r="B53" s="59"/>
      <c r="C53" s="59"/>
      <c r="D53" s="60"/>
    </row>
    <row r="54" spans="1:4" ht="15.75" customHeight="1" thickBot="1">
      <c r="A54" s="16" t="s">
        <v>32</v>
      </c>
      <c r="B54" s="17">
        <f>B27+B29+B45+B52</f>
        <v>17714624</v>
      </c>
      <c r="C54" s="17">
        <f>C27+C29+C45+C52</f>
        <v>4007446</v>
      </c>
      <c r="D54" s="61">
        <f>SUM(B54:C54)</f>
        <v>21722070</v>
      </c>
    </row>
  </sheetData>
  <printOptions/>
  <pageMargins left="0.75" right="0.75" top="1.26" bottom="1" header="0.75" footer="0.4921259845"/>
  <pageSetup horizontalDpi="300" verticalDpi="300" orientation="portrait" paperSize="9" scale="80" r:id="rId1"/>
  <headerFooter alignWithMargins="0">
    <oddHeader>&amp;C&amp;14Rozvaha PO hlavního města Prahy sestavená k 31.12.2007
AKTIVA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zoomScale="75" zoomScaleNormal="75" workbookViewId="0" topLeftCell="A1">
      <selection activeCell="D49" sqref="D49"/>
    </sheetView>
  </sheetViews>
  <sheetFormatPr defaultColWidth="9.140625" defaultRowHeight="12.75"/>
  <cols>
    <col min="1" max="1" width="53.28125" style="0" customWidth="1"/>
    <col min="2" max="4" width="18.00390625" style="18" customWidth="1"/>
  </cols>
  <sheetData>
    <row r="1" spans="1:4" ht="15.75" customHeight="1">
      <c r="A1" s="1" t="s">
        <v>111</v>
      </c>
      <c r="B1" s="2" t="s">
        <v>58</v>
      </c>
      <c r="C1" s="2" t="s">
        <v>59</v>
      </c>
      <c r="D1" s="53" t="s">
        <v>104</v>
      </c>
    </row>
    <row r="2" spans="1:4" ht="15.75" customHeight="1" thickBot="1">
      <c r="A2" s="26"/>
      <c r="B2" s="27"/>
      <c r="C2" s="27"/>
      <c r="D2" s="54" t="s">
        <v>105</v>
      </c>
    </row>
    <row r="3" spans="1:4" ht="15.75" customHeight="1">
      <c r="A3" s="10"/>
      <c r="B3" s="8"/>
      <c r="C3" s="8"/>
      <c r="D3" s="9"/>
    </row>
    <row r="4" spans="1:4" ht="15.75" customHeight="1">
      <c r="A4" s="7" t="s">
        <v>34</v>
      </c>
      <c r="B4" s="8"/>
      <c r="C4" s="8"/>
      <c r="D4" s="9"/>
    </row>
    <row r="5" spans="1:4" ht="15.75" customHeight="1">
      <c r="A5" s="10" t="s">
        <v>35</v>
      </c>
      <c r="B5" s="8">
        <v>14883898</v>
      </c>
      <c r="C5" s="8">
        <v>2575947</v>
      </c>
      <c r="D5" s="9">
        <f>SUM(B5:C5)</f>
        <v>17459845</v>
      </c>
    </row>
    <row r="6" spans="1:4" ht="15.75" customHeight="1">
      <c r="A6" s="10" t="s">
        <v>36</v>
      </c>
      <c r="B6" s="8">
        <v>132590</v>
      </c>
      <c r="C6" s="8">
        <v>22958</v>
      </c>
      <c r="D6" s="9">
        <f aca="true" t="shared" si="0" ref="D6:D37">SUM(B6:C6)</f>
        <v>155548</v>
      </c>
    </row>
    <row r="7" spans="1:4" ht="15.75" customHeight="1">
      <c r="A7" s="28" t="s">
        <v>37</v>
      </c>
      <c r="B7" s="8">
        <v>0</v>
      </c>
      <c r="C7" s="8">
        <v>0</v>
      </c>
      <c r="D7" s="30">
        <f t="shared" si="0"/>
        <v>0</v>
      </c>
    </row>
    <row r="8" spans="1:4" ht="15.75" customHeight="1" thickBot="1">
      <c r="A8" s="10" t="s">
        <v>38</v>
      </c>
      <c r="B8" s="8"/>
      <c r="C8" s="8"/>
      <c r="D8" s="30">
        <f>SUM(B8:C8)</f>
        <v>0</v>
      </c>
    </row>
    <row r="9" spans="1:4" ht="15.75" customHeight="1" thickBot="1">
      <c r="A9" s="55" t="s">
        <v>9</v>
      </c>
      <c r="B9" s="56">
        <f>SUM(B5:B8)</f>
        <v>15016488</v>
      </c>
      <c r="C9" s="56">
        <f>SUM(C5:C8)</f>
        <v>2598905</v>
      </c>
      <c r="D9" s="56">
        <f>SUM(B9:C9)</f>
        <v>17615393</v>
      </c>
    </row>
    <row r="10" spans="1:4" ht="15.75" customHeight="1">
      <c r="A10" s="58"/>
      <c r="B10" s="67"/>
      <c r="C10" s="67"/>
      <c r="D10" s="68" t="s">
        <v>0</v>
      </c>
    </row>
    <row r="11" spans="1:4" ht="15.75" customHeight="1">
      <c r="A11" s="7" t="s">
        <v>40</v>
      </c>
      <c r="B11" s="8"/>
      <c r="C11" s="8"/>
      <c r="D11" s="9" t="s">
        <v>0</v>
      </c>
    </row>
    <row r="12" spans="1:4" ht="15.75" customHeight="1">
      <c r="A12" s="10" t="s">
        <v>41</v>
      </c>
      <c r="B12" s="8">
        <v>75713</v>
      </c>
      <c r="C12" s="8">
        <v>62064</v>
      </c>
      <c r="D12" s="9">
        <f t="shared" si="0"/>
        <v>137777</v>
      </c>
    </row>
    <row r="13" spans="1:4" ht="15.75" customHeight="1">
      <c r="A13" s="10" t="s">
        <v>42</v>
      </c>
      <c r="B13" s="8">
        <v>85085</v>
      </c>
      <c r="C13" s="8">
        <v>62329</v>
      </c>
      <c r="D13" s="9">
        <f t="shared" si="0"/>
        <v>147414</v>
      </c>
    </row>
    <row r="14" spans="1:4" ht="15.75" customHeight="1">
      <c r="A14" s="10" t="s">
        <v>43</v>
      </c>
      <c r="B14" s="8">
        <v>189411</v>
      </c>
      <c r="C14" s="8">
        <v>171447</v>
      </c>
      <c r="D14" s="9">
        <f t="shared" si="0"/>
        <v>360858</v>
      </c>
    </row>
    <row r="15" spans="1:4" ht="15.75" customHeight="1">
      <c r="A15" s="10" t="s">
        <v>44</v>
      </c>
      <c r="B15" s="8">
        <v>805663</v>
      </c>
      <c r="C15" s="8">
        <v>202523</v>
      </c>
      <c r="D15" s="9">
        <f t="shared" si="0"/>
        <v>1008186</v>
      </c>
    </row>
    <row r="16" spans="1:4" ht="15.75" customHeight="1">
      <c r="A16" s="10" t="s">
        <v>45</v>
      </c>
      <c r="B16" s="8"/>
      <c r="C16" s="8">
        <v>0</v>
      </c>
      <c r="D16" s="9">
        <f t="shared" si="0"/>
        <v>0</v>
      </c>
    </row>
    <row r="17" spans="1:4" ht="15.75" customHeight="1" thickBot="1">
      <c r="A17" s="28" t="s">
        <v>46</v>
      </c>
      <c r="B17" s="8"/>
      <c r="C17" s="8">
        <v>152</v>
      </c>
      <c r="D17" s="30">
        <f t="shared" si="0"/>
        <v>152</v>
      </c>
    </row>
    <row r="18" spans="1:4" ht="15.75" customHeight="1" thickBot="1">
      <c r="A18" s="55" t="s">
        <v>9</v>
      </c>
      <c r="B18" s="56">
        <f>SUM(B12:B17)</f>
        <v>1155872</v>
      </c>
      <c r="C18" s="56">
        <f>SUM(C12:C17)</f>
        <v>498515</v>
      </c>
      <c r="D18" s="57">
        <f t="shared" si="0"/>
        <v>1654387</v>
      </c>
    </row>
    <row r="19" spans="1:4" ht="15.75" customHeight="1">
      <c r="A19" s="58"/>
      <c r="B19" s="67"/>
      <c r="C19" s="67"/>
      <c r="D19" s="68" t="s">
        <v>0</v>
      </c>
    </row>
    <row r="20" spans="1:4" ht="15.75" customHeight="1">
      <c r="A20" s="7" t="s">
        <v>49</v>
      </c>
      <c r="B20" s="8"/>
      <c r="C20" s="8"/>
      <c r="D20" s="9" t="s">
        <v>0</v>
      </c>
    </row>
    <row r="21" spans="1:4" ht="15.75" customHeight="1">
      <c r="A21" s="10" t="s">
        <v>85</v>
      </c>
      <c r="B21" s="8">
        <v>217243</v>
      </c>
      <c r="C21" s="8">
        <v>144253</v>
      </c>
      <c r="D21" s="9">
        <f t="shared" si="0"/>
        <v>361496</v>
      </c>
    </row>
    <row r="22" spans="1:4" ht="15.75" customHeight="1">
      <c r="A22" s="10" t="s">
        <v>87</v>
      </c>
      <c r="B22" s="8">
        <v>0</v>
      </c>
      <c r="C22" s="8">
        <v>0</v>
      </c>
      <c r="D22" s="9">
        <f t="shared" si="0"/>
        <v>0</v>
      </c>
    </row>
    <row r="23" spans="1:4" ht="15.75" customHeight="1">
      <c r="A23" s="10" t="s">
        <v>112</v>
      </c>
      <c r="B23" s="8">
        <v>443047</v>
      </c>
      <c r="C23" s="8">
        <v>288395</v>
      </c>
      <c r="D23" s="9">
        <f t="shared" si="0"/>
        <v>731442</v>
      </c>
    </row>
    <row r="24" spans="1:4" ht="15.75" customHeight="1">
      <c r="A24" s="10" t="s">
        <v>90</v>
      </c>
      <c r="B24" s="8">
        <v>74155</v>
      </c>
      <c r="C24" s="8">
        <v>38641</v>
      </c>
      <c r="D24" s="9">
        <f t="shared" si="0"/>
        <v>112796</v>
      </c>
    </row>
    <row r="25" spans="1:4" ht="15.75" customHeight="1">
      <c r="A25" s="10" t="s">
        <v>91</v>
      </c>
      <c r="B25" s="8">
        <v>167818</v>
      </c>
      <c r="C25" s="8">
        <v>48442</v>
      </c>
      <c r="D25" s="9">
        <f t="shared" si="0"/>
        <v>216260</v>
      </c>
    </row>
    <row r="26" spans="1:4" ht="15.75" customHeight="1">
      <c r="A26" s="10" t="s">
        <v>92</v>
      </c>
      <c r="B26" s="8">
        <v>150851</v>
      </c>
      <c r="C26" s="8">
        <v>203776</v>
      </c>
      <c r="D26" s="9">
        <f t="shared" si="0"/>
        <v>354627</v>
      </c>
    </row>
    <row r="27" spans="1:4" ht="15.75" customHeight="1">
      <c r="A27" s="10" t="s">
        <v>93</v>
      </c>
      <c r="B27" s="8">
        <v>0</v>
      </c>
      <c r="C27" s="8">
        <v>241</v>
      </c>
      <c r="D27" s="9">
        <f t="shared" si="0"/>
        <v>241</v>
      </c>
    </row>
    <row r="28" spans="1:4" ht="15.75" customHeight="1">
      <c r="A28" s="10" t="s">
        <v>94</v>
      </c>
      <c r="B28" s="8">
        <v>15970</v>
      </c>
      <c r="C28" s="8"/>
      <c r="D28" s="9">
        <f t="shared" si="0"/>
        <v>15970</v>
      </c>
    </row>
    <row r="29" spans="1:4" ht="15.75" customHeight="1">
      <c r="A29" s="10" t="s">
        <v>95</v>
      </c>
      <c r="B29" s="8">
        <v>0</v>
      </c>
      <c r="C29" s="8">
        <v>0</v>
      </c>
      <c r="D29" s="9">
        <f t="shared" si="0"/>
        <v>0</v>
      </c>
    </row>
    <row r="30" spans="1:4" ht="15.75" customHeight="1">
      <c r="A30" s="10" t="s">
        <v>96</v>
      </c>
      <c r="B30" s="8"/>
      <c r="C30" s="8"/>
      <c r="D30" s="9">
        <f t="shared" si="0"/>
        <v>0</v>
      </c>
    </row>
    <row r="31" spans="1:4" ht="15.75" customHeight="1">
      <c r="A31" s="10" t="s">
        <v>98</v>
      </c>
      <c r="B31" s="8">
        <v>88761</v>
      </c>
      <c r="C31" s="8">
        <v>85</v>
      </c>
      <c r="D31" s="9">
        <f t="shared" si="0"/>
        <v>88846</v>
      </c>
    </row>
    <row r="32" spans="1:4" ht="15.75" customHeight="1">
      <c r="A32" s="10" t="s">
        <v>99</v>
      </c>
      <c r="B32" s="8">
        <v>0</v>
      </c>
      <c r="C32" s="8">
        <v>797</v>
      </c>
      <c r="D32" s="9">
        <f t="shared" si="0"/>
        <v>797</v>
      </c>
    </row>
    <row r="33" spans="1:4" ht="15.75" customHeight="1">
      <c r="A33" s="10" t="s">
        <v>113</v>
      </c>
      <c r="B33" s="8">
        <v>13565</v>
      </c>
      <c r="C33" s="8">
        <v>2623</v>
      </c>
      <c r="D33" s="9">
        <f t="shared" si="0"/>
        <v>16188</v>
      </c>
    </row>
    <row r="34" spans="1:4" ht="15.75" customHeight="1">
      <c r="A34" s="10" t="s">
        <v>114</v>
      </c>
      <c r="B34" s="8">
        <v>241639</v>
      </c>
      <c r="C34" s="8">
        <v>43524</v>
      </c>
      <c r="D34" s="9">
        <f t="shared" si="0"/>
        <v>285163</v>
      </c>
    </row>
    <row r="35" spans="1:4" ht="15.75" customHeight="1">
      <c r="A35" s="10" t="s">
        <v>101</v>
      </c>
      <c r="B35" s="8">
        <v>36</v>
      </c>
      <c r="C35" s="8">
        <v>0</v>
      </c>
      <c r="D35" s="9">
        <f t="shared" si="0"/>
        <v>36</v>
      </c>
    </row>
    <row r="36" spans="1:4" ht="15.75" customHeight="1" thickBot="1">
      <c r="A36" s="28" t="s">
        <v>102</v>
      </c>
      <c r="B36" s="29">
        <v>89712</v>
      </c>
      <c r="C36" s="29">
        <v>110940</v>
      </c>
      <c r="D36" s="30">
        <f t="shared" si="0"/>
        <v>200652</v>
      </c>
    </row>
    <row r="37" spans="1:4" ht="15.75" customHeight="1" thickBot="1">
      <c r="A37" s="55" t="s">
        <v>103</v>
      </c>
      <c r="B37" s="56">
        <f>SUM(B21:B36)</f>
        <v>1502797</v>
      </c>
      <c r="C37" s="56">
        <f>SUM(C21:C36)</f>
        <v>881717</v>
      </c>
      <c r="D37" s="57">
        <f t="shared" si="0"/>
        <v>2384514</v>
      </c>
    </row>
    <row r="38" spans="1:4" ht="15.75" customHeight="1" thickBot="1">
      <c r="A38" s="62"/>
      <c r="B38" s="63"/>
      <c r="C38" s="63"/>
      <c r="D38" s="64" t="s">
        <v>0</v>
      </c>
    </row>
    <row r="39" spans="1:4" ht="15.75" customHeight="1" thickBot="1">
      <c r="A39" s="55" t="s">
        <v>115</v>
      </c>
      <c r="B39" s="56">
        <v>0</v>
      </c>
      <c r="C39" s="56">
        <v>0</v>
      </c>
      <c r="D39" s="57">
        <f aca="true" t="shared" si="1" ref="D39:D49">SUM(B39:C39)</f>
        <v>0</v>
      </c>
    </row>
    <row r="40" spans="1:4" ht="15.75" customHeight="1">
      <c r="A40" s="58"/>
      <c r="B40" s="67"/>
      <c r="C40" s="67"/>
      <c r="D40" s="68" t="s">
        <v>0</v>
      </c>
    </row>
    <row r="41" spans="1:4" ht="15.75" customHeight="1">
      <c r="A41" s="7" t="s">
        <v>50</v>
      </c>
      <c r="B41" s="8"/>
      <c r="C41" s="8"/>
      <c r="D41" s="9" t="s">
        <v>0</v>
      </c>
    </row>
    <row r="42" spans="1:4" ht="15.75" customHeight="1">
      <c r="A42" s="19" t="s">
        <v>51</v>
      </c>
      <c r="B42" s="8">
        <v>41574</v>
      </c>
      <c r="C42" s="8">
        <v>62178</v>
      </c>
      <c r="D42" s="9">
        <f t="shared" si="1"/>
        <v>103752</v>
      </c>
    </row>
    <row r="43" spans="1:4" ht="15.75" customHeight="1">
      <c r="A43" s="19" t="s">
        <v>52</v>
      </c>
      <c r="B43" s="8">
        <v>-2107</v>
      </c>
      <c r="C43" s="8">
        <v>-33869</v>
      </c>
      <c r="D43" s="9">
        <f t="shared" si="1"/>
        <v>-35976</v>
      </c>
    </row>
    <row r="44" spans="1:4" ht="15.75" customHeight="1">
      <c r="A44" s="19" t="s">
        <v>53</v>
      </c>
      <c r="B44" s="8">
        <v>0</v>
      </c>
      <c r="C44" s="8">
        <v>0</v>
      </c>
      <c r="D44" s="9">
        <f t="shared" si="1"/>
        <v>0</v>
      </c>
    </row>
    <row r="45" spans="1:4" ht="15.75" customHeight="1">
      <c r="A45" s="19" t="s">
        <v>54</v>
      </c>
      <c r="B45" s="8">
        <v>0</v>
      </c>
      <c r="C45" s="8">
        <v>0</v>
      </c>
      <c r="D45" s="9">
        <f t="shared" si="1"/>
        <v>0</v>
      </c>
    </row>
    <row r="46" spans="1:4" ht="15.75" customHeight="1" thickBot="1">
      <c r="A46" s="69" t="s">
        <v>55</v>
      </c>
      <c r="B46" s="8">
        <v>0</v>
      </c>
      <c r="C46" s="8">
        <v>0</v>
      </c>
      <c r="D46" s="30">
        <f t="shared" si="1"/>
        <v>0</v>
      </c>
    </row>
    <row r="47" spans="1:4" ht="15.75" customHeight="1" thickBot="1">
      <c r="A47" s="55" t="s">
        <v>9</v>
      </c>
      <c r="B47" s="56">
        <f>SUM(B42:B46)</f>
        <v>39467</v>
      </c>
      <c r="C47" s="56">
        <f>SUM(C42:C46)</f>
        <v>28309</v>
      </c>
      <c r="D47" s="57">
        <f t="shared" si="1"/>
        <v>67776</v>
      </c>
    </row>
    <row r="48" spans="1:4" ht="15.75" customHeight="1">
      <c r="A48" s="20"/>
      <c r="B48" s="21"/>
      <c r="C48" s="21"/>
      <c r="D48" s="22" t="s">
        <v>0</v>
      </c>
    </row>
    <row r="49" spans="1:4" ht="15.75" customHeight="1" thickBot="1">
      <c r="A49" s="23" t="s">
        <v>61</v>
      </c>
      <c r="B49" s="24">
        <f>B9+B18+B37+B39+B47</f>
        <v>17714624</v>
      </c>
      <c r="C49" s="24">
        <f>C9+C18+C37+C39+C47</f>
        <v>4007446</v>
      </c>
      <c r="D49" s="25">
        <f t="shared" si="1"/>
        <v>21722070</v>
      </c>
    </row>
  </sheetData>
  <printOptions/>
  <pageMargins left="1.3" right="0.75" top="1.56" bottom="1" header="0.98" footer="0.4921259845"/>
  <pageSetup horizontalDpi="1200" verticalDpi="1200" orientation="portrait" paperSize="9" scale="70" r:id="rId1"/>
  <headerFooter alignWithMargins="0">
    <oddHeader>&amp;C&amp;14Rozvaha PO hlavního města Prahy sestavená k 31.12.2007
PASIVA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7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49.7109375" style="0" customWidth="1"/>
    <col min="2" max="4" width="18.00390625" style="18" customWidth="1"/>
    <col min="5" max="5" width="11.57421875" style="0" bestFit="1" customWidth="1"/>
  </cols>
  <sheetData>
    <row r="1" spans="1:4" ht="15.75" customHeight="1">
      <c r="A1" s="1" t="s">
        <v>4</v>
      </c>
      <c r="B1" s="2" t="s">
        <v>58</v>
      </c>
      <c r="C1" s="2" t="s">
        <v>59</v>
      </c>
      <c r="D1" s="53" t="s">
        <v>104</v>
      </c>
    </row>
    <row r="2" spans="1:4" ht="15.75" customHeight="1" thickBot="1">
      <c r="A2" s="26"/>
      <c r="B2" s="27"/>
      <c r="C2" s="27"/>
      <c r="D2" s="54" t="s">
        <v>105</v>
      </c>
    </row>
    <row r="3" spans="1:4" ht="15.75" customHeight="1">
      <c r="A3" s="7" t="s">
        <v>5</v>
      </c>
      <c r="B3" s="8"/>
      <c r="C3" s="8"/>
      <c r="D3" s="9"/>
    </row>
    <row r="4" spans="1:4" ht="15.75" customHeight="1">
      <c r="A4" s="10" t="s">
        <v>6</v>
      </c>
      <c r="B4" s="8">
        <v>208300</v>
      </c>
      <c r="C4" s="8">
        <v>52768</v>
      </c>
      <c r="D4" s="9">
        <f>SUM(B4:C4)</f>
        <v>261068</v>
      </c>
    </row>
    <row r="5" spans="1:4" ht="15.75" customHeight="1">
      <c r="A5" s="10" t="s">
        <v>7</v>
      </c>
      <c r="B5" s="8">
        <v>6874</v>
      </c>
      <c r="C5" s="8">
        <v>316</v>
      </c>
      <c r="D5" s="9">
        <f>SUM(B5:C5)</f>
        <v>7190</v>
      </c>
    </row>
    <row r="6" spans="1:4" ht="15.75" customHeight="1" thickBot="1">
      <c r="A6" s="28" t="s">
        <v>8</v>
      </c>
      <c r="B6" s="8"/>
      <c r="C6" s="8"/>
      <c r="D6" s="30">
        <f>SUM(B6:C6)</f>
        <v>0</v>
      </c>
    </row>
    <row r="7" spans="1:4" ht="15.75" customHeight="1" thickBot="1">
      <c r="A7" s="55" t="s">
        <v>9</v>
      </c>
      <c r="B7" s="56">
        <f>SUM(B3:B6)</f>
        <v>215174</v>
      </c>
      <c r="C7" s="56">
        <f>SUM(C3:C6)</f>
        <v>53084</v>
      </c>
      <c r="D7" s="57">
        <f>SUM(B7:C7)</f>
        <v>268258</v>
      </c>
    </row>
    <row r="8" spans="1:4" ht="15.75" customHeight="1">
      <c r="A8" s="58" t="s">
        <v>106</v>
      </c>
      <c r="B8" s="59">
        <v>-168737</v>
      </c>
      <c r="C8" s="59">
        <v>-49613</v>
      </c>
      <c r="D8" s="60">
        <f>SUM(B8:C8)</f>
        <v>-218350</v>
      </c>
    </row>
    <row r="9" spans="1:4" ht="15.75" customHeight="1">
      <c r="A9" s="58"/>
      <c r="B9" s="59"/>
      <c r="C9" s="59"/>
      <c r="D9" s="60"/>
    </row>
    <row r="10" spans="1:4" ht="15.75" customHeight="1">
      <c r="A10" s="7" t="s">
        <v>10</v>
      </c>
      <c r="B10" s="8"/>
      <c r="C10" s="8"/>
      <c r="D10" s="9"/>
    </row>
    <row r="11" spans="1:4" ht="15.75" customHeight="1">
      <c r="A11" s="10" t="s">
        <v>11</v>
      </c>
      <c r="B11" s="8">
        <v>13775850</v>
      </c>
      <c r="C11" s="8">
        <v>2134909</v>
      </c>
      <c r="D11" s="9">
        <f aca="true" t="shared" si="0" ref="D11:D18">SUM(B11:C11)</f>
        <v>15910759</v>
      </c>
    </row>
    <row r="12" spans="1:4" ht="15.75" customHeight="1">
      <c r="A12" s="10" t="s">
        <v>12</v>
      </c>
      <c r="B12" s="8">
        <v>5570831</v>
      </c>
      <c r="C12" s="8">
        <v>2861381</v>
      </c>
      <c r="D12" s="9">
        <f t="shared" si="0"/>
        <v>8432212</v>
      </c>
    </row>
    <row r="13" spans="1:4" ht="15.75" customHeight="1">
      <c r="A13" s="10" t="s">
        <v>13</v>
      </c>
      <c r="B13" s="8">
        <v>2486282</v>
      </c>
      <c r="C13" s="8">
        <v>450173</v>
      </c>
      <c r="D13" s="9">
        <f>SUM(B13:C13)</f>
        <v>2936455</v>
      </c>
    </row>
    <row r="14" spans="1:4" ht="15.75" customHeight="1">
      <c r="A14" s="10" t="s">
        <v>14</v>
      </c>
      <c r="B14" s="8">
        <v>14046</v>
      </c>
      <c r="C14" s="8">
        <v>4759</v>
      </c>
      <c r="D14" s="9">
        <f>SUM(B14:C14)</f>
        <v>18805</v>
      </c>
    </row>
    <row r="15" spans="1:4" ht="15.75" customHeight="1">
      <c r="A15" s="10" t="s">
        <v>15</v>
      </c>
      <c r="B15" s="8">
        <v>965077</v>
      </c>
      <c r="C15" s="8">
        <v>21390</v>
      </c>
      <c r="D15" s="9">
        <f t="shared" si="0"/>
        <v>986467</v>
      </c>
    </row>
    <row r="16" spans="1:4" ht="15.75" customHeight="1" thickBot="1">
      <c r="A16" s="28" t="s">
        <v>16</v>
      </c>
      <c r="B16" s="8">
        <v>31093</v>
      </c>
      <c r="C16" s="8">
        <v>317</v>
      </c>
      <c r="D16" s="30">
        <f t="shared" si="0"/>
        <v>31410</v>
      </c>
    </row>
    <row r="17" spans="1:5" ht="15.75" customHeight="1" thickBot="1">
      <c r="A17" s="55" t="s">
        <v>9</v>
      </c>
      <c r="B17" s="56">
        <f>SUM(B11:B16)</f>
        <v>22843179</v>
      </c>
      <c r="C17" s="56">
        <f>SUM(C11:C16)</f>
        <v>5472929</v>
      </c>
      <c r="D17" s="57">
        <f>SUM(D11:D16)</f>
        <v>28316108</v>
      </c>
      <c r="E17" s="18"/>
    </row>
    <row r="18" spans="1:4" ht="15.75" customHeight="1">
      <c r="A18" s="58" t="s">
        <v>107</v>
      </c>
      <c r="B18" s="59">
        <v>-8002108</v>
      </c>
      <c r="C18" s="59">
        <v>-2899424</v>
      </c>
      <c r="D18" s="60">
        <f t="shared" si="0"/>
        <v>-10901532</v>
      </c>
    </row>
    <row r="19" spans="1:4" ht="15.75" customHeight="1">
      <c r="A19" s="58"/>
      <c r="B19" s="59"/>
      <c r="C19" s="59"/>
      <c r="D19" s="60"/>
    </row>
    <row r="20" spans="1:4" ht="15.75" customHeight="1">
      <c r="A20" s="7" t="s">
        <v>17</v>
      </c>
      <c r="B20" s="8"/>
      <c r="C20" s="8"/>
      <c r="D20" s="9"/>
    </row>
    <row r="21" spans="1:4" ht="15.75" customHeight="1">
      <c r="A21" s="10" t="s">
        <v>18</v>
      </c>
      <c r="B21" s="8"/>
      <c r="C21" s="8">
        <v>0</v>
      </c>
      <c r="D21" s="9">
        <f aca="true" t="shared" si="1" ref="D21:D26">SUM(B21:C21)</f>
        <v>0</v>
      </c>
    </row>
    <row r="22" spans="1:4" ht="15.75" customHeight="1">
      <c r="A22" s="10" t="s">
        <v>19</v>
      </c>
      <c r="B22" s="8">
        <v>0</v>
      </c>
      <c r="C22" s="8">
        <v>0</v>
      </c>
      <c r="D22" s="9">
        <f t="shared" si="1"/>
        <v>0</v>
      </c>
    </row>
    <row r="23" spans="1:4" ht="15.75" customHeight="1">
      <c r="A23" s="10" t="s">
        <v>20</v>
      </c>
      <c r="B23" s="8">
        <v>0</v>
      </c>
      <c r="C23" s="8">
        <v>0</v>
      </c>
      <c r="D23" s="9">
        <f t="shared" si="1"/>
        <v>0</v>
      </c>
    </row>
    <row r="24" spans="1:4" ht="15.75" customHeight="1">
      <c r="A24" s="10" t="s">
        <v>21</v>
      </c>
      <c r="B24" s="8">
        <v>0</v>
      </c>
      <c r="C24" s="8">
        <v>0</v>
      </c>
      <c r="D24" s="9">
        <f t="shared" si="1"/>
        <v>0</v>
      </c>
    </row>
    <row r="25" spans="1:4" ht="15.75" customHeight="1" thickBot="1">
      <c r="A25" s="28" t="s">
        <v>22</v>
      </c>
      <c r="B25" s="8">
        <v>0</v>
      </c>
      <c r="C25" s="8">
        <v>55</v>
      </c>
      <c r="D25" s="30">
        <f t="shared" si="1"/>
        <v>55</v>
      </c>
    </row>
    <row r="26" spans="1:4" ht="15.75" customHeight="1" thickBot="1">
      <c r="A26" s="55" t="s">
        <v>9</v>
      </c>
      <c r="B26" s="56">
        <f>SUM(B21:B25)</f>
        <v>0</v>
      </c>
      <c r="C26" s="56">
        <f>SUM(C21:C25)</f>
        <v>55</v>
      </c>
      <c r="D26" s="57">
        <f t="shared" si="1"/>
        <v>55</v>
      </c>
    </row>
    <row r="27" spans="1:4" ht="15.75" customHeight="1" thickBot="1">
      <c r="A27" s="16" t="s">
        <v>23</v>
      </c>
      <c r="B27" s="17">
        <f>B7+B8+B17+B18+B26</f>
        <v>14887508</v>
      </c>
      <c r="C27" s="17">
        <f>C7+C8+C17+C18+C26</f>
        <v>2577031</v>
      </c>
      <c r="D27" s="61">
        <f>D7+D8+D17+D18+D26</f>
        <v>17464539</v>
      </c>
    </row>
    <row r="28" spans="1:4" ht="15.75" customHeight="1" thickBot="1">
      <c r="A28" s="62"/>
      <c r="B28" s="63"/>
      <c r="C28" s="63"/>
      <c r="D28" s="64"/>
    </row>
    <row r="29" spans="1:4" ht="15.75" customHeight="1" thickBot="1">
      <c r="A29" s="16" t="s">
        <v>24</v>
      </c>
      <c r="B29" s="17">
        <v>161381</v>
      </c>
      <c r="C29" s="14">
        <v>56729</v>
      </c>
      <c r="D29" s="61">
        <f>SUM(B29:C29)</f>
        <v>218110</v>
      </c>
    </row>
    <row r="30" spans="1:4" ht="15.75" customHeight="1" thickBot="1">
      <c r="A30" s="65"/>
      <c r="B30" s="59"/>
      <c r="C30" s="59"/>
      <c r="D30" s="60"/>
    </row>
    <row r="31" spans="1:4" ht="15.75" customHeight="1" thickBot="1">
      <c r="A31" s="16" t="s">
        <v>116</v>
      </c>
      <c r="B31" s="17">
        <v>376167</v>
      </c>
      <c r="C31" s="17">
        <v>277930</v>
      </c>
      <c r="D31" s="61">
        <v>581823</v>
      </c>
    </row>
    <row r="32" spans="1:4" ht="15.75" customHeight="1">
      <c r="A32" s="66"/>
      <c r="B32" s="59"/>
      <c r="C32" s="59"/>
      <c r="D32" s="60"/>
    </row>
    <row r="33" spans="1:4" ht="15.75" customHeight="1">
      <c r="A33" s="7" t="s">
        <v>26</v>
      </c>
      <c r="B33" s="8"/>
      <c r="C33" s="8"/>
      <c r="D33" s="9"/>
    </row>
    <row r="34" spans="1:4" ht="15.75" customHeight="1">
      <c r="A34" s="10" t="s">
        <v>27</v>
      </c>
      <c r="B34" s="8">
        <v>12832</v>
      </c>
      <c r="C34" s="8">
        <v>10834</v>
      </c>
      <c r="D34" s="9">
        <f>SUM(B34:C34)</f>
        <v>23666</v>
      </c>
    </row>
    <row r="35" spans="1:4" ht="15.75" customHeight="1">
      <c r="A35" s="10" t="s">
        <v>28</v>
      </c>
      <c r="B35" s="8">
        <v>2270309</v>
      </c>
      <c r="C35" s="8">
        <v>1083887</v>
      </c>
      <c r="D35" s="9">
        <f>SUM(B35:C35)</f>
        <v>3354196</v>
      </c>
    </row>
    <row r="36" spans="1:4" ht="15.75" customHeight="1">
      <c r="A36" s="10" t="s">
        <v>29</v>
      </c>
      <c r="B36" s="8">
        <v>6427</v>
      </c>
      <c r="C36" s="8">
        <v>1035</v>
      </c>
      <c r="D36" s="9">
        <f>SUM(B36:C36)</f>
        <v>7462</v>
      </c>
    </row>
    <row r="37" spans="1:4" ht="15.75" customHeight="1" thickBot="1">
      <c r="A37" s="28" t="s">
        <v>30</v>
      </c>
      <c r="B37" s="8"/>
      <c r="C37" s="8">
        <v>0</v>
      </c>
      <c r="D37" s="30">
        <f>SUM(B37:C37)</f>
        <v>0</v>
      </c>
    </row>
    <row r="38" spans="1:4" ht="15.75" customHeight="1" thickBot="1">
      <c r="A38" s="16" t="s">
        <v>31</v>
      </c>
      <c r="B38" s="17">
        <f>SUM(B34:B37)</f>
        <v>2289568</v>
      </c>
      <c r="C38" s="17">
        <f>SUM(C34:C37)</f>
        <v>1095756</v>
      </c>
      <c r="D38" s="61">
        <f>SUM(B38:C38)</f>
        <v>3385324</v>
      </c>
    </row>
    <row r="39" spans="1:4" ht="15.75" customHeight="1" thickBot="1">
      <c r="A39" s="66"/>
      <c r="B39" s="59"/>
      <c r="C39" s="59"/>
      <c r="D39" s="60"/>
    </row>
    <row r="40" spans="1:4" ht="15.75" customHeight="1" thickBot="1">
      <c r="A40" s="16" t="s">
        <v>32</v>
      </c>
      <c r="B40" s="17">
        <f>SUM(B27+B29+B31+B38)</f>
        <v>17714624</v>
      </c>
      <c r="C40" s="17">
        <f>SUM(C27+C29+C31+C38)</f>
        <v>4007446</v>
      </c>
      <c r="D40" s="61">
        <f>SUM(B40:C40)</f>
        <v>21722070</v>
      </c>
    </row>
    <row r="41" spans="1:4" ht="13.5" thickBot="1">
      <c r="A41" s="65"/>
      <c r="B41" s="70"/>
      <c r="C41" s="70"/>
      <c r="D41" s="71"/>
    </row>
    <row r="42" spans="1:4" ht="15">
      <c r="A42" s="1" t="s">
        <v>117</v>
      </c>
      <c r="B42" s="2" t="s">
        <v>58</v>
      </c>
      <c r="C42" s="2" t="s">
        <v>59</v>
      </c>
      <c r="D42" s="53" t="s">
        <v>104</v>
      </c>
    </row>
    <row r="43" spans="1:4" ht="13.5" thickBot="1">
      <c r="A43" s="26"/>
      <c r="B43" s="27"/>
      <c r="C43" s="27"/>
      <c r="D43" s="54" t="s">
        <v>105</v>
      </c>
    </row>
    <row r="44" spans="1:4" ht="12.75">
      <c r="A44" s="10"/>
      <c r="B44" s="8"/>
      <c r="C44" s="8"/>
      <c r="D44" s="9"/>
    </row>
    <row r="45" spans="1:4" ht="12.75">
      <c r="A45" s="7" t="s">
        <v>34</v>
      </c>
      <c r="B45" s="8"/>
      <c r="C45" s="8"/>
      <c r="D45" s="9"/>
    </row>
    <row r="46" spans="1:4" ht="12.75">
      <c r="A46" s="10" t="s">
        <v>35</v>
      </c>
      <c r="B46" s="8">
        <v>14883898</v>
      </c>
      <c r="C46" s="8">
        <v>2575947</v>
      </c>
      <c r="D46" s="9">
        <f>SUM(B46:C46)</f>
        <v>17459845</v>
      </c>
    </row>
    <row r="47" spans="1:4" ht="12.75">
      <c r="A47" s="10" t="s">
        <v>36</v>
      </c>
      <c r="B47" s="8">
        <v>132590</v>
      </c>
      <c r="C47" s="8">
        <v>22958</v>
      </c>
      <c r="D47" s="9">
        <f aca="true" t="shared" si="2" ref="D47:D59">SUM(B47:C47)</f>
        <v>155548</v>
      </c>
    </row>
    <row r="48" spans="1:4" ht="12.75">
      <c r="A48" s="28" t="s">
        <v>37</v>
      </c>
      <c r="B48" s="8">
        <v>0</v>
      </c>
      <c r="C48" s="8">
        <v>0</v>
      </c>
      <c r="D48" s="30">
        <f t="shared" si="2"/>
        <v>0</v>
      </c>
    </row>
    <row r="49" spans="1:4" ht="13.5" thickBot="1">
      <c r="A49" s="10" t="s">
        <v>38</v>
      </c>
      <c r="B49" s="8"/>
      <c r="C49" s="8"/>
      <c r="D49" s="64">
        <f>SUM(B49:C49)</f>
        <v>0</v>
      </c>
    </row>
    <row r="50" spans="1:4" ht="15.75" customHeight="1" thickBot="1">
      <c r="A50" s="16" t="s">
        <v>39</v>
      </c>
      <c r="B50" s="17">
        <f>SUM(B46:B49)</f>
        <v>15016488</v>
      </c>
      <c r="C50" s="17">
        <f>SUM(C46:C49)</f>
        <v>2598905</v>
      </c>
      <c r="D50" s="17">
        <f>SUM(B50:C50)</f>
        <v>17615393</v>
      </c>
    </row>
    <row r="51" spans="1:4" ht="12.75">
      <c r="A51" s="58"/>
      <c r="B51" s="67"/>
      <c r="C51" s="67"/>
      <c r="D51" s="68"/>
    </row>
    <row r="52" spans="1:4" ht="12.75">
      <c r="A52" s="7" t="s">
        <v>40</v>
      </c>
      <c r="B52" s="8"/>
      <c r="C52" s="8"/>
      <c r="D52" s="9" t="s">
        <v>0</v>
      </c>
    </row>
    <row r="53" spans="1:4" ht="12.75">
      <c r="A53" s="10" t="s">
        <v>41</v>
      </c>
      <c r="B53" s="8">
        <v>75713</v>
      </c>
      <c r="C53" s="8">
        <v>62064</v>
      </c>
      <c r="D53" s="9">
        <f t="shared" si="2"/>
        <v>137777</v>
      </c>
    </row>
    <row r="54" spans="1:4" ht="12.75">
      <c r="A54" s="10" t="s">
        <v>42</v>
      </c>
      <c r="B54" s="8">
        <v>85085</v>
      </c>
      <c r="C54" s="8">
        <v>62329</v>
      </c>
      <c r="D54" s="9">
        <f t="shared" si="2"/>
        <v>147414</v>
      </c>
    </row>
    <row r="55" spans="1:4" ht="12.75">
      <c r="A55" s="10" t="s">
        <v>43</v>
      </c>
      <c r="B55" s="8">
        <v>189411</v>
      </c>
      <c r="C55" s="8">
        <v>171447</v>
      </c>
      <c r="D55" s="9">
        <f t="shared" si="2"/>
        <v>360858</v>
      </c>
    </row>
    <row r="56" spans="1:4" ht="12.75">
      <c r="A56" s="10" t="s">
        <v>44</v>
      </c>
      <c r="B56" s="8">
        <v>805663</v>
      </c>
      <c r="C56" s="8">
        <v>202523</v>
      </c>
      <c r="D56" s="9">
        <f t="shared" si="2"/>
        <v>1008186</v>
      </c>
    </row>
    <row r="57" spans="1:4" ht="12.75">
      <c r="A57" s="10" t="s">
        <v>45</v>
      </c>
      <c r="B57" s="8"/>
      <c r="C57" s="8">
        <v>0</v>
      </c>
      <c r="D57" s="9">
        <f t="shared" si="2"/>
        <v>0</v>
      </c>
    </row>
    <row r="58" spans="1:4" ht="13.5" thickBot="1">
      <c r="A58" s="28" t="s">
        <v>46</v>
      </c>
      <c r="B58" s="8"/>
      <c r="C58" s="8">
        <v>152</v>
      </c>
      <c r="D58" s="30">
        <f t="shared" si="2"/>
        <v>152</v>
      </c>
    </row>
    <row r="59" spans="1:4" ht="15.75" customHeight="1" thickBot="1">
      <c r="A59" s="16" t="s">
        <v>47</v>
      </c>
      <c r="B59" s="17">
        <f>SUM(B53:B58)</f>
        <v>1155872</v>
      </c>
      <c r="C59" s="17">
        <f>SUM(C53:C58)</f>
        <v>498515</v>
      </c>
      <c r="D59" s="61">
        <f t="shared" si="2"/>
        <v>1654387</v>
      </c>
    </row>
    <row r="60" spans="1:4" ht="13.5" thickBot="1">
      <c r="A60" s="58"/>
      <c r="B60" s="67"/>
      <c r="C60" s="67"/>
      <c r="D60" s="68" t="s">
        <v>0</v>
      </c>
    </row>
    <row r="61" spans="1:4" ht="15.75" customHeight="1" thickBot="1">
      <c r="A61" s="16" t="s">
        <v>103</v>
      </c>
      <c r="B61" s="17">
        <v>1502797</v>
      </c>
      <c r="C61" s="17">
        <v>881717</v>
      </c>
      <c r="D61" s="61">
        <f>SUM(B61:C61)</f>
        <v>2384514</v>
      </c>
    </row>
    <row r="62" spans="1:4" ht="12.75">
      <c r="A62" s="62"/>
      <c r="B62" s="63"/>
      <c r="C62" s="63"/>
      <c r="D62" s="64" t="s">
        <v>0</v>
      </c>
    </row>
    <row r="63" spans="1:4" ht="12.75">
      <c r="A63" s="7" t="s">
        <v>50</v>
      </c>
      <c r="B63" s="8"/>
      <c r="C63" s="8"/>
      <c r="D63" s="9" t="s">
        <v>0</v>
      </c>
    </row>
    <row r="64" spans="1:4" ht="12.75">
      <c r="A64" s="19" t="s">
        <v>51</v>
      </c>
      <c r="B64" s="8">
        <v>41574</v>
      </c>
      <c r="C64" s="8">
        <v>62178</v>
      </c>
      <c r="D64" s="9">
        <f aca="true" t="shared" si="3" ref="D64:D69">SUM(B64:C64)</f>
        <v>103752</v>
      </c>
    </row>
    <row r="65" spans="1:4" ht="12.75">
      <c r="A65" s="19" t="s">
        <v>52</v>
      </c>
      <c r="B65" s="8">
        <v>-2107</v>
      </c>
      <c r="C65" s="8">
        <v>-33869</v>
      </c>
      <c r="D65" s="9">
        <f t="shared" si="3"/>
        <v>-35976</v>
      </c>
    </row>
    <row r="66" spans="1:4" ht="12.75">
      <c r="A66" s="19" t="s">
        <v>53</v>
      </c>
      <c r="B66" s="8"/>
      <c r="C66" s="8">
        <v>0</v>
      </c>
      <c r="D66" s="9">
        <f t="shared" si="3"/>
        <v>0</v>
      </c>
    </row>
    <row r="67" spans="1:4" ht="12.75">
      <c r="A67" s="19" t="s">
        <v>54</v>
      </c>
      <c r="B67" s="8"/>
      <c r="C67" s="8">
        <v>0</v>
      </c>
      <c r="D67" s="9">
        <f t="shared" si="3"/>
        <v>0</v>
      </c>
    </row>
    <row r="68" spans="1:4" ht="13.5" thickBot="1">
      <c r="A68" s="69" t="s">
        <v>55</v>
      </c>
      <c r="B68" s="8"/>
      <c r="C68" s="8">
        <v>0</v>
      </c>
      <c r="D68" s="30">
        <f t="shared" si="3"/>
        <v>0</v>
      </c>
    </row>
    <row r="69" spans="1:4" ht="15.75" customHeight="1" thickBot="1">
      <c r="A69" s="16" t="s">
        <v>9</v>
      </c>
      <c r="B69" s="17">
        <f>SUM(B64:B68)</f>
        <v>39467</v>
      </c>
      <c r="C69" s="17">
        <f>SUM(C64:C68)</f>
        <v>28309</v>
      </c>
      <c r="D69" s="61">
        <f t="shared" si="3"/>
        <v>67776</v>
      </c>
    </row>
    <row r="70" spans="1:4" ht="12.75">
      <c r="A70" s="20"/>
      <c r="B70" s="21"/>
      <c r="C70" s="21"/>
      <c r="D70" s="22" t="s">
        <v>0</v>
      </c>
    </row>
    <row r="71" spans="1:4" ht="15" thickBot="1">
      <c r="A71" s="23" t="s">
        <v>56</v>
      </c>
      <c r="B71" s="24">
        <f>SUM(B50+B59+B61+B69)</f>
        <v>17714624</v>
      </c>
      <c r="C71" s="24">
        <f>SUM(C50+C59+C61+C69)</f>
        <v>4007446</v>
      </c>
      <c r="D71" s="25">
        <f>SUM(B71:C71)</f>
        <v>21722070</v>
      </c>
    </row>
  </sheetData>
  <printOptions/>
  <pageMargins left="1.62" right="0.75" top="1.27" bottom="1" header="0.79" footer="0.4921259845"/>
  <pageSetup horizontalDpi="1200" verticalDpi="1200" orientation="portrait" paperSize="9" scale="65" r:id="rId1"/>
  <headerFooter alignWithMargins="0">
    <oddHeader>&amp;C&amp;14 Rozvaha PO hlavního města Prahy sestavená k 31.12.2007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1">
      <selection activeCell="A18" sqref="A18"/>
    </sheetView>
  </sheetViews>
  <sheetFormatPr defaultColWidth="9.140625" defaultRowHeight="12.75"/>
  <cols>
    <col min="1" max="1" width="40.140625" style="0" customWidth="1"/>
    <col min="2" max="7" width="15.7109375" style="130" customWidth="1"/>
    <col min="8" max="10" width="15.7109375" style="131" customWidth="1"/>
    <col min="13" max="13" width="9.28125" style="0" bestFit="1" customWidth="1"/>
  </cols>
  <sheetData>
    <row r="1" spans="1:10" ht="15" thickBot="1">
      <c r="A1" s="72" t="s">
        <v>0</v>
      </c>
      <c r="B1" s="73" t="s">
        <v>118</v>
      </c>
      <c r="C1" s="73"/>
      <c r="D1" s="73"/>
      <c r="E1" s="73"/>
      <c r="F1" s="73"/>
      <c r="G1" s="73"/>
      <c r="H1" s="134" t="s">
        <v>119</v>
      </c>
      <c r="I1" s="74"/>
      <c r="J1" s="75"/>
    </row>
    <row r="2" spans="1:10" ht="13.5" thickTop="1">
      <c r="A2" s="76"/>
      <c r="B2" s="77"/>
      <c r="C2" s="78"/>
      <c r="D2" s="79"/>
      <c r="E2" s="80"/>
      <c r="F2" s="77"/>
      <c r="G2" s="79"/>
      <c r="H2" s="81"/>
      <c r="I2" s="82"/>
      <c r="J2" s="82"/>
    </row>
    <row r="3" spans="1:10" ht="12.75">
      <c r="A3" s="83"/>
      <c r="B3" s="84" t="s">
        <v>120</v>
      </c>
      <c r="C3" s="85" t="s">
        <v>121</v>
      </c>
      <c r="D3" s="86" t="s">
        <v>122</v>
      </c>
      <c r="E3" s="87" t="s">
        <v>84</v>
      </c>
      <c r="F3" s="84" t="s">
        <v>63</v>
      </c>
      <c r="G3" s="86" t="s">
        <v>123</v>
      </c>
      <c r="H3" s="88" t="s">
        <v>124</v>
      </c>
      <c r="I3" s="89" t="s">
        <v>63</v>
      </c>
      <c r="J3" s="89" t="s">
        <v>125</v>
      </c>
    </row>
    <row r="4" spans="1:10" ht="13.5" thickBot="1">
      <c r="A4" s="83"/>
      <c r="B4" s="90" t="s">
        <v>0</v>
      </c>
      <c r="C4" s="91" t="s">
        <v>0</v>
      </c>
      <c r="D4" s="92"/>
      <c r="E4" s="93" t="s">
        <v>65</v>
      </c>
      <c r="F4" s="90" t="s">
        <v>67</v>
      </c>
      <c r="G4" s="92" t="s">
        <v>105</v>
      </c>
      <c r="H4" s="94" t="s">
        <v>65</v>
      </c>
      <c r="I4" s="95" t="s">
        <v>67</v>
      </c>
      <c r="J4" s="95" t="s">
        <v>105</v>
      </c>
    </row>
    <row r="5" spans="1:10" ht="13.5" customHeight="1">
      <c r="A5" s="96" t="s">
        <v>126</v>
      </c>
      <c r="B5" s="97"/>
      <c r="C5" s="98"/>
      <c r="D5" s="99"/>
      <c r="E5" s="100"/>
      <c r="F5" s="97"/>
      <c r="G5" s="99"/>
      <c r="H5" s="101"/>
      <c r="I5" s="102"/>
      <c r="J5" s="102"/>
    </row>
    <row r="6" spans="1:10" ht="13.5" customHeight="1">
      <c r="A6" s="83"/>
      <c r="B6" s="103"/>
      <c r="C6" s="104"/>
      <c r="D6" s="105"/>
      <c r="E6" s="106"/>
      <c r="F6" s="103"/>
      <c r="G6" s="105"/>
      <c r="H6" s="107"/>
      <c r="I6" s="108"/>
      <c r="J6" s="108"/>
    </row>
    <row r="7" spans="1:10" ht="13.5" customHeight="1">
      <c r="A7" s="83" t="s">
        <v>127</v>
      </c>
      <c r="B7" s="103">
        <v>36462</v>
      </c>
      <c r="C7" s="104">
        <v>36000</v>
      </c>
      <c r="D7" s="105">
        <f aca="true" t="shared" si="0" ref="D7:D20">B7+C7</f>
        <v>72462</v>
      </c>
      <c r="E7" s="106">
        <v>92521</v>
      </c>
      <c r="F7" s="103">
        <v>85205</v>
      </c>
      <c r="G7" s="105">
        <f>SUM(D7:F7)</f>
        <v>250188</v>
      </c>
      <c r="H7" s="107">
        <v>1137046</v>
      </c>
      <c r="I7" s="108">
        <v>1310037</v>
      </c>
      <c r="J7" s="108">
        <f>SUM(H7:I7)</f>
        <v>2447083</v>
      </c>
    </row>
    <row r="8" spans="1:10" ht="13.5" customHeight="1">
      <c r="A8" s="83" t="s">
        <v>168</v>
      </c>
      <c r="B8" s="103">
        <v>0</v>
      </c>
      <c r="C8" s="104">
        <v>109</v>
      </c>
      <c r="D8" s="105">
        <f t="shared" si="0"/>
        <v>109</v>
      </c>
      <c r="E8" s="106">
        <v>29994</v>
      </c>
      <c r="F8" s="103">
        <v>9804</v>
      </c>
      <c r="G8" s="105">
        <f aca="true" t="shared" si="1" ref="G8:G40">SUM(D8:F8)</f>
        <v>39907</v>
      </c>
      <c r="H8" s="107">
        <v>6926</v>
      </c>
      <c r="I8" s="108">
        <v>168641</v>
      </c>
      <c r="J8" s="108">
        <f aca="true" t="shared" si="2" ref="J8:J42">SUM(H8:I8)</f>
        <v>175567</v>
      </c>
    </row>
    <row r="9" spans="1:10" ht="13.5" customHeight="1">
      <c r="A9" s="83" t="s">
        <v>128</v>
      </c>
      <c r="B9" s="103">
        <v>1058256</v>
      </c>
      <c r="C9" s="104">
        <v>2077321</v>
      </c>
      <c r="D9" s="105">
        <f t="shared" si="0"/>
        <v>3135577</v>
      </c>
      <c r="E9" s="106">
        <v>137173</v>
      </c>
      <c r="F9" s="103">
        <v>61209</v>
      </c>
      <c r="G9" s="105">
        <f t="shared" si="1"/>
        <v>3333959</v>
      </c>
      <c r="H9" s="107">
        <v>1600438</v>
      </c>
      <c r="I9" s="108">
        <v>887659</v>
      </c>
      <c r="J9" s="108">
        <f t="shared" si="2"/>
        <v>2488097</v>
      </c>
    </row>
    <row r="10" spans="1:10" ht="13.5" customHeight="1">
      <c r="A10" s="83" t="s">
        <v>129</v>
      </c>
      <c r="B10" s="103">
        <v>0</v>
      </c>
      <c r="C10" s="104">
        <v>164232</v>
      </c>
      <c r="D10" s="105">
        <f t="shared" si="0"/>
        <v>164232</v>
      </c>
      <c r="E10" s="106">
        <v>149917</v>
      </c>
      <c r="F10" s="103">
        <v>90752</v>
      </c>
      <c r="G10" s="105">
        <f t="shared" si="1"/>
        <v>404901</v>
      </c>
      <c r="H10" s="107">
        <v>5948908</v>
      </c>
      <c r="I10" s="108">
        <v>4607721</v>
      </c>
      <c r="J10" s="108">
        <f t="shared" si="2"/>
        <v>10556629</v>
      </c>
    </row>
    <row r="11" spans="1:10" ht="13.5" customHeight="1">
      <c r="A11" s="83" t="s">
        <v>130</v>
      </c>
      <c r="B11" s="103">
        <v>64191</v>
      </c>
      <c r="C11" s="104">
        <v>201337</v>
      </c>
      <c r="D11" s="105">
        <f t="shared" si="0"/>
        <v>265528</v>
      </c>
      <c r="E11" s="106">
        <v>920</v>
      </c>
      <c r="F11" s="103">
        <v>58</v>
      </c>
      <c r="G11" s="105">
        <f t="shared" si="1"/>
        <v>266506</v>
      </c>
      <c r="H11" s="107">
        <v>6751</v>
      </c>
      <c r="I11" s="108">
        <v>686</v>
      </c>
      <c r="J11" s="108">
        <f t="shared" si="2"/>
        <v>7437</v>
      </c>
    </row>
    <row r="12" spans="1:10" ht="13.5" customHeight="1">
      <c r="A12" s="83" t="s">
        <v>131</v>
      </c>
      <c r="B12" s="103">
        <v>1615533</v>
      </c>
      <c r="C12" s="104">
        <v>673652</v>
      </c>
      <c r="D12" s="105">
        <f t="shared" si="0"/>
        <v>2289185</v>
      </c>
      <c r="E12" s="106">
        <v>9055</v>
      </c>
      <c r="F12" s="103">
        <v>2607</v>
      </c>
      <c r="G12" s="105">
        <f t="shared" si="1"/>
        <v>2300847</v>
      </c>
      <c r="H12" s="107">
        <v>513335</v>
      </c>
      <c r="I12" s="108">
        <v>97869</v>
      </c>
      <c r="J12" s="108">
        <f t="shared" si="2"/>
        <v>611204</v>
      </c>
    </row>
    <row r="13" spans="1:10" ht="13.5" customHeight="1">
      <c r="A13" s="83" t="s">
        <v>132</v>
      </c>
      <c r="B13" s="103">
        <v>159791</v>
      </c>
      <c r="C13" s="104">
        <v>1525926</v>
      </c>
      <c r="D13" s="105">
        <f t="shared" si="0"/>
        <v>1685717</v>
      </c>
      <c r="E13" s="106"/>
      <c r="F13" s="103"/>
      <c r="G13" s="105">
        <f t="shared" si="1"/>
        <v>1685717</v>
      </c>
      <c r="H13" s="107">
        <v>4867</v>
      </c>
      <c r="I13" s="108"/>
      <c r="J13" s="108">
        <f t="shared" si="2"/>
        <v>4867</v>
      </c>
    </row>
    <row r="14" spans="1:10" ht="13.5" customHeight="1">
      <c r="A14" s="83" t="s">
        <v>133</v>
      </c>
      <c r="B14" s="103"/>
      <c r="C14" s="104">
        <v>10881</v>
      </c>
      <c r="D14" s="105">
        <f t="shared" si="0"/>
        <v>10881</v>
      </c>
      <c r="E14" s="106">
        <v>285</v>
      </c>
      <c r="F14" s="103">
        <v>0</v>
      </c>
      <c r="G14" s="105">
        <f t="shared" si="1"/>
        <v>11166</v>
      </c>
      <c r="H14" s="107">
        <v>2078</v>
      </c>
      <c r="I14" s="108"/>
      <c r="J14" s="108">
        <f t="shared" si="2"/>
        <v>2078</v>
      </c>
    </row>
    <row r="15" spans="1:10" ht="13.5" customHeight="1">
      <c r="A15" s="83" t="s">
        <v>134</v>
      </c>
      <c r="B15" s="103"/>
      <c r="C15" s="104"/>
      <c r="D15" s="105">
        <f t="shared" si="0"/>
        <v>0</v>
      </c>
      <c r="E15" s="106">
        <v>0</v>
      </c>
      <c r="F15" s="103">
        <v>0</v>
      </c>
      <c r="G15" s="105">
        <f t="shared" si="1"/>
        <v>0</v>
      </c>
      <c r="H15" s="107">
        <v>0</v>
      </c>
      <c r="I15" s="108">
        <v>0</v>
      </c>
      <c r="J15" s="108">
        <f t="shared" si="2"/>
        <v>0</v>
      </c>
    </row>
    <row r="16" spans="1:10" ht="13.5" customHeight="1">
      <c r="A16" s="83" t="s">
        <v>135</v>
      </c>
      <c r="B16" s="103">
        <v>0</v>
      </c>
      <c r="C16" s="104">
        <v>495</v>
      </c>
      <c r="D16" s="105">
        <f t="shared" si="0"/>
        <v>495</v>
      </c>
      <c r="E16" s="106">
        <v>138</v>
      </c>
      <c r="F16" s="103">
        <v>372</v>
      </c>
      <c r="G16" s="105">
        <f t="shared" si="1"/>
        <v>1005</v>
      </c>
      <c r="H16" s="107">
        <v>0</v>
      </c>
      <c r="I16" s="108">
        <v>22</v>
      </c>
      <c r="J16" s="108">
        <f t="shared" si="2"/>
        <v>22</v>
      </c>
    </row>
    <row r="17" spans="1:10" ht="13.5" customHeight="1">
      <c r="A17" s="83" t="s">
        <v>136</v>
      </c>
      <c r="B17" s="103">
        <v>79501</v>
      </c>
      <c r="C17" s="104">
        <v>284387</v>
      </c>
      <c r="D17" s="105">
        <f t="shared" si="0"/>
        <v>363888</v>
      </c>
      <c r="E17" s="106">
        <v>9652</v>
      </c>
      <c r="F17" s="103">
        <v>5936</v>
      </c>
      <c r="G17" s="105">
        <f t="shared" si="1"/>
        <v>379476</v>
      </c>
      <c r="H17" s="107">
        <v>126697</v>
      </c>
      <c r="I17" s="108">
        <v>63008</v>
      </c>
      <c r="J17" s="108">
        <f t="shared" si="2"/>
        <v>189705</v>
      </c>
    </row>
    <row r="18" spans="1:10" ht="13.5" customHeight="1">
      <c r="A18" s="83"/>
      <c r="B18" s="103"/>
      <c r="C18" s="104"/>
      <c r="D18" s="105">
        <f t="shared" si="0"/>
        <v>0</v>
      </c>
      <c r="E18" s="106"/>
      <c r="F18" s="103"/>
      <c r="G18" s="105">
        <f t="shared" si="1"/>
        <v>0</v>
      </c>
      <c r="H18" s="107"/>
      <c r="I18" s="108"/>
      <c r="J18" s="108">
        <f t="shared" si="2"/>
        <v>0</v>
      </c>
    </row>
    <row r="19" spans="1:10" ht="13.5" customHeight="1">
      <c r="A19" s="83" t="s">
        <v>137</v>
      </c>
      <c r="B19" s="103">
        <v>1526656</v>
      </c>
      <c r="C19" s="104"/>
      <c r="D19" s="105">
        <f t="shared" si="0"/>
        <v>1526656</v>
      </c>
      <c r="E19" s="106">
        <v>23187</v>
      </c>
      <c r="F19" s="103">
        <v>2550</v>
      </c>
      <c r="G19" s="105">
        <f t="shared" si="1"/>
        <v>1552393</v>
      </c>
      <c r="H19" s="107">
        <v>12554</v>
      </c>
      <c r="I19" s="108">
        <v>628</v>
      </c>
      <c r="J19" s="108">
        <f t="shared" si="2"/>
        <v>13182</v>
      </c>
    </row>
    <row r="20" spans="1:10" ht="13.5" customHeight="1" thickBot="1">
      <c r="A20" s="83"/>
      <c r="B20" s="103"/>
      <c r="C20" s="104"/>
      <c r="D20" s="105">
        <f t="shared" si="0"/>
        <v>0</v>
      </c>
      <c r="E20" s="106"/>
      <c r="F20" s="103"/>
      <c r="G20" s="105">
        <f t="shared" si="1"/>
        <v>0</v>
      </c>
      <c r="H20" s="107"/>
      <c r="I20" s="108"/>
      <c r="J20" s="108">
        <f t="shared" si="2"/>
        <v>0</v>
      </c>
    </row>
    <row r="21" spans="1:10" s="116" customFormat="1" ht="13.5" customHeight="1" thickBot="1">
      <c r="A21" s="109" t="s">
        <v>138</v>
      </c>
      <c r="B21" s="110">
        <f>SUM(B7:B19)</f>
        <v>4540390</v>
      </c>
      <c r="C21" s="111">
        <f>SUM(C7:C20)</f>
        <v>4974340</v>
      </c>
      <c r="D21" s="112">
        <f>SUM(B21:C21)</f>
        <v>9514730</v>
      </c>
      <c r="E21" s="113">
        <f>SUM(E7:E19)</f>
        <v>452842</v>
      </c>
      <c r="F21" s="110">
        <f>SUM(F7:F19)</f>
        <v>258493</v>
      </c>
      <c r="G21" s="112">
        <f t="shared" si="1"/>
        <v>10226065</v>
      </c>
      <c r="H21" s="114">
        <f>SUM(H7:H20)</f>
        <v>9359600</v>
      </c>
      <c r="I21" s="115">
        <f>SUM(I7:I20)</f>
        <v>7136271</v>
      </c>
      <c r="J21" s="115">
        <f t="shared" si="2"/>
        <v>16495871</v>
      </c>
    </row>
    <row r="22" spans="1:10" ht="13.5" customHeight="1">
      <c r="A22" s="83"/>
      <c r="B22" s="103"/>
      <c r="C22" s="104"/>
      <c r="D22" s="105"/>
      <c r="E22" s="106"/>
      <c r="F22" s="103"/>
      <c r="G22" s="105"/>
      <c r="H22" s="107"/>
      <c r="I22" s="108"/>
      <c r="J22" s="108"/>
    </row>
    <row r="23" spans="1:10" ht="13.5" customHeight="1">
      <c r="A23" s="96" t="s">
        <v>139</v>
      </c>
      <c r="B23" s="103"/>
      <c r="C23" s="104"/>
      <c r="D23" s="105" t="s">
        <v>0</v>
      </c>
      <c r="E23" s="106"/>
      <c r="F23" s="103"/>
      <c r="G23" s="105" t="s">
        <v>0</v>
      </c>
      <c r="H23" s="107"/>
      <c r="I23" s="108"/>
      <c r="J23" s="108"/>
    </row>
    <row r="24" spans="1:10" ht="13.5" customHeight="1">
      <c r="A24" s="83"/>
      <c r="B24" s="103"/>
      <c r="C24" s="104"/>
      <c r="D24" s="105" t="s">
        <v>0</v>
      </c>
      <c r="E24" s="106"/>
      <c r="F24" s="103"/>
      <c r="G24" s="105" t="s">
        <v>0</v>
      </c>
      <c r="H24" s="107"/>
      <c r="I24" s="108"/>
      <c r="J24" s="108"/>
    </row>
    <row r="25" spans="1:10" ht="13.5" customHeight="1">
      <c r="A25" s="83" t="s">
        <v>140</v>
      </c>
      <c r="B25" s="103">
        <v>0</v>
      </c>
      <c r="C25" s="104">
        <v>54</v>
      </c>
      <c r="D25" s="105">
        <f>B25+C25</f>
        <v>54</v>
      </c>
      <c r="E25" s="106">
        <v>50314</v>
      </c>
      <c r="F25" s="103">
        <v>12629</v>
      </c>
      <c r="G25" s="105">
        <f t="shared" si="1"/>
        <v>62997</v>
      </c>
      <c r="H25" s="107">
        <v>10647</v>
      </c>
      <c r="I25" s="108">
        <v>208616</v>
      </c>
      <c r="J25" s="108">
        <f t="shared" si="2"/>
        <v>219263</v>
      </c>
    </row>
    <row r="26" spans="1:10" ht="13.5" customHeight="1">
      <c r="A26" s="83" t="s">
        <v>141</v>
      </c>
      <c r="B26" s="103">
        <v>2941051</v>
      </c>
      <c r="C26" s="104">
        <v>3536186</v>
      </c>
      <c r="D26" s="105">
        <f>B26+C26</f>
        <v>6477237</v>
      </c>
      <c r="E26" s="106">
        <v>466638</v>
      </c>
      <c r="F26" s="103">
        <v>299095</v>
      </c>
      <c r="G26" s="105">
        <f t="shared" si="1"/>
        <v>7242970</v>
      </c>
      <c r="H26" s="107">
        <v>1636595</v>
      </c>
      <c r="I26" s="108">
        <v>1177495</v>
      </c>
      <c r="J26" s="108">
        <f t="shared" si="2"/>
        <v>2814090</v>
      </c>
    </row>
    <row r="27" spans="1:10" ht="13.5" customHeight="1">
      <c r="A27" s="83" t="s">
        <v>142</v>
      </c>
      <c r="B27" s="103">
        <v>0</v>
      </c>
      <c r="C27" s="104">
        <v>0</v>
      </c>
      <c r="D27" s="105">
        <f>B27+C27</f>
        <v>0</v>
      </c>
      <c r="E27" s="106">
        <v>10002</v>
      </c>
      <c r="F27" s="103">
        <v>0</v>
      </c>
      <c r="G27" s="105">
        <f t="shared" si="1"/>
        <v>10002</v>
      </c>
      <c r="H27" s="107">
        <v>-479</v>
      </c>
      <c r="I27" s="108">
        <v>0</v>
      </c>
      <c r="J27" s="108">
        <f t="shared" si="2"/>
        <v>-479</v>
      </c>
    </row>
    <row r="28" spans="1:10" ht="13.5" customHeight="1">
      <c r="A28" s="83" t="s">
        <v>143</v>
      </c>
      <c r="B28" s="103">
        <v>0</v>
      </c>
      <c r="C28" s="104">
        <v>0</v>
      </c>
      <c r="D28" s="105">
        <f aca="true" t="shared" si="3" ref="D28:D36">B28+C28</f>
        <v>0</v>
      </c>
      <c r="E28" s="106">
        <v>6296</v>
      </c>
      <c r="F28" s="103">
        <v>219</v>
      </c>
      <c r="G28" s="105">
        <f t="shared" si="1"/>
        <v>6515</v>
      </c>
      <c r="H28" s="107">
        <v>1304</v>
      </c>
      <c r="I28" s="108">
        <v>36</v>
      </c>
      <c r="J28" s="108">
        <f t="shared" si="2"/>
        <v>1340</v>
      </c>
    </row>
    <row r="29" spans="1:10" ht="13.5" customHeight="1">
      <c r="A29" s="83" t="s">
        <v>144</v>
      </c>
      <c r="B29" s="103">
        <v>1952588</v>
      </c>
      <c r="C29" s="104">
        <v>4848200</v>
      </c>
      <c r="D29" s="105">
        <f t="shared" si="3"/>
        <v>6800788</v>
      </c>
      <c r="E29" s="106"/>
      <c r="F29" s="103">
        <v>45</v>
      </c>
      <c r="G29" s="105">
        <f t="shared" si="1"/>
        <v>6800833</v>
      </c>
      <c r="H29" s="107"/>
      <c r="I29" s="108"/>
      <c r="J29" s="108">
        <f t="shared" si="2"/>
        <v>0</v>
      </c>
    </row>
    <row r="30" spans="1:10" ht="13.5" customHeight="1">
      <c r="A30" s="83" t="s">
        <v>145</v>
      </c>
      <c r="B30" s="103">
        <v>0</v>
      </c>
      <c r="C30" s="104">
        <v>2572</v>
      </c>
      <c r="D30" s="105">
        <f t="shared" si="3"/>
        <v>2572</v>
      </c>
      <c r="E30" s="106">
        <v>0</v>
      </c>
      <c r="F30" s="103"/>
      <c r="G30" s="105">
        <f t="shared" si="1"/>
        <v>2572</v>
      </c>
      <c r="H30" s="107">
        <v>0</v>
      </c>
      <c r="I30" s="108">
        <v>0</v>
      </c>
      <c r="J30" s="108">
        <f t="shared" si="2"/>
        <v>0</v>
      </c>
    </row>
    <row r="31" spans="1:10" ht="13.5" customHeight="1">
      <c r="A31" s="83" t="s">
        <v>146</v>
      </c>
      <c r="B31" s="103">
        <v>0</v>
      </c>
      <c r="C31" s="104">
        <v>5704</v>
      </c>
      <c r="D31" s="105">
        <f t="shared" si="3"/>
        <v>5704</v>
      </c>
      <c r="E31" s="106">
        <v>1112</v>
      </c>
      <c r="F31" s="103">
        <v>82</v>
      </c>
      <c r="G31" s="105">
        <f t="shared" si="1"/>
        <v>6898</v>
      </c>
      <c r="H31" s="107">
        <v>0</v>
      </c>
      <c r="I31" s="108">
        <v>660</v>
      </c>
      <c r="J31" s="108">
        <f t="shared" si="2"/>
        <v>660</v>
      </c>
    </row>
    <row r="32" spans="1:10" ht="13.5" customHeight="1">
      <c r="A32" s="83" t="s">
        <v>147</v>
      </c>
      <c r="B32" s="103"/>
      <c r="C32" s="104"/>
      <c r="D32" s="105">
        <f t="shared" si="3"/>
        <v>0</v>
      </c>
      <c r="E32" s="106">
        <v>0</v>
      </c>
      <c r="F32" s="103">
        <v>0</v>
      </c>
      <c r="G32" s="105">
        <f t="shared" si="1"/>
        <v>0</v>
      </c>
      <c r="H32" s="107">
        <v>0</v>
      </c>
      <c r="I32" s="108">
        <v>0</v>
      </c>
      <c r="J32" s="108">
        <f t="shared" si="2"/>
        <v>0</v>
      </c>
    </row>
    <row r="33" spans="1:10" ht="13.5" customHeight="1">
      <c r="A33" s="83" t="s">
        <v>148</v>
      </c>
      <c r="B33" s="103">
        <v>0</v>
      </c>
      <c r="C33" s="104">
        <v>0</v>
      </c>
      <c r="D33" s="105">
        <f t="shared" si="3"/>
        <v>0</v>
      </c>
      <c r="E33" s="106">
        <v>0</v>
      </c>
      <c r="F33" s="103">
        <v>0</v>
      </c>
      <c r="G33" s="105">
        <f t="shared" si="1"/>
        <v>0</v>
      </c>
      <c r="H33" s="107">
        <v>0</v>
      </c>
      <c r="I33" s="108">
        <v>0</v>
      </c>
      <c r="J33" s="108">
        <f t="shared" si="2"/>
        <v>0</v>
      </c>
    </row>
    <row r="34" spans="1:10" ht="13.5" customHeight="1">
      <c r="A34" s="83" t="s">
        <v>149</v>
      </c>
      <c r="B34" s="103">
        <v>0</v>
      </c>
      <c r="C34" s="104">
        <v>0</v>
      </c>
      <c r="D34" s="105">
        <f t="shared" si="3"/>
        <v>0</v>
      </c>
      <c r="E34" s="106">
        <v>0</v>
      </c>
      <c r="F34" s="103">
        <v>0</v>
      </c>
      <c r="G34" s="105">
        <f t="shared" si="1"/>
        <v>0</v>
      </c>
      <c r="H34" s="107">
        <v>0</v>
      </c>
      <c r="I34" s="108">
        <v>0</v>
      </c>
      <c r="J34" s="108">
        <f t="shared" si="2"/>
        <v>0</v>
      </c>
    </row>
    <row r="35" spans="1:10" ht="13.5" customHeight="1">
      <c r="A35" s="83" t="s">
        <v>150</v>
      </c>
      <c r="B35" s="103"/>
      <c r="C35" s="104">
        <v>758</v>
      </c>
      <c r="D35" s="105">
        <f t="shared" si="3"/>
        <v>758</v>
      </c>
      <c r="E35" s="106"/>
      <c r="F35" s="103">
        <v>0</v>
      </c>
      <c r="G35" s="105">
        <f t="shared" si="1"/>
        <v>758</v>
      </c>
      <c r="H35" s="107">
        <v>0</v>
      </c>
      <c r="I35" s="108">
        <v>0</v>
      </c>
      <c r="J35" s="108">
        <f t="shared" si="2"/>
        <v>0</v>
      </c>
    </row>
    <row r="36" spans="1:10" ht="13.5" customHeight="1">
      <c r="A36" s="83" t="s">
        <v>151</v>
      </c>
      <c r="B36" s="103">
        <v>952289</v>
      </c>
      <c r="C36" s="104">
        <v>-492050</v>
      </c>
      <c r="D36" s="105">
        <f t="shared" si="3"/>
        <v>460239</v>
      </c>
      <c r="E36" s="106">
        <v>27444</v>
      </c>
      <c r="F36" s="103">
        <v>7542</v>
      </c>
      <c r="G36" s="105">
        <f t="shared" si="1"/>
        <v>495225</v>
      </c>
      <c r="H36" s="107">
        <v>341264</v>
      </c>
      <c r="I36" s="108">
        <v>191033</v>
      </c>
      <c r="J36" s="108">
        <f t="shared" si="2"/>
        <v>532297</v>
      </c>
    </row>
    <row r="37" spans="1:10" ht="13.5" customHeight="1">
      <c r="A37" s="83"/>
      <c r="B37" s="103"/>
      <c r="C37" s="104"/>
      <c r="D37" s="105" t="s">
        <v>0</v>
      </c>
      <c r="E37" s="106"/>
      <c r="F37" s="103"/>
      <c r="G37" s="105" t="s">
        <v>0</v>
      </c>
      <c r="H37" s="107"/>
      <c r="I37" s="108"/>
      <c r="J37" s="108">
        <f t="shared" si="2"/>
        <v>0</v>
      </c>
    </row>
    <row r="38" spans="1:10" ht="13.5" customHeight="1">
      <c r="A38" s="83" t="s">
        <v>152</v>
      </c>
      <c r="B38" s="103">
        <v>0</v>
      </c>
      <c r="C38" s="104">
        <v>0</v>
      </c>
      <c r="D38" s="105">
        <f>B38+C38</f>
        <v>0</v>
      </c>
      <c r="E38" s="106">
        <v>0</v>
      </c>
      <c r="F38" s="103">
        <v>0</v>
      </c>
      <c r="G38" s="105">
        <f t="shared" si="1"/>
        <v>0</v>
      </c>
      <c r="H38" s="107">
        <v>7302879</v>
      </c>
      <c r="I38" s="108">
        <v>5559490</v>
      </c>
      <c r="J38" s="108">
        <f t="shared" si="2"/>
        <v>12862369</v>
      </c>
    </row>
    <row r="39" spans="1:10" ht="13.5" customHeight="1" thickBot="1">
      <c r="A39" s="83"/>
      <c r="B39" s="104"/>
      <c r="C39" s="104"/>
      <c r="D39" s="105" t="s">
        <v>0</v>
      </c>
      <c r="E39" s="106"/>
      <c r="F39" s="103"/>
      <c r="G39" s="105" t="s">
        <v>0</v>
      </c>
      <c r="H39" s="107"/>
      <c r="I39" s="108"/>
      <c r="J39" s="108"/>
    </row>
    <row r="40" spans="1:10" s="116" customFormat="1" ht="13.5" customHeight="1" thickBot="1">
      <c r="A40" s="109" t="s">
        <v>153</v>
      </c>
      <c r="B40" s="111">
        <f>SUM(B25:B38)</f>
        <v>5845928</v>
      </c>
      <c r="C40" s="111">
        <f>SUM(C25:C38)</f>
        <v>7901424</v>
      </c>
      <c r="D40" s="112">
        <f>B40+C40</f>
        <v>13747352</v>
      </c>
      <c r="E40" s="113">
        <f>SUM(E25:E39)</f>
        <v>561806</v>
      </c>
      <c r="F40" s="110">
        <f>SUM(F25:F39)</f>
        <v>319612</v>
      </c>
      <c r="G40" s="112">
        <f t="shared" si="1"/>
        <v>14628770</v>
      </c>
      <c r="H40" s="114">
        <f>SUM(H25:H39)</f>
        <v>9292210</v>
      </c>
      <c r="I40" s="115">
        <f>SUM(I25:I39)</f>
        <v>7137330</v>
      </c>
      <c r="J40" s="115">
        <f>SUM(H40:I40)</f>
        <v>16429540</v>
      </c>
    </row>
    <row r="41" spans="1:10" ht="13.5" customHeight="1" thickBot="1">
      <c r="A41" s="83"/>
      <c r="B41" s="103"/>
      <c r="C41" s="104"/>
      <c r="D41" s="105"/>
      <c r="E41" s="106"/>
      <c r="F41" s="103"/>
      <c r="G41" s="105"/>
      <c r="H41" s="107"/>
      <c r="I41" s="108"/>
      <c r="J41" s="108"/>
    </row>
    <row r="42" spans="1:10" s="116" customFormat="1" ht="13.5" customHeight="1" thickBot="1">
      <c r="A42" s="109" t="s">
        <v>154</v>
      </c>
      <c r="B42" s="117">
        <f>B40-B21</f>
        <v>1305538</v>
      </c>
      <c r="C42" s="118">
        <f>C40-C21</f>
        <v>2927084</v>
      </c>
      <c r="D42" s="112">
        <f aca="true" t="shared" si="4" ref="D42:I42">D40-D21</f>
        <v>4232622</v>
      </c>
      <c r="E42" s="119">
        <f t="shared" si="4"/>
        <v>108964</v>
      </c>
      <c r="F42" s="111">
        <f t="shared" si="4"/>
        <v>61119</v>
      </c>
      <c r="G42" s="112">
        <f t="shared" si="4"/>
        <v>4402705</v>
      </c>
      <c r="H42" s="120">
        <f t="shared" si="4"/>
        <v>-67390</v>
      </c>
      <c r="I42" s="121">
        <f t="shared" si="4"/>
        <v>1059</v>
      </c>
      <c r="J42" s="122">
        <f t="shared" si="2"/>
        <v>-66331</v>
      </c>
    </row>
    <row r="43" spans="1:10" ht="13.5" customHeight="1" thickBot="1">
      <c r="A43" s="123"/>
      <c r="B43" s="124"/>
      <c r="C43" s="125"/>
      <c r="D43" s="126"/>
      <c r="E43" s="127"/>
      <c r="F43" s="124"/>
      <c r="G43" s="126"/>
      <c r="H43" s="128"/>
      <c r="I43" s="129"/>
      <c r="J43" s="129"/>
    </row>
    <row r="44" spans="2:10" ht="12.75">
      <c r="B44" s="130" t="s">
        <v>0</v>
      </c>
      <c r="C44" s="130" t="s">
        <v>0</v>
      </c>
      <c r="E44" s="130" t="s">
        <v>0</v>
      </c>
      <c r="F44" s="130" t="s">
        <v>0</v>
      </c>
      <c r="G44" s="130" t="s">
        <v>0</v>
      </c>
      <c r="H44" s="131" t="s">
        <v>0</v>
      </c>
      <c r="I44" s="131" t="s">
        <v>0</v>
      </c>
      <c r="J44" s="131" t="s">
        <v>0</v>
      </c>
    </row>
  </sheetData>
  <printOptions/>
  <pageMargins left="1.16" right="0.75" top="1.42" bottom="1" header="0.8" footer="0.4921259845"/>
  <pageSetup horizontalDpi="1200" verticalDpi="1200" orientation="landscape" paperSize="9" scale="70" r:id="rId1"/>
  <headerFooter alignWithMargins="0">
    <oddHeader>&amp;C&amp;14Výkaz zisků a ztráty hlavního města Prahy včetně příspěvkových organizací sestavený k 31.12.2007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Ševčiková</dc:creator>
  <cp:keywords/>
  <dc:description/>
  <cp:lastModifiedBy>INF</cp:lastModifiedBy>
  <cp:lastPrinted>2008-04-07T12:20:01Z</cp:lastPrinted>
  <dcterms:created xsi:type="dcterms:W3CDTF">2004-03-08T07:51:31Z</dcterms:created>
  <dcterms:modified xsi:type="dcterms:W3CDTF">2008-04-07T12:20:13Z</dcterms:modified>
  <cp:category/>
  <cp:version/>
  <cp:contentType/>
  <cp:contentStatus/>
</cp:coreProperties>
</file>