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1-57" sheetId="1" r:id="rId1"/>
    <sheet name="List4" sheetId="2" r:id="rId2"/>
    <sheet name="List5" sheetId="3" r:id="rId3"/>
    <sheet name="List6" sheetId="4" r:id="rId4"/>
    <sheet name="List7" sheetId="5" r:id="rId5"/>
    <sheet name="List8" sheetId="6" r:id="rId6"/>
    <sheet name="List9" sheetId="7" r:id="rId7"/>
    <sheet name="List10" sheetId="8" r:id="rId8"/>
  </sheets>
  <definedNames>
    <definedName name="_xlnm.Print_Titles" localSheetId="0">'1-57'!$A:$B</definedName>
  </definedNames>
  <calcPr fullCalcOnLoad="1"/>
</workbook>
</file>

<file path=xl/sharedStrings.xml><?xml version="1.0" encoding="utf-8"?>
<sst xmlns="http://schemas.openxmlformats.org/spreadsheetml/2006/main" count="107" uniqueCount="105">
  <si>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</si>
  <si>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</si>
  <si>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</si>
  <si>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</si>
  <si>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</si>
  <si>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</si>
  <si>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</si>
  <si>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</si>
  <si>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</si>
  <si>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</si>
  <si>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</si>
  <si>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</si>
  <si>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</si>
  <si>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</si>
  <si>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</si>
  <si>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</si>
  <si>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</si>
  <si>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</si>
  <si>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</si>
  <si>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</si>
  <si>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</si>
  <si>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</si>
  <si>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</si>
  <si>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</si>
  <si>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</si>
  <si>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</si>
  <si>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</si>
  <si>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</si>
  <si>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</si>
  <si>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</si>
  <si>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</si>
  <si>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</si>
  <si>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</si>
  <si>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</si>
  <si>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</si>
  <si>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</si>
  <si>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</si>
  <si>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</si>
  <si>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</si>
  <si>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</si>
  <si>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</si>
  <si>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</si>
  <si>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</si>
  <si>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</si>
  <si>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</si>
  <si>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</si>
  <si>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</si>
  <si>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</si>
  <si>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</si>
  <si>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</si>
  <si>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</si>
  <si>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</si>
  <si>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</si>
  <si>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</si>
  <si>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</si>
  <si>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</si>
  <si>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</si>
  <si>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</si>
  <si>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</si>
  <si>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</si>
  <si>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2.</t>
  </si>
  <si>
    <t>A: ZDROJE z finančního vypořádání</t>
  </si>
  <si>
    <t>3.</t>
  </si>
  <si>
    <t>4.</t>
  </si>
  <si>
    <t>Dorovnání z rozpočtu HMP celkem</t>
  </si>
  <si>
    <t>5.</t>
  </si>
  <si>
    <t>B: POTŘEBY finančního vypořádání</t>
  </si>
  <si>
    <t>6.</t>
  </si>
  <si>
    <t>Odvody do SR  c e l k e m</t>
  </si>
  <si>
    <t>7.</t>
  </si>
  <si>
    <t>10.</t>
  </si>
  <si>
    <t>1.</t>
  </si>
  <si>
    <t>z toho: příspěvek na péči    ÚZ 13235</t>
  </si>
  <si>
    <t xml:space="preserve">         PŘEHLED FINANČNÍHO VYPOŘÁDÁNÍ            </t>
  </si>
  <si>
    <t>MČ celkem</t>
  </si>
  <si>
    <t>v Kč</t>
  </si>
  <si>
    <t>a/ vůči SR</t>
  </si>
  <si>
    <t>Ostatní závazky:</t>
  </si>
  <si>
    <t>c/ vůči státním fondům</t>
  </si>
  <si>
    <t xml:space="preserve">           - ostatní</t>
  </si>
  <si>
    <t>sociálně právní ochrana dětí  ÚZ 98216 (doplatek dle bodu 3a Informace MF)</t>
  </si>
  <si>
    <t>sociální dávky ZP a HN   ÚZ 13306</t>
  </si>
  <si>
    <t>zkoušky zvláštní odborné způsobilosti</t>
  </si>
  <si>
    <t>doplatky místních poplatků</t>
  </si>
  <si>
    <t>sociálně právní ochrana dětí  ÚZ 98216</t>
  </si>
  <si>
    <t>vratky ostat.účel.prostř. MF ČR-kap.VPS</t>
  </si>
  <si>
    <t>vratky účel prostř.ost.rezotr.min./st.fondům</t>
  </si>
  <si>
    <r>
      <t xml:space="preserve">doplatky daně z nemovitosti </t>
    </r>
    <r>
      <rPr>
        <sz val="8"/>
        <rFont val="Arial CE"/>
        <family val="0"/>
      </rPr>
      <t>(dle údajů DPC MHMP)</t>
    </r>
  </si>
  <si>
    <t>z toho: přeplatky místních poplatků</t>
  </si>
  <si>
    <t>ZA ROK 2009 S MČ HL. M. PRAHY</t>
  </si>
  <si>
    <t>volby do Evropského parlamentu  ÚZ 98348</t>
  </si>
  <si>
    <t>volby do Evropského parlamentu ÚZ 98348</t>
  </si>
  <si>
    <t>vratky účel.prostř. r. 2009</t>
  </si>
  <si>
    <t>Dorovnání dotací ze SR  c e l k e m</t>
  </si>
  <si>
    <t xml:space="preserve">vratka nedočerp.dotace poskytnuté městskou částí hl.m. Praze (pol. 4129,4229)                                                                                                                                                    </t>
  </si>
  <si>
    <t>Odvody do rozpočtu HMP   c e l k e m</t>
  </si>
  <si>
    <t>z toho:vratky účel.prostř. r. 2008 (resp. 2007,2006)</t>
  </si>
  <si>
    <t>b/ vůči rozpočtu HMP</t>
  </si>
  <si>
    <t>z toho: - z půjčky z FOMBF HMP</t>
  </si>
  <si>
    <t>d/ vůči jiným MČ HMP</t>
  </si>
  <si>
    <t>vratka za neuskut.ZOZ v roce 2010</t>
  </si>
  <si>
    <t>Úhrn zdrojů fin. vypořádání   (ř.1 a ř.2)</t>
  </si>
  <si>
    <t>Úhrn potřeb (ř.4 a ř.5)</t>
  </si>
  <si>
    <t>Saldo FV (ř.3 - ř.6)</t>
  </si>
  <si>
    <t>Příloha č. 6 k usnesení Zastupitelstva HMP č.    ze dne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</si>
</sst>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4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2" xfId="0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4" xfId="0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left" wrapText="1" indent="3"/>
    </xf>
    <xf numFmtId="0" fontId="3" fillId="0" borderId="6" xfId="0" applyFont="1" applyBorder="1" applyAlignment="1">
      <alignment horizontal="left" indent="3"/>
    </xf>
    <xf numFmtId="0" fontId="0" fillId="0" borderId="4" xfId="0" applyBorder="1" applyAlignment="1">
      <alignment horizontal="left" indent="3"/>
    </xf>
    <xf numFmtId="0" fontId="3" fillId="0" borderId="4" xfId="0" applyFont="1" applyBorder="1" applyAlignment="1">
      <alignment horizontal="left" indent="3"/>
    </xf>
    <xf numFmtId="0" fontId="3" fillId="0" borderId="6" xfId="0" applyFont="1" applyFill="1" applyBorder="1" applyAlignment="1">
      <alignment horizontal="left" indent="3"/>
    </xf>
    <xf numFmtId="0" fontId="3" fillId="0" borderId="4" xfId="0" applyFont="1" applyFill="1" applyBorder="1" applyAlignment="1">
      <alignment horizontal="left" indent="3"/>
    </xf>
    <xf numFmtId="0" fontId="0" fillId="0" borderId="6" xfId="0" applyBorder="1" applyAlignment="1">
      <alignment horizontal="left" indent="3"/>
    </xf>
    <xf numFmtId="4" fontId="1" fillId="0" borderId="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7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4.00390625" style="0" customWidth="1"/>
    <col min="2" max="2" width="42.875" style="0" customWidth="1"/>
    <col min="3" max="3" width="14.125" style="3" customWidth="1"/>
    <col min="4" max="4" width="13.75390625" style="3" customWidth="1"/>
    <col min="5" max="5" width="14.00390625" style="3" bestFit="1" customWidth="1"/>
    <col min="6" max="7" width="12.875" style="3" bestFit="1" customWidth="1"/>
    <col min="8" max="8" width="13.75390625" style="3" customWidth="1"/>
    <col min="9" max="9" width="13.625" style="3" customWidth="1"/>
    <col min="10" max="10" width="13.375" style="3" bestFit="1" customWidth="1"/>
    <col min="11" max="11" width="14.00390625" style="3" customWidth="1"/>
    <col min="12" max="12" width="13.625" style="3" customWidth="1"/>
    <col min="13" max="14" width="13.375" style="3" customWidth="1"/>
    <col min="15" max="15" width="14.00390625" style="3" bestFit="1" customWidth="1"/>
    <col min="16" max="16" width="13.625" style="3" customWidth="1"/>
    <col min="17" max="18" width="14.00390625" style="3" bestFit="1" customWidth="1"/>
    <col min="19" max="19" width="12.875" style="3" bestFit="1" customWidth="1"/>
    <col min="20" max="20" width="12.625" style="3" customWidth="1"/>
    <col min="21" max="21" width="12.875" style="3" customWidth="1"/>
    <col min="22" max="22" width="13.625" style="3" customWidth="1"/>
    <col min="23" max="23" width="13.75390625" style="3" customWidth="1"/>
    <col min="24" max="24" width="14.00390625" style="3" bestFit="1" customWidth="1"/>
    <col min="25" max="25" width="13.25390625" style="3" customWidth="1"/>
    <col min="26" max="27" width="10.875" style="3" customWidth="1"/>
    <col min="28" max="28" width="11.625" style="3" customWidth="1"/>
    <col min="29" max="29" width="11.875" style="3" customWidth="1"/>
    <col min="30" max="30" width="10.75390625" style="3" customWidth="1"/>
    <col min="31" max="31" width="11.375" style="3" customWidth="1"/>
    <col min="32" max="32" width="11.875" style="3" bestFit="1" customWidth="1"/>
    <col min="33" max="33" width="12.875" style="3" bestFit="1" customWidth="1"/>
    <col min="34" max="34" width="12.00390625" style="3" customWidth="1"/>
    <col min="35" max="35" width="11.375" style="3" customWidth="1"/>
    <col min="36" max="36" width="10.00390625" style="3" customWidth="1"/>
    <col min="37" max="37" width="10.25390625" style="3" bestFit="1" customWidth="1"/>
    <col min="38" max="38" width="12.00390625" style="3" customWidth="1"/>
    <col min="39" max="39" width="10.75390625" style="3" customWidth="1"/>
    <col min="40" max="40" width="12.375" style="3" customWidth="1"/>
    <col min="41" max="41" width="11.75390625" style="3" customWidth="1"/>
    <col min="42" max="42" width="11.25390625" style="3" customWidth="1"/>
    <col min="43" max="43" width="10.125" style="3" customWidth="1"/>
    <col min="44" max="44" width="11.25390625" style="3" bestFit="1" customWidth="1"/>
    <col min="45" max="45" width="11.625" style="3" customWidth="1"/>
    <col min="46" max="46" width="10.375" style="3" customWidth="1"/>
    <col min="47" max="47" width="11.75390625" style="3" bestFit="1" customWidth="1"/>
    <col min="48" max="48" width="11.125" style="3" bestFit="1" customWidth="1"/>
    <col min="49" max="49" width="11.125" style="4" customWidth="1"/>
    <col min="50" max="50" width="11.75390625" style="3" customWidth="1"/>
    <col min="51" max="51" width="11.25390625" style="3" bestFit="1" customWidth="1"/>
    <col min="52" max="52" width="10.625" style="3" customWidth="1"/>
    <col min="53" max="53" width="10.25390625" style="3" customWidth="1"/>
    <col min="54" max="54" width="11.25390625" style="3" customWidth="1"/>
    <col min="55" max="55" width="12.00390625" style="3" customWidth="1"/>
    <col min="56" max="56" width="11.875" style="3" customWidth="1"/>
    <col min="57" max="57" width="12.625" style="3" customWidth="1"/>
    <col min="58" max="58" width="10.25390625" style="3" bestFit="1" customWidth="1"/>
    <col min="59" max="59" width="12.00390625" style="3" customWidth="1"/>
    <col min="60" max="60" width="10.75390625" style="3" bestFit="1" customWidth="1"/>
    <col min="61" max="61" width="10.75390625" style="0" customWidth="1"/>
    <col min="62" max="62" width="11.75390625" style="0" bestFit="1" customWidth="1"/>
    <col min="63" max="65" width="10.75390625" style="0" customWidth="1"/>
  </cols>
  <sheetData>
    <row r="1" spans="1:2" ht="12.75">
      <c r="A1" s="81" t="s">
        <v>104</v>
      </c>
      <c r="B1" s="80"/>
    </row>
    <row r="3" spans="2:60" ht="12.75">
      <c r="B3" s="70" t="s">
        <v>73</v>
      </c>
      <c r="C3" s="1"/>
      <c r="D3" s="2"/>
      <c r="H3" s="2"/>
      <c r="L3" s="2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2:60" ht="12.75">
      <c r="B4" s="5" t="s">
        <v>89</v>
      </c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2:60" ht="12.75">
      <c r="B5" s="5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2:60" ht="12.75">
      <c r="B6" s="5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2:60" ht="13.5" thickBot="1">
      <c r="B7" s="6"/>
      <c r="C7" s="1"/>
      <c r="D7" s="2"/>
      <c r="H7" s="2"/>
      <c r="L7" s="2"/>
      <c r="P7" s="2"/>
      <c r="T7" s="2"/>
      <c r="X7" s="2"/>
      <c r="AB7" s="2"/>
      <c r="AF7" s="2"/>
      <c r="AJ7" s="2"/>
      <c r="AN7" s="2"/>
      <c r="AR7" s="2"/>
      <c r="AV7" s="2"/>
      <c r="AZ7" s="2"/>
      <c r="BD7" s="2"/>
      <c r="BH7" s="2"/>
    </row>
    <row r="8" spans="1:70" ht="12.75">
      <c r="A8" s="7" t="s">
        <v>0</v>
      </c>
      <c r="B8" s="8" t="s">
        <v>1</v>
      </c>
      <c r="C8" s="9" t="s">
        <v>74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>
        <v>32</v>
      </c>
      <c r="AJ8" s="9">
        <v>33</v>
      </c>
      <c r="AK8" s="9">
        <v>34</v>
      </c>
      <c r="AL8" s="9">
        <v>35</v>
      </c>
      <c r="AM8" s="9">
        <v>36</v>
      </c>
      <c r="AN8" s="9">
        <v>37</v>
      </c>
      <c r="AO8" s="9">
        <v>38</v>
      </c>
      <c r="AP8" s="9">
        <v>39</v>
      </c>
      <c r="AQ8" s="9">
        <v>40</v>
      </c>
      <c r="AR8" s="9">
        <v>41</v>
      </c>
      <c r="AS8" s="9">
        <v>42</v>
      </c>
      <c r="AT8" s="9">
        <v>43</v>
      </c>
      <c r="AU8" s="9">
        <v>44</v>
      </c>
      <c r="AV8" s="9">
        <v>45</v>
      </c>
      <c r="AW8" s="10">
        <v>46</v>
      </c>
      <c r="AX8" s="9">
        <v>47</v>
      </c>
      <c r="AY8" s="9">
        <v>48</v>
      </c>
      <c r="AZ8" s="9">
        <v>49</v>
      </c>
      <c r="BA8" s="9">
        <v>50</v>
      </c>
      <c r="BB8" s="9">
        <v>51</v>
      </c>
      <c r="BC8" s="9">
        <v>52</v>
      </c>
      <c r="BD8" s="9">
        <v>53</v>
      </c>
      <c r="BE8" s="9">
        <v>54</v>
      </c>
      <c r="BF8" s="9">
        <v>55</v>
      </c>
      <c r="BG8" s="9">
        <v>56</v>
      </c>
      <c r="BH8" s="9">
        <v>57</v>
      </c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70" ht="13.5" thickBot="1">
      <c r="A9" s="12" t="s">
        <v>2</v>
      </c>
      <c r="B9" s="13"/>
      <c r="C9" s="14" t="s">
        <v>75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4" t="s">
        <v>12</v>
      </c>
      <c r="N9" s="14" t="s">
        <v>13</v>
      </c>
      <c r="O9" s="14" t="s">
        <v>14</v>
      </c>
      <c r="P9" s="14" t="s">
        <v>15</v>
      </c>
      <c r="Q9" s="14" t="s">
        <v>16</v>
      </c>
      <c r="R9" s="14" t="s">
        <v>17</v>
      </c>
      <c r="S9" s="14" t="s">
        <v>18</v>
      </c>
      <c r="T9" s="14" t="s">
        <v>19</v>
      </c>
      <c r="U9" s="14" t="s">
        <v>20</v>
      </c>
      <c r="V9" s="14" t="s">
        <v>21</v>
      </c>
      <c r="W9" s="14" t="s">
        <v>22</v>
      </c>
      <c r="X9" s="14" t="s">
        <v>23</v>
      </c>
      <c r="Y9" s="14" t="s">
        <v>24</v>
      </c>
      <c r="Z9" s="14" t="s">
        <v>25</v>
      </c>
      <c r="AA9" s="14" t="s">
        <v>26</v>
      </c>
      <c r="AB9" s="14" t="s">
        <v>27</v>
      </c>
      <c r="AC9" s="14" t="s">
        <v>28</v>
      </c>
      <c r="AD9" s="14" t="s">
        <v>29</v>
      </c>
      <c r="AE9" s="14" t="s">
        <v>30</v>
      </c>
      <c r="AF9" s="14" t="s">
        <v>31</v>
      </c>
      <c r="AG9" s="14" t="s">
        <v>32</v>
      </c>
      <c r="AH9" s="14" t="s">
        <v>33</v>
      </c>
      <c r="AI9" s="14" t="s">
        <v>34</v>
      </c>
      <c r="AJ9" s="14" t="s">
        <v>35</v>
      </c>
      <c r="AK9" s="14" t="s">
        <v>36</v>
      </c>
      <c r="AL9" s="14" t="s">
        <v>37</v>
      </c>
      <c r="AM9" s="14" t="s">
        <v>38</v>
      </c>
      <c r="AN9" s="14" t="s">
        <v>39</v>
      </c>
      <c r="AO9" s="14" t="s">
        <v>40</v>
      </c>
      <c r="AP9" s="14" t="s">
        <v>41</v>
      </c>
      <c r="AQ9" s="14" t="s">
        <v>42</v>
      </c>
      <c r="AR9" s="14" t="s">
        <v>43</v>
      </c>
      <c r="AS9" s="14" t="s">
        <v>44</v>
      </c>
      <c r="AT9" s="14" t="s">
        <v>45</v>
      </c>
      <c r="AU9" s="14" t="s">
        <v>46</v>
      </c>
      <c r="AV9" s="14" t="s">
        <v>47</v>
      </c>
      <c r="AW9" s="15" t="s">
        <v>48</v>
      </c>
      <c r="AX9" s="14" t="s">
        <v>49</v>
      </c>
      <c r="AY9" s="14" t="s">
        <v>50</v>
      </c>
      <c r="AZ9" s="14" t="s">
        <v>51</v>
      </c>
      <c r="BA9" s="14" t="s">
        <v>52</v>
      </c>
      <c r="BB9" s="14" t="s">
        <v>53</v>
      </c>
      <c r="BC9" s="14" t="s">
        <v>54</v>
      </c>
      <c r="BD9" s="14" t="s">
        <v>55</v>
      </c>
      <c r="BE9" s="14" t="s">
        <v>56</v>
      </c>
      <c r="BF9" s="14" t="s">
        <v>57</v>
      </c>
      <c r="BG9" s="14" t="s">
        <v>58</v>
      </c>
      <c r="BH9" s="14" t="s">
        <v>59</v>
      </c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60" ht="13.5" thickTop="1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</row>
    <row r="11" spans="1:60" ht="12.75">
      <c r="A11" s="21"/>
      <c r="B11" s="25" t="s">
        <v>61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1:60" ht="12.75">
      <c r="A12" s="16"/>
      <c r="B12" s="1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7" s="28" customFormat="1" ht="12.75">
      <c r="A13" s="26" t="s">
        <v>71</v>
      </c>
      <c r="B13" s="25" t="s">
        <v>93</v>
      </c>
      <c r="C13" s="17">
        <f>SUM(D13:BH13)</f>
        <v>8437159.499999998</v>
      </c>
      <c r="D13" s="27">
        <f aca="true" t="shared" si="0" ref="D13:AI13">SUM(D14:D17)</f>
        <v>727738.75</v>
      </c>
      <c r="E13" s="27">
        <f t="shared" si="0"/>
        <v>0</v>
      </c>
      <c r="F13" s="27">
        <f t="shared" si="0"/>
        <v>1159077.5</v>
      </c>
      <c r="G13" s="27">
        <f t="shared" si="0"/>
        <v>1029580.55</v>
      </c>
      <c r="H13" s="27">
        <f t="shared" si="0"/>
        <v>1095076.83</v>
      </c>
      <c r="I13" s="27">
        <f t="shared" si="0"/>
        <v>0</v>
      </c>
      <c r="J13" s="27">
        <f t="shared" si="0"/>
        <v>537004.1</v>
      </c>
      <c r="K13" s="27">
        <f t="shared" si="0"/>
        <v>413962.9</v>
      </c>
      <c r="L13" s="27">
        <f t="shared" si="0"/>
        <v>1118371.8</v>
      </c>
      <c r="M13" s="27">
        <f t="shared" si="0"/>
        <v>77024.34</v>
      </c>
      <c r="N13" s="27">
        <f t="shared" si="0"/>
        <v>100979.05</v>
      </c>
      <c r="O13" s="27">
        <f t="shared" si="0"/>
        <v>709999.24</v>
      </c>
      <c r="P13" s="27">
        <f t="shared" si="0"/>
        <v>0</v>
      </c>
      <c r="Q13" s="27">
        <f t="shared" si="0"/>
        <v>750201.28</v>
      </c>
      <c r="R13" s="27">
        <f t="shared" si="0"/>
        <v>284872.3</v>
      </c>
      <c r="S13" s="27">
        <f t="shared" si="0"/>
        <v>0</v>
      </c>
      <c r="T13" s="27">
        <f t="shared" si="0"/>
        <v>90768.1</v>
      </c>
      <c r="U13" s="27">
        <f t="shared" si="0"/>
        <v>0</v>
      </c>
      <c r="V13" s="27">
        <f t="shared" si="0"/>
        <v>148292.54</v>
      </c>
      <c r="W13" s="27">
        <f t="shared" si="0"/>
        <v>45489.9</v>
      </c>
      <c r="X13" s="27">
        <f t="shared" si="0"/>
        <v>0</v>
      </c>
      <c r="Y13" s="27">
        <f t="shared" si="0"/>
        <v>0</v>
      </c>
      <c r="Z13" s="27">
        <f t="shared" si="0"/>
        <v>0</v>
      </c>
      <c r="AA13" s="27">
        <f t="shared" si="0"/>
        <v>0</v>
      </c>
      <c r="AB13" s="27">
        <f t="shared" si="0"/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14450.2</v>
      </c>
      <c r="AI13" s="27">
        <f t="shared" si="0"/>
        <v>0</v>
      </c>
      <c r="AJ13" s="27">
        <f aca="true" t="shared" si="1" ref="AJ13:BH13">SUM(AJ14:AJ17)</f>
        <v>6752</v>
      </c>
      <c r="AK13" s="27">
        <f t="shared" si="1"/>
        <v>7678.52</v>
      </c>
      <c r="AL13" s="27">
        <f t="shared" si="1"/>
        <v>0</v>
      </c>
      <c r="AM13" s="27">
        <f t="shared" si="1"/>
        <v>0</v>
      </c>
      <c r="AN13" s="27">
        <f t="shared" si="1"/>
        <v>36509</v>
      </c>
      <c r="AO13" s="27">
        <f t="shared" si="1"/>
        <v>66301</v>
      </c>
      <c r="AP13" s="27">
        <f t="shared" si="1"/>
        <v>0</v>
      </c>
      <c r="AQ13" s="27">
        <f t="shared" si="1"/>
        <v>0</v>
      </c>
      <c r="AR13" s="27">
        <f t="shared" si="1"/>
        <v>0</v>
      </c>
      <c r="AS13" s="27">
        <f t="shared" si="1"/>
        <v>0</v>
      </c>
      <c r="AT13" s="27">
        <f t="shared" si="1"/>
        <v>0</v>
      </c>
      <c r="AU13" s="27">
        <f t="shared" si="1"/>
        <v>1445.5</v>
      </c>
      <c r="AV13" s="27">
        <f t="shared" si="1"/>
        <v>0</v>
      </c>
      <c r="AW13" s="27">
        <f t="shared" si="1"/>
        <v>0</v>
      </c>
      <c r="AX13" s="27">
        <f t="shared" si="1"/>
        <v>0</v>
      </c>
      <c r="AY13" s="27">
        <f t="shared" si="1"/>
        <v>0</v>
      </c>
      <c r="AZ13" s="27">
        <f t="shared" si="1"/>
        <v>261.4</v>
      </c>
      <c r="BA13" s="27">
        <f t="shared" si="1"/>
        <v>0</v>
      </c>
      <c r="BB13" s="27">
        <f t="shared" si="1"/>
        <v>0</v>
      </c>
      <c r="BC13" s="27">
        <f t="shared" si="1"/>
        <v>0</v>
      </c>
      <c r="BD13" s="27">
        <f t="shared" si="1"/>
        <v>0</v>
      </c>
      <c r="BE13" s="27">
        <f t="shared" si="1"/>
        <v>0</v>
      </c>
      <c r="BF13" s="27">
        <f t="shared" si="1"/>
        <v>0</v>
      </c>
      <c r="BG13" s="27">
        <f t="shared" si="1"/>
        <v>0</v>
      </c>
      <c r="BH13" s="27">
        <f t="shared" si="1"/>
        <v>15322.7</v>
      </c>
      <c r="BI13" s="78"/>
      <c r="BJ13" s="79"/>
      <c r="BK13" s="79"/>
      <c r="BL13" s="79"/>
      <c r="BM13" s="79"/>
      <c r="BN13" s="79"/>
      <c r="BO13" s="79"/>
    </row>
    <row r="14" spans="1:60" ht="12.75">
      <c r="A14" s="29"/>
      <c r="B14" s="67" t="s">
        <v>72</v>
      </c>
      <c r="C14" s="17">
        <f>SUM(D14:BH14)</f>
        <v>741103</v>
      </c>
      <c r="D14" s="18"/>
      <c r="E14" s="18"/>
      <c r="F14" s="18"/>
      <c r="G14" s="18">
        <v>454871</v>
      </c>
      <c r="H14" s="18"/>
      <c r="I14" s="18"/>
      <c r="J14" s="18">
        <v>286232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2.75">
      <c r="A15" s="30"/>
      <c r="B15" s="72" t="s">
        <v>81</v>
      </c>
      <c r="C15" s="17">
        <f>SUM(D15:BH15)</f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ht="12.75">
      <c r="A16" s="30"/>
      <c r="B16" s="72" t="s">
        <v>90</v>
      </c>
      <c r="C16" s="17">
        <f>SUM(D16:BH16)</f>
        <v>7659708.96</v>
      </c>
      <c r="D16" s="24">
        <v>727738.75</v>
      </c>
      <c r="E16" s="24"/>
      <c r="F16" s="24">
        <v>1159077.5</v>
      </c>
      <c r="G16" s="24">
        <v>574709.55</v>
      </c>
      <c r="H16" s="24">
        <v>1095076.83</v>
      </c>
      <c r="I16" s="24"/>
      <c r="J16" s="24">
        <v>250772.1</v>
      </c>
      <c r="K16" s="24">
        <v>413962.9</v>
      </c>
      <c r="L16" s="24">
        <v>1118371.8</v>
      </c>
      <c r="M16" s="24">
        <v>77024.34</v>
      </c>
      <c r="N16" s="24">
        <v>100979.05</v>
      </c>
      <c r="O16" s="24">
        <v>709999.24</v>
      </c>
      <c r="P16" s="24"/>
      <c r="Q16" s="24">
        <v>750201.28</v>
      </c>
      <c r="R16" s="24">
        <v>284872.3</v>
      </c>
      <c r="S16" s="24"/>
      <c r="T16" s="24">
        <v>90768.1</v>
      </c>
      <c r="U16" s="24"/>
      <c r="V16" s="24">
        <v>111945</v>
      </c>
      <c r="W16" s="24">
        <v>45489.9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>
        <v>14450.2</v>
      </c>
      <c r="AI16" s="24"/>
      <c r="AJ16" s="24">
        <v>6752</v>
      </c>
      <c r="AK16" s="24">
        <v>7678.52</v>
      </c>
      <c r="AL16" s="24"/>
      <c r="AM16" s="24"/>
      <c r="AN16" s="24">
        <v>36509</v>
      </c>
      <c r="AO16" s="24">
        <v>66301</v>
      </c>
      <c r="AP16" s="24"/>
      <c r="AQ16" s="24"/>
      <c r="AR16" s="24"/>
      <c r="AS16" s="24"/>
      <c r="AT16" s="24"/>
      <c r="AU16" s="24">
        <v>1445.5</v>
      </c>
      <c r="AV16" s="24"/>
      <c r="AW16" s="24"/>
      <c r="AX16" s="24"/>
      <c r="AY16" s="24"/>
      <c r="AZ16" s="24">
        <v>261.4</v>
      </c>
      <c r="BA16" s="24"/>
      <c r="BB16" s="24"/>
      <c r="BC16" s="24"/>
      <c r="BD16" s="24"/>
      <c r="BE16" s="24"/>
      <c r="BF16" s="24"/>
      <c r="BG16" s="24"/>
      <c r="BH16" s="24">
        <v>15322.7</v>
      </c>
    </row>
    <row r="17" spans="1:60" ht="24">
      <c r="A17" s="30"/>
      <c r="B17" s="71" t="s">
        <v>80</v>
      </c>
      <c r="C17" s="17">
        <f>SUM(D17:BH17)</f>
        <v>36347.54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>
        <v>36347.54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</row>
    <row r="18" spans="1:60" ht="12.75">
      <c r="A18" s="30"/>
      <c r="B18" s="77"/>
      <c r="C18" s="17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</row>
    <row r="19" spans="1:60" s="28" customFormat="1" ht="12.75">
      <c r="A19" s="31" t="s">
        <v>60</v>
      </c>
      <c r="B19" s="31" t="s">
        <v>64</v>
      </c>
      <c r="C19" s="17">
        <f>SUM(D19:BH19)</f>
        <v>395389.59</v>
      </c>
      <c r="D19" s="23">
        <f aca="true" t="shared" si="2" ref="D19:AI19">SUM(D20:D23)</f>
        <v>242740</v>
      </c>
      <c r="E19" s="23">
        <f t="shared" si="2"/>
        <v>0</v>
      </c>
      <c r="F19" s="23">
        <f t="shared" si="2"/>
        <v>0</v>
      </c>
      <c r="G19" s="23">
        <f t="shared" si="2"/>
        <v>0.04</v>
      </c>
      <c r="H19" s="23">
        <f t="shared" si="2"/>
        <v>42632.46</v>
      </c>
      <c r="I19" s="23">
        <f t="shared" si="2"/>
        <v>63867.19</v>
      </c>
      <c r="J19" s="23">
        <f t="shared" si="2"/>
        <v>0</v>
      </c>
      <c r="K19" s="23">
        <f t="shared" si="2"/>
        <v>0</v>
      </c>
      <c r="L19" s="23">
        <f t="shared" si="2"/>
        <v>0</v>
      </c>
      <c r="M19" s="23">
        <f t="shared" si="2"/>
        <v>0.4</v>
      </c>
      <c r="N19" s="23">
        <f t="shared" si="2"/>
        <v>0</v>
      </c>
      <c r="O19" s="23">
        <f t="shared" si="2"/>
        <v>21</v>
      </c>
      <c r="P19" s="23">
        <f t="shared" si="2"/>
        <v>0</v>
      </c>
      <c r="Q19" s="23">
        <f t="shared" si="2"/>
        <v>0</v>
      </c>
      <c r="R19" s="23">
        <f t="shared" si="2"/>
        <v>44590</v>
      </c>
      <c r="S19" s="23">
        <f t="shared" si="2"/>
        <v>0</v>
      </c>
      <c r="T19" s="23">
        <f t="shared" si="2"/>
        <v>0</v>
      </c>
      <c r="U19" s="23">
        <f t="shared" si="2"/>
        <v>0</v>
      </c>
      <c r="V19" s="23">
        <f t="shared" si="2"/>
        <v>0</v>
      </c>
      <c r="W19" s="23">
        <f t="shared" si="2"/>
        <v>0</v>
      </c>
      <c r="X19" s="23">
        <f t="shared" si="2"/>
        <v>0</v>
      </c>
      <c r="Y19" s="23">
        <f t="shared" si="2"/>
        <v>0</v>
      </c>
      <c r="Z19" s="23">
        <f t="shared" si="2"/>
        <v>632.5</v>
      </c>
      <c r="AA19" s="23">
        <f t="shared" si="2"/>
        <v>0</v>
      </c>
      <c r="AB19" s="23">
        <f t="shared" si="2"/>
        <v>0</v>
      </c>
      <c r="AC19" s="23">
        <f t="shared" si="2"/>
        <v>0</v>
      </c>
      <c r="AD19" s="23">
        <f t="shared" si="2"/>
        <v>0</v>
      </c>
      <c r="AE19" s="23">
        <f t="shared" si="2"/>
        <v>0</v>
      </c>
      <c r="AF19" s="23">
        <f t="shared" si="2"/>
        <v>0</v>
      </c>
      <c r="AG19" s="23">
        <f t="shared" si="2"/>
        <v>0</v>
      </c>
      <c r="AH19" s="23">
        <f t="shared" si="2"/>
        <v>0</v>
      </c>
      <c r="AI19" s="23">
        <f t="shared" si="2"/>
        <v>0</v>
      </c>
      <c r="AJ19" s="23">
        <f aca="true" t="shared" si="3" ref="AJ19:BH19">SUM(AJ20:AJ23)</f>
        <v>0</v>
      </c>
      <c r="AK19" s="23">
        <f t="shared" si="3"/>
        <v>0</v>
      </c>
      <c r="AL19" s="23">
        <f t="shared" si="3"/>
        <v>0</v>
      </c>
      <c r="AM19" s="23">
        <f t="shared" si="3"/>
        <v>0</v>
      </c>
      <c r="AN19" s="23">
        <f t="shared" si="3"/>
        <v>0</v>
      </c>
      <c r="AO19" s="23">
        <f t="shared" si="3"/>
        <v>0</v>
      </c>
      <c r="AP19" s="23">
        <f t="shared" si="3"/>
        <v>0</v>
      </c>
      <c r="AQ19" s="23">
        <f t="shared" si="3"/>
        <v>0</v>
      </c>
      <c r="AR19" s="23">
        <f t="shared" si="3"/>
        <v>0</v>
      </c>
      <c r="AS19" s="23">
        <f t="shared" si="3"/>
        <v>0</v>
      </c>
      <c r="AT19" s="23">
        <f t="shared" si="3"/>
        <v>0</v>
      </c>
      <c r="AU19" s="23">
        <f t="shared" si="3"/>
        <v>0</v>
      </c>
      <c r="AV19" s="23">
        <f t="shared" si="3"/>
        <v>0</v>
      </c>
      <c r="AW19" s="23">
        <f t="shared" si="3"/>
        <v>0</v>
      </c>
      <c r="AX19" s="23">
        <f t="shared" si="3"/>
        <v>0</v>
      </c>
      <c r="AY19" s="23">
        <f t="shared" si="3"/>
        <v>0</v>
      </c>
      <c r="AZ19" s="23">
        <f t="shared" si="3"/>
        <v>0</v>
      </c>
      <c r="BA19" s="23">
        <f t="shared" si="3"/>
        <v>0</v>
      </c>
      <c r="BB19" s="23">
        <f t="shared" si="3"/>
        <v>0</v>
      </c>
      <c r="BC19" s="23">
        <f t="shared" si="3"/>
        <v>106</v>
      </c>
      <c r="BD19" s="23">
        <f t="shared" si="3"/>
        <v>0</v>
      </c>
      <c r="BE19" s="23">
        <f t="shared" si="3"/>
        <v>800</v>
      </c>
      <c r="BF19" s="23">
        <f t="shared" si="3"/>
        <v>0</v>
      </c>
      <c r="BG19" s="23">
        <f t="shared" si="3"/>
        <v>0</v>
      </c>
      <c r="BH19" s="23">
        <f t="shared" si="3"/>
        <v>0</v>
      </c>
    </row>
    <row r="20" spans="1:60" ht="12.75">
      <c r="A20" s="30"/>
      <c r="B20" s="66" t="s">
        <v>88</v>
      </c>
      <c r="C20" s="17">
        <f>SUM(D20:BH20)</f>
        <v>85656.70999999999</v>
      </c>
      <c r="D20" s="24"/>
      <c r="E20" s="24"/>
      <c r="F20" s="24"/>
      <c r="G20" s="24"/>
      <c r="H20" s="24">
        <v>42632.46</v>
      </c>
      <c r="I20" s="24">
        <v>41485.75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>
        <v>632.5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>
        <v>106</v>
      </c>
      <c r="BD20" s="24"/>
      <c r="BE20" s="24">
        <v>800</v>
      </c>
      <c r="BF20" s="24"/>
      <c r="BG20" s="24"/>
      <c r="BH20" s="24"/>
    </row>
    <row r="21" spans="1:62" s="32" customFormat="1" ht="12.75">
      <c r="A21" s="30"/>
      <c r="B21" s="72" t="s">
        <v>87</v>
      </c>
      <c r="C21" s="23">
        <f>SUM(D21:BH21)</f>
        <v>242740</v>
      </c>
      <c r="D21" s="24">
        <v>242740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J21" s="68"/>
    </row>
    <row r="22" spans="1:60" s="36" customFormat="1" ht="12.75">
      <c r="A22" s="34"/>
      <c r="B22" s="72" t="s">
        <v>82</v>
      </c>
      <c r="C22" s="33">
        <f>SUM(D22:BH22)</f>
        <v>44611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>
        <v>21</v>
      </c>
      <c r="P22" s="35"/>
      <c r="Q22" s="35"/>
      <c r="R22" s="35">
        <v>44590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120" s="36" customFormat="1" ht="24">
      <c r="A23" s="34"/>
      <c r="B23" s="71" t="s">
        <v>94</v>
      </c>
      <c r="C23" s="69">
        <f>SUM(D23:BH23)</f>
        <v>22381.88</v>
      </c>
      <c r="D23" s="35"/>
      <c r="E23" s="35"/>
      <c r="F23" s="35"/>
      <c r="G23" s="35">
        <v>0.04</v>
      </c>
      <c r="H23" s="35"/>
      <c r="I23" s="35">
        <v>22381.44</v>
      </c>
      <c r="J23" s="35"/>
      <c r="K23" s="35"/>
      <c r="L23" s="35"/>
      <c r="M23" s="35">
        <v>0.4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</row>
    <row r="24" spans="1:60" ht="13.5" thickBot="1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s="39" customFormat="1" ht="14.25" thickBot="1" thickTop="1">
      <c r="A25" s="37" t="s">
        <v>62</v>
      </c>
      <c r="B25" s="37" t="s">
        <v>101</v>
      </c>
      <c r="C25" s="38">
        <f>SUM(D25:BH25)</f>
        <v>8832549.089999998</v>
      </c>
      <c r="D25" s="38">
        <f aca="true" t="shared" si="4" ref="D25:AI25">SUM(D13,D19)</f>
        <v>970478.75</v>
      </c>
      <c r="E25" s="38">
        <f t="shared" si="4"/>
        <v>0</v>
      </c>
      <c r="F25" s="38">
        <f t="shared" si="4"/>
        <v>1159077.5</v>
      </c>
      <c r="G25" s="38">
        <f t="shared" si="4"/>
        <v>1029580.5900000001</v>
      </c>
      <c r="H25" s="38">
        <f t="shared" si="4"/>
        <v>1137709.29</v>
      </c>
      <c r="I25" s="38">
        <f t="shared" si="4"/>
        <v>63867.19</v>
      </c>
      <c r="J25" s="38">
        <f t="shared" si="4"/>
        <v>537004.1</v>
      </c>
      <c r="K25" s="38">
        <f t="shared" si="4"/>
        <v>413962.9</v>
      </c>
      <c r="L25" s="38">
        <f t="shared" si="4"/>
        <v>1118371.8</v>
      </c>
      <c r="M25" s="38">
        <f t="shared" si="4"/>
        <v>77024.73999999999</v>
      </c>
      <c r="N25" s="38">
        <f t="shared" si="4"/>
        <v>100979.05</v>
      </c>
      <c r="O25" s="38">
        <f t="shared" si="4"/>
        <v>710020.24</v>
      </c>
      <c r="P25" s="38">
        <f t="shared" si="4"/>
        <v>0</v>
      </c>
      <c r="Q25" s="38">
        <f t="shared" si="4"/>
        <v>750201.28</v>
      </c>
      <c r="R25" s="38">
        <f t="shared" si="4"/>
        <v>329462.3</v>
      </c>
      <c r="S25" s="38">
        <f t="shared" si="4"/>
        <v>0</v>
      </c>
      <c r="T25" s="38">
        <f t="shared" si="4"/>
        <v>90768.1</v>
      </c>
      <c r="U25" s="38">
        <f t="shared" si="4"/>
        <v>0</v>
      </c>
      <c r="V25" s="38">
        <f t="shared" si="4"/>
        <v>148292.54</v>
      </c>
      <c r="W25" s="38">
        <f t="shared" si="4"/>
        <v>45489.9</v>
      </c>
      <c r="X25" s="38">
        <f t="shared" si="4"/>
        <v>0</v>
      </c>
      <c r="Y25" s="38">
        <f t="shared" si="4"/>
        <v>0</v>
      </c>
      <c r="Z25" s="38">
        <f t="shared" si="4"/>
        <v>632.5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0</v>
      </c>
      <c r="AE25" s="38">
        <f t="shared" si="4"/>
        <v>0</v>
      </c>
      <c r="AF25" s="38">
        <f t="shared" si="4"/>
        <v>0</v>
      </c>
      <c r="AG25" s="38">
        <f t="shared" si="4"/>
        <v>0</v>
      </c>
      <c r="AH25" s="38">
        <f t="shared" si="4"/>
        <v>14450.2</v>
      </c>
      <c r="AI25" s="38">
        <f t="shared" si="4"/>
        <v>0</v>
      </c>
      <c r="AJ25" s="38">
        <f aca="true" t="shared" si="5" ref="AJ25:BH25">SUM(AJ13,AJ19)</f>
        <v>6752</v>
      </c>
      <c r="AK25" s="38">
        <f t="shared" si="5"/>
        <v>7678.52</v>
      </c>
      <c r="AL25" s="38">
        <f t="shared" si="5"/>
        <v>0</v>
      </c>
      <c r="AM25" s="38">
        <f t="shared" si="5"/>
        <v>0</v>
      </c>
      <c r="AN25" s="38">
        <f t="shared" si="5"/>
        <v>36509</v>
      </c>
      <c r="AO25" s="38">
        <f t="shared" si="5"/>
        <v>66301</v>
      </c>
      <c r="AP25" s="38">
        <f t="shared" si="5"/>
        <v>0</v>
      </c>
      <c r="AQ25" s="38">
        <f t="shared" si="5"/>
        <v>0</v>
      </c>
      <c r="AR25" s="38">
        <f t="shared" si="5"/>
        <v>0</v>
      </c>
      <c r="AS25" s="38">
        <f t="shared" si="5"/>
        <v>0</v>
      </c>
      <c r="AT25" s="38">
        <f t="shared" si="5"/>
        <v>0</v>
      </c>
      <c r="AU25" s="38">
        <f t="shared" si="5"/>
        <v>1445.5</v>
      </c>
      <c r="AV25" s="38">
        <f t="shared" si="5"/>
        <v>0</v>
      </c>
      <c r="AW25" s="38">
        <f t="shared" si="5"/>
        <v>0</v>
      </c>
      <c r="AX25" s="38">
        <f t="shared" si="5"/>
        <v>0</v>
      </c>
      <c r="AY25" s="38">
        <f t="shared" si="5"/>
        <v>0</v>
      </c>
      <c r="AZ25" s="38">
        <f t="shared" si="5"/>
        <v>261.4</v>
      </c>
      <c r="BA25" s="38">
        <f t="shared" si="5"/>
        <v>0</v>
      </c>
      <c r="BB25" s="38">
        <f t="shared" si="5"/>
        <v>0</v>
      </c>
      <c r="BC25" s="38">
        <f t="shared" si="5"/>
        <v>106</v>
      </c>
      <c r="BD25" s="38">
        <f t="shared" si="5"/>
        <v>0</v>
      </c>
      <c r="BE25" s="38">
        <f t="shared" si="5"/>
        <v>800</v>
      </c>
      <c r="BF25" s="38">
        <f t="shared" si="5"/>
        <v>0</v>
      </c>
      <c r="BG25" s="38">
        <f t="shared" si="5"/>
        <v>0</v>
      </c>
      <c r="BH25" s="38">
        <f t="shared" si="5"/>
        <v>15322.7</v>
      </c>
    </row>
    <row r="26" spans="1:60" s="43" customFormat="1" ht="13.5" thickTop="1">
      <c r="A26" s="40"/>
      <c r="B26" s="41"/>
      <c r="C26" s="27"/>
      <c r="D26" s="42"/>
      <c r="E26" s="63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</row>
    <row r="27" spans="1:60" ht="12.75">
      <c r="A27" s="44"/>
      <c r="B27" s="45" t="s">
        <v>66</v>
      </c>
      <c r="C27" s="17"/>
      <c r="D27" s="46"/>
      <c r="E27" s="1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</row>
    <row r="28" spans="1:60" ht="12.75">
      <c r="A28" s="44"/>
      <c r="B28" s="16"/>
      <c r="C28" s="17"/>
      <c r="D28" s="46"/>
      <c r="E28" s="1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</row>
    <row r="29" spans="1:60" s="28" customFormat="1" ht="12.75">
      <c r="A29" s="47" t="s">
        <v>63</v>
      </c>
      <c r="B29" s="45" t="s">
        <v>68</v>
      </c>
      <c r="C29" s="17">
        <f aca="true" t="shared" si="6" ref="C29:C35">SUM(D29:BH29)</f>
        <v>48846816.910000004</v>
      </c>
      <c r="D29" s="48">
        <f aca="true" t="shared" si="7" ref="D29:AI29">SUM(D30:D35)</f>
        <v>1778060.53</v>
      </c>
      <c r="E29" s="48">
        <f t="shared" si="7"/>
        <v>1947161.37</v>
      </c>
      <c r="F29" s="48">
        <f t="shared" si="7"/>
        <v>1979820</v>
      </c>
      <c r="G29" s="48">
        <f t="shared" si="7"/>
        <v>6779690.58</v>
      </c>
      <c r="H29" s="48">
        <f t="shared" si="7"/>
        <v>1082815</v>
      </c>
      <c r="I29" s="48">
        <f t="shared" si="7"/>
        <v>4978118.92</v>
      </c>
      <c r="J29" s="48">
        <f t="shared" si="7"/>
        <v>878117.49</v>
      </c>
      <c r="K29" s="48">
        <f t="shared" si="7"/>
        <v>4215507</v>
      </c>
      <c r="L29" s="48">
        <f t="shared" si="7"/>
        <v>6077302.8</v>
      </c>
      <c r="M29" s="48">
        <f t="shared" si="7"/>
        <v>1599760.17</v>
      </c>
      <c r="N29" s="48">
        <f t="shared" si="7"/>
        <v>3063959.5</v>
      </c>
      <c r="O29" s="48">
        <f t="shared" si="7"/>
        <v>2484957.74</v>
      </c>
      <c r="P29" s="48">
        <f t="shared" si="7"/>
        <v>223531.5</v>
      </c>
      <c r="Q29" s="48">
        <f t="shared" si="7"/>
        <v>2049296</v>
      </c>
      <c r="R29" s="48">
        <f t="shared" si="7"/>
        <v>1811217</v>
      </c>
      <c r="S29" s="48">
        <f t="shared" si="7"/>
        <v>1099279</v>
      </c>
      <c r="T29" s="48">
        <f t="shared" si="7"/>
        <v>525935</v>
      </c>
      <c r="U29" s="48">
        <f t="shared" si="7"/>
        <v>1042221</v>
      </c>
      <c r="V29" s="48">
        <f t="shared" si="7"/>
        <v>726236</v>
      </c>
      <c r="W29" s="48">
        <f t="shared" si="7"/>
        <v>1192870</v>
      </c>
      <c r="X29" s="48">
        <f t="shared" si="7"/>
        <v>1991384</v>
      </c>
      <c r="Y29" s="48">
        <f t="shared" si="7"/>
        <v>1065240</v>
      </c>
      <c r="Z29" s="48">
        <f t="shared" si="7"/>
        <v>0</v>
      </c>
      <c r="AA29" s="48">
        <f t="shared" si="7"/>
        <v>14329</v>
      </c>
      <c r="AB29" s="48">
        <f t="shared" si="7"/>
        <v>3289.7</v>
      </c>
      <c r="AC29" s="48">
        <f t="shared" si="7"/>
        <v>0</v>
      </c>
      <c r="AD29" s="48">
        <f t="shared" si="7"/>
        <v>5519.4</v>
      </c>
      <c r="AE29" s="48">
        <f t="shared" si="7"/>
        <v>0</v>
      </c>
      <c r="AF29" s="48">
        <f t="shared" si="7"/>
        <v>0</v>
      </c>
      <c r="AG29" s="48">
        <f t="shared" si="7"/>
        <v>52439.09</v>
      </c>
      <c r="AH29" s="48">
        <f t="shared" si="7"/>
        <v>0</v>
      </c>
      <c r="AI29" s="48">
        <f t="shared" si="7"/>
        <v>0</v>
      </c>
      <c r="AJ29" s="48">
        <f aca="true" t="shared" si="8" ref="AJ29:BH29">SUM(AJ30:AJ35)</f>
        <v>0</v>
      </c>
      <c r="AK29" s="48">
        <f t="shared" si="8"/>
        <v>0</v>
      </c>
      <c r="AL29" s="48">
        <f t="shared" si="8"/>
        <v>30400</v>
      </c>
      <c r="AM29" s="48">
        <f t="shared" si="8"/>
        <v>12465.5</v>
      </c>
      <c r="AN29" s="48">
        <f t="shared" si="8"/>
        <v>0</v>
      </c>
      <c r="AO29" s="48">
        <f t="shared" si="8"/>
        <v>31773</v>
      </c>
      <c r="AP29" s="48">
        <f t="shared" si="8"/>
        <v>5654.5</v>
      </c>
      <c r="AQ29" s="48">
        <f t="shared" si="8"/>
        <v>0</v>
      </c>
      <c r="AR29" s="48">
        <f t="shared" si="8"/>
        <v>0</v>
      </c>
      <c r="AS29" s="48">
        <f t="shared" si="8"/>
        <v>6219</v>
      </c>
      <c r="AT29" s="48">
        <f t="shared" si="8"/>
        <v>6520</v>
      </c>
      <c r="AU29" s="48">
        <f t="shared" si="8"/>
        <v>0</v>
      </c>
      <c r="AV29" s="48">
        <f t="shared" si="8"/>
        <v>35073</v>
      </c>
      <c r="AW29" s="48">
        <f t="shared" si="8"/>
        <v>0</v>
      </c>
      <c r="AX29" s="48">
        <f t="shared" si="8"/>
        <v>1165.5</v>
      </c>
      <c r="AY29" s="48">
        <f t="shared" si="8"/>
        <v>4972</v>
      </c>
      <c r="AZ29" s="48">
        <f t="shared" si="8"/>
        <v>0</v>
      </c>
      <c r="BA29" s="48">
        <f t="shared" si="8"/>
        <v>11396</v>
      </c>
      <c r="BB29" s="48">
        <f t="shared" si="8"/>
        <v>9662</v>
      </c>
      <c r="BC29" s="48">
        <f t="shared" si="8"/>
        <v>0</v>
      </c>
      <c r="BD29" s="48">
        <f t="shared" si="8"/>
        <v>20148.1</v>
      </c>
      <c r="BE29" s="48">
        <f t="shared" si="8"/>
        <v>357.5</v>
      </c>
      <c r="BF29" s="48">
        <f t="shared" si="8"/>
        <v>401.51</v>
      </c>
      <c r="BG29" s="48">
        <f t="shared" si="8"/>
        <v>2551.51</v>
      </c>
      <c r="BH29" s="48">
        <f t="shared" si="8"/>
        <v>0</v>
      </c>
    </row>
    <row r="30" spans="1:60" ht="12.75">
      <c r="A30" s="44"/>
      <c r="B30" s="67" t="s">
        <v>72</v>
      </c>
      <c r="C30" s="17">
        <f t="shared" si="6"/>
        <v>19800100</v>
      </c>
      <c r="D30" s="46">
        <v>774000</v>
      </c>
      <c r="E30" s="18">
        <v>1101000</v>
      </c>
      <c r="F30" s="46">
        <v>1893000</v>
      </c>
      <c r="G30" s="46"/>
      <c r="H30" s="46">
        <v>792000</v>
      </c>
      <c r="I30" s="46">
        <v>2553000</v>
      </c>
      <c r="J30" s="46"/>
      <c r="K30" s="46">
        <v>1471100</v>
      </c>
      <c r="L30" s="46">
        <v>2414000</v>
      </c>
      <c r="M30" s="46">
        <v>223000</v>
      </c>
      <c r="N30" s="46">
        <v>2269000</v>
      </c>
      <c r="O30" s="46">
        <v>572000</v>
      </c>
      <c r="P30" s="46">
        <v>76000</v>
      </c>
      <c r="Q30" s="46">
        <v>306000</v>
      </c>
      <c r="R30" s="46">
        <v>1213000</v>
      </c>
      <c r="S30" s="46">
        <v>481000</v>
      </c>
      <c r="T30" s="46">
        <v>218000</v>
      </c>
      <c r="U30" s="46">
        <v>888000</v>
      </c>
      <c r="V30" s="46">
        <v>448000</v>
      </c>
      <c r="W30" s="46">
        <v>898000</v>
      </c>
      <c r="X30" s="46">
        <v>913000</v>
      </c>
      <c r="Y30" s="46">
        <v>297000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</row>
    <row r="31" spans="1:60" ht="12.75">
      <c r="A31" s="44"/>
      <c r="B31" s="72" t="s">
        <v>81</v>
      </c>
      <c r="C31" s="17">
        <f t="shared" si="6"/>
        <v>19338583</v>
      </c>
      <c r="D31" s="46">
        <v>943795</v>
      </c>
      <c r="E31" s="18">
        <v>352648</v>
      </c>
      <c r="F31" s="46">
        <v>44964</v>
      </c>
      <c r="G31" s="46">
        <v>2284183</v>
      </c>
      <c r="H31" s="46">
        <v>250202</v>
      </c>
      <c r="I31" s="46">
        <v>847778</v>
      </c>
      <c r="J31" s="46">
        <v>482597</v>
      </c>
      <c r="K31" s="46">
        <v>2744407</v>
      </c>
      <c r="L31" s="46">
        <v>3659007</v>
      </c>
      <c r="M31" s="46">
        <v>925553</v>
      </c>
      <c r="N31" s="46">
        <v>24252</v>
      </c>
      <c r="O31" s="46">
        <v>1561523</v>
      </c>
      <c r="P31" s="46">
        <v>134497</v>
      </c>
      <c r="Q31" s="46">
        <v>1018263</v>
      </c>
      <c r="R31" s="46">
        <v>577861</v>
      </c>
      <c r="S31" s="46">
        <v>618279</v>
      </c>
      <c r="T31" s="46">
        <v>300185</v>
      </c>
      <c r="U31" s="46">
        <v>154220</v>
      </c>
      <c r="V31" s="46">
        <v>278236</v>
      </c>
      <c r="W31" s="46">
        <v>294775</v>
      </c>
      <c r="X31" s="46">
        <v>1073118</v>
      </c>
      <c r="Y31" s="46">
        <v>768240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</row>
    <row r="32" spans="1:60" ht="12.75">
      <c r="A32" s="44"/>
      <c r="B32" s="75" t="s">
        <v>91</v>
      </c>
      <c r="C32" s="17">
        <f t="shared" si="6"/>
        <v>797620.7</v>
      </c>
      <c r="D32" s="46"/>
      <c r="E32" s="18">
        <v>20295.5</v>
      </c>
      <c r="F32" s="46"/>
      <c r="G32" s="46"/>
      <c r="H32" s="46"/>
      <c r="I32" s="46">
        <v>556201.64</v>
      </c>
      <c r="J32" s="46"/>
      <c r="K32" s="46"/>
      <c r="L32" s="46"/>
      <c r="M32" s="46"/>
      <c r="N32" s="46"/>
      <c r="O32" s="46"/>
      <c r="P32" s="46">
        <v>12958.6</v>
      </c>
      <c r="Q32" s="46"/>
      <c r="R32" s="46"/>
      <c r="S32" s="46"/>
      <c r="T32" s="46"/>
      <c r="U32" s="46">
        <v>1</v>
      </c>
      <c r="V32" s="46"/>
      <c r="W32" s="46"/>
      <c r="X32" s="46">
        <v>216</v>
      </c>
      <c r="Y32" s="46"/>
      <c r="Z32" s="46"/>
      <c r="AA32" s="46">
        <v>14329</v>
      </c>
      <c r="AB32" s="46">
        <v>3289.7</v>
      </c>
      <c r="AC32" s="46"/>
      <c r="AD32" s="46">
        <v>5519.4</v>
      </c>
      <c r="AE32" s="46"/>
      <c r="AF32" s="46"/>
      <c r="AG32" s="46">
        <v>37823.74</v>
      </c>
      <c r="AH32" s="46"/>
      <c r="AI32" s="46"/>
      <c r="AJ32" s="46"/>
      <c r="AK32" s="46"/>
      <c r="AL32" s="46">
        <v>30400</v>
      </c>
      <c r="AM32" s="46">
        <v>12465.5</v>
      </c>
      <c r="AN32" s="46"/>
      <c r="AO32" s="46"/>
      <c r="AP32" s="46">
        <v>5654.5</v>
      </c>
      <c r="AQ32" s="46"/>
      <c r="AR32" s="46"/>
      <c r="AS32" s="46">
        <v>6219</v>
      </c>
      <c r="AT32" s="46">
        <v>6520</v>
      </c>
      <c r="AU32" s="46"/>
      <c r="AV32" s="46">
        <v>35073</v>
      </c>
      <c r="AW32" s="46"/>
      <c r="AX32" s="46">
        <v>1165.5</v>
      </c>
      <c r="AY32" s="46">
        <v>4972</v>
      </c>
      <c r="AZ32" s="46"/>
      <c r="BA32" s="46">
        <v>11396</v>
      </c>
      <c r="BB32" s="46">
        <v>9662</v>
      </c>
      <c r="BC32" s="46"/>
      <c r="BD32" s="46">
        <v>20148.1</v>
      </c>
      <c r="BE32" s="46">
        <v>357.5</v>
      </c>
      <c r="BF32" s="46">
        <v>401.51</v>
      </c>
      <c r="BG32" s="46">
        <v>2551.51</v>
      </c>
      <c r="BH32" s="46"/>
    </row>
    <row r="33" spans="1:60" ht="12.75">
      <c r="A33" s="44"/>
      <c r="B33" s="72" t="s">
        <v>84</v>
      </c>
      <c r="C33" s="17">
        <f t="shared" si="6"/>
        <v>8652283.13</v>
      </c>
      <c r="D33" s="46">
        <v>52457</v>
      </c>
      <c r="E33" s="18">
        <v>473217.87</v>
      </c>
      <c r="F33" s="46">
        <v>41856</v>
      </c>
      <c r="G33" s="46">
        <v>4495507.58</v>
      </c>
      <c r="H33" s="46">
        <v>103</v>
      </c>
      <c r="I33" s="46">
        <v>1008359.28</v>
      </c>
      <c r="J33" s="46">
        <v>377120.49</v>
      </c>
      <c r="K33" s="46"/>
      <c r="L33" s="46"/>
      <c r="M33" s="46">
        <v>450284.17</v>
      </c>
      <c r="N33" s="46">
        <v>761707.5</v>
      </c>
      <c r="O33" s="46">
        <v>340723.74</v>
      </c>
      <c r="P33" s="46"/>
      <c r="Q33" s="46">
        <v>650851.5</v>
      </c>
      <c r="R33" s="46"/>
      <c r="S33" s="46"/>
      <c r="T33" s="46"/>
      <c r="U33" s="46"/>
      <c r="V33" s="46"/>
      <c r="W33" s="46">
        <v>95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</row>
    <row r="34" spans="1:60" s="53" customFormat="1" ht="12.75">
      <c r="A34" s="49"/>
      <c r="B34" s="76" t="s">
        <v>85</v>
      </c>
      <c r="C34" s="51">
        <f t="shared" si="6"/>
        <v>36767.28</v>
      </c>
      <c r="D34" s="52">
        <v>1979.53</v>
      </c>
      <c r="E34" s="64"/>
      <c r="F34" s="52"/>
      <c r="G34" s="52"/>
      <c r="H34" s="52"/>
      <c r="I34" s="52">
        <v>40</v>
      </c>
      <c r="J34" s="52"/>
      <c r="K34" s="52"/>
      <c r="L34" s="52"/>
      <c r="M34" s="52">
        <v>923</v>
      </c>
      <c r="N34" s="52">
        <v>9000</v>
      </c>
      <c r="O34" s="52"/>
      <c r="P34" s="52">
        <v>75.9</v>
      </c>
      <c r="Q34" s="52">
        <v>5083.5</v>
      </c>
      <c r="R34" s="52"/>
      <c r="S34" s="52"/>
      <c r="T34" s="52"/>
      <c r="U34" s="52"/>
      <c r="V34" s="52"/>
      <c r="W34" s="52"/>
      <c r="X34" s="52">
        <v>5050</v>
      </c>
      <c r="Y34" s="52"/>
      <c r="Z34" s="52"/>
      <c r="AA34" s="52"/>
      <c r="AB34" s="52"/>
      <c r="AC34" s="52"/>
      <c r="AD34" s="52"/>
      <c r="AE34" s="52"/>
      <c r="AF34" s="52"/>
      <c r="AG34" s="52">
        <v>14615.35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</row>
    <row r="35" spans="1:60" ht="12.75">
      <c r="A35" s="44"/>
      <c r="B35" s="74" t="s">
        <v>86</v>
      </c>
      <c r="C35" s="17">
        <f t="shared" si="6"/>
        <v>221462.8</v>
      </c>
      <c r="D35" s="46">
        <v>5829</v>
      </c>
      <c r="E35" s="18"/>
      <c r="F35" s="46"/>
      <c r="G35" s="46"/>
      <c r="H35" s="46">
        <v>40510</v>
      </c>
      <c r="I35" s="46">
        <v>12740</v>
      </c>
      <c r="J35" s="46">
        <v>18400</v>
      </c>
      <c r="K35" s="46"/>
      <c r="L35" s="46">
        <v>4295.8</v>
      </c>
      <c r="M35" s="46"/>
      <c r="N35" s="46"/>
      <c r="O35" s="46">
        <v>10711</v>
      </c>
      <c r="P35" s="46"/>
      <c r="Q35" s="46">
        <v>69098</v>
      </c>
      <c r="R35" s="46">
        <v>20356</v>
      </c>
      <c r="S35" s="46"/>
      <c r="T35" s="46">
        <v>7750</v>
      </c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>
        <v>31773</v>
      </c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</row>
    <row r="36" spans="1:60" ht="12.75">
      <c r="A36" s="44"/>
      <c r="B36" s="16"/>
      <c r="C36" s="17"/>
      <c r="D36" s="46"/>
      <c r="E36" s="1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s="28" customFormat="1" ht="12.75">
      <c r="A37" s="54" t="s">
        <v>65</v>
      </c>
      <c r="B37" s="45" t="s">
        <v>95</v>
      </c>
      <c r="C37" s="17">
        <f>SUM(D37:BH37)</f>
        <v>7928401.649999999</v>
      </c>
      <c r="D37" s="48">
        <f>SUM(D38:D41)</f>
        <v>163150.85</v>
      </c>
      <c r="E37" s="48">
        <f aca="true" t="shared" si="9" ref="E37:BH37">SUM(E38:E41)</f>
        <v>994612.1499999999</v>
      </c>
      <c r="F37" s="48">
        <f t="shared" si="9"/>
        <v>963470.69</v>
      </c>
      <c r="G37" s="48">
        <f t="shared" si="9"/>
        <v>245984.49</v>
      </c>
      <c r="H37" s="48">
        <f t="shared" si="9"/>
        <v>293786</v>
      </c>
      <c r="I37" s="48">
        <f t="shared" si="9"/>
        <v>160774.01</v>
      </c>
      <c r="J37" s="48">
        <f t="shared" si="9"/>
        <v>243636.25</v>
      </c>
      <c r="K37" s="48">
        <f t="shared" si="9"/>
        <v>660370.6799999999</v>
      </c>
      <c r="L37" s="48">
        <f t="shared" si="9"/>
        <v>266946.25</v>
      </c>
      <c r="M37" s="48">
        <f t="shared" si="9"/>
        <v>226214.75</v>
      </c>
      <c r="N37" s="48">
        <f t="shared" si="9"/>
        <v>33187.88</v>
      </c>
      <c r="O37" s="48">
        <f t="shared" si="9"/>
        <v>539810.24</v>
      </c>
      <c r="P37" s="48">
        <f t="shared" si="9"/>
        <v>264749</v>
      </c>
      <c r="Q37" s="48">
        <f t="shared" si="9"/>
        <v>452624.76999999996</v>
      </c>
      <c r="R37" s="48">
        <f t="shared" si="9"/>
        <v>34597.3</v>
      </c>
      <c r="S37" s="48">
        <f t="shared" si="9"/>
        <v>253598.75</v>
      </c>
      <c r="T37" s="48">
        <f t="shared" si="9"/>
        <v>83481.25</v>
      </c>
      <c r="U37" s="48">
        <f t="shared" si="9"/>
        <v>23702</v>
      </c>
      <c r="V37" s="48">
        <f t="shared" si="9"/>
        <v>23634.7</v>
      </c>
      <c r="W37" s="48">
        <f t="shared" si="9"/>
        <v>196763</v>
      </c>
      <c r="X37" s="48">
        <f t="shared" si="9"/>
        <v>33225.369999999995</v>
      </c>
      <c r="Y37" s="48">
        <f t="shared" si="9"/>
        <v>102200.58</v>
      </c>
      <c r="Z37" s="48">
        <f t="shared" si="9"/>
        <v>78248.9</v>
      </c>
      <c r="AA37" s="48">
        <f t="shared" si="9"/>
        <v>0</v>
      </c>
      <c r="AB37" s="48">
        <f t="shared" si="9"/>
        <v>0</v>
      </c>
      <c r="AC37" s="48">
        <f t="shared" si="9"/>
        <v>25045.5</v>
      </c>
      <c r="AD37" s="48">
        <f t="shared" si="9"/>
        <v>5993.75</v>
      </c>
      <c r="AE37" s="48">
        <f t="shared" si="9"/>
        <v>17288.25</v>
      </c>
      <c r="AF37" s="48">
        <f t="shared" si="9"/>
        <v>0</v>
      </c>
      <c r="AG37" s="48">
        <f t="shared" si="9"/>
        <v>21.93</v>
      </c>
      <c r="AH37" s="48">
        <f t="shared" si="9"/>
        <v>68895.25</v>
      </c>
      <c r="AI37" s="48">
        <f t="shared" si="9"/>
        <v>9848.55</v>
      </c>
      <c r="AJ37" s="48">
        <f t="shared" si="9"/>
        <v>4610.24</v>
      </c>
      <c r="AK37" s="48">
        <f t="shared" si="9"/>
        <v>2250.5</v>
      </c>
      <c r="AL37" s="48">
        <f t="shared" si="9"/>
        <v>0</v>
      </c>
      <c r="AM37" s="48">
        <f t="shared" si="9"/>
        <v>445.25</v>
      </c>
      <c r="AN37" s="48">
        <f t="shared" si="9"/>
        <v>32440.37</v>
      </c>
      <c r="AO37" s="48">
        <f t="shared" si="9"/>
        <v>133692.33000000002</v>
      </c>
      <c r="AP37" s="48">
        <f t="shared" si="9"/>
        <v>15960.5</v>
      </c>
      <c r="AQ37" s="48">
        <f t="shared" si="9"/>
        <v>113</v>
      </c>
      <c r="AR37" s="48">
        <f t="shared" si="9"/>
        <v>48137.14</v>
      </c>
      <c r="AS37" s="48">
        <f t="shared" si="9"/>
        <v>10470.4</v>
      </c>
      <c r="AT37" s="48">
        <f t="shared" si="9"/>
        <v>0</v>
      </c>
      <c r="AU37" s="48">
        <f t="shared" si="9"/>
        <v>29201.44</v>
      </c>
      <c r="AV37" s="48">
        <f t="shared" si="9"/>
        <v>19081.5</v>
      </c>
      <c r="AW37" s="48">
        <f t="shared" si="9"/>
        <v>15004</v>
      </c>
      <c r="AX37" s="48">
        <f t="shared" si="9"/>
        <v>25000</v>
      </c>
      <c r="AY37" s="48">
        <f t="shared" si="9"/>
        <v>11385</v>
      </c>
      <c r="AZ37" s="48">
        <f t="shared" si="9"/>
        <v>58894.75</v>
      </c>
      <c r="BA37" s="48">
        <f t="shared" si="9"/>
        <v>0</v>
      </c>
      <c r="BB37" s="48">
        <f t="shared" si="9"/>
        <v>0</v>
      </c>
      <c r="BC37" s="48">
        <f t="shared" si="9"/>
        <v>144794</v>
      </c>
      <c r="BD37" s="48">
        <f t="shared" si="9"/>
        <v>2261.25</v>
      </c>
      <c r="BE37" s="48">
        <f t="shared" si="9"/>
        <v>852665.64</v>
      </c>
      <c r="BF37" s="48">
        <f t="shared" si="9"/>
        <v>35</v>
      </c>
      <c r="BG37" s="48">
        <f t="shared" si="9"/>
        <v>41190.45</v>
      </c>
      <c r="BH37" s="48">
        <f t="shared" si="9"/>
        <v>14905.8</v>
      </c>
    </row>
    <row r="38" spans="1:60" ht="12.75">
      <c r="A38" s="44"/>
      <c r="B38" s="16" t="s">
        <v>96</v>
      </c>
      <c r="C38" s="17">
        <f>SUM(D38:BH38)</f>
        <v>32710.3</v>
      </c>
      <c r="D38" s="46"/>
      <c r="E38" s="18"/>
      <c r="F38" s="46"/>
      <c r="G38" s="46"/>
      <c r="H38" s="46"/>
      <c r="I38" s="46">
        <v>501.92</v>
      </c>
      <c r="J38" s="46"/>
      <c r="K38" s="46"/>
      <c r="L38" s="46"/>
      <c r="M38" s="46"/>
      <c r="N38" s="46"/>
      <c r="O38" s="46"/>
      <c r="P38" s="46"/>
      <c r="Q38" s="46">
        <v>270.2</v>
      </c>
      <c r="R38" s="46">
        <v>3571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>
        <v>9133.3</v>
      </c>
      <c r="AJ38" s="46"/>
      <c r="AK38" s="46"/>
      <c r="AL38" s="46"/>
      <c r="AM38" s="46"/>
      <c r="AN38" s="46"/>
      <c r="AO38" s="46">
        <v>500.08</v>
      </c>
      <c r="AP38" s="46"/>
      <c r="AQ38" s="46">
        <v>38</v>
      </c>
      <c r="AR38" s="46"/>
      <c r="AS38" s="46"/>
      <c r="AT38" s="46"/>
      <c r="AU38" s="46"/>
      <c r="AV38" s="46">
        <v>18650</v>
      </c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>
        <v>45.8</v>
      </c>
    </row>
    <row r="39" spans="1:60" ht="12.75">
      <c r="A39" s="44"/>
      <c r="B39" s="73" t="s">
        <v>92</v>
      </c>
      <c r="C39" s="17">
        <f>SUM(D39:BH39)</f>
        <v>6863673.32</v>
      </c>
      <c r="D39" s="46">
        <v>68810.6</v>
      </c>
      <c r="E39" s="18">
        <v>926713.21</v>
      </c>
      <c r="F39" s="46">
        <v>841177</v>
      </c>
      <c r="G39" s="46">
        <v>183735</v>
      </c>
      <c r="H39" s="46">
        <v>293786</v>
      </c>
      <c r="I39" s="46">
        <v>160272.09</v>
      </c>
      <c r="J39" s="46">
        <v>7456</v>
      </c>
      <c r="K39" s="46">
        <v>532895.74</v>
      </c>
      <c r="L39" s="46">
        <v>253467</v>
      </c>
      <c r="M39" s="46">
        <v>190908</v>
      </c>
      <c r="N39" s="46">
        <v>9767.13</v>
      </c>
      <c r="O39" s="46">
        <v>535902</v>
      </c>
      <c r="P39" s="46">
        <v>180780</v>
      </c>
      <c r="Q39" s="46">
        <v>432250.91</v>
      </c>
      <c r="R39" s="46">
        <v>25691.55</v>
      </c>
      <c r="S39" s="46">
        <v>251641</v>
      </c>
      <c r="T39" s="46">
        <v>79920</v>
      </c>
      <c r="U39" s="46">
        <v>17176</v>
      </c>
      <c r="V39" s="46">
        <v>18050.95</v>
      </c>
      <c r="W39" s="46">
        <v>181132</v>
      </c>
      <c r="X39" s="46">
        <v>23275.37</v>
      </c>
      <c r="Y39" s="46">
        <v>97624.7</v>
      </c>
      <c r="Z39" s="46">
        <v>78248.9</v>
      </c>
      <c r="AA39" s="46"/>
      <c r="AB39" s="46"/>
      <c r="AC39" s="46">
        <v>20000</v>
      </c>
      <c r="AD39" s="46">
        <v>5800</v>
      </c>
      <c r="AE39" s="46">
        <v>4800</v>
      </c>
      <c r="AF39" s="46"/>
      <c r="AG39" s="46">
        <v>21.93</v>
      </c>
      <c r="AH39" s="46">
        <v>68212</v>
      </c>
      <c r="AI39" s="46">
        <v>8</v>
      </c>
      <c r="AJ39" s="46">
        <v>4572.74</v>
      </c>
      <c r="AK39" s="46">
        <v>2238</v>
      </c>
      <c r="AL39" s="46"/>
      <c r="AM39" s="46"/>
      <c r="AN39" s="46">
        <v>28467.87</v>
      </c>
      <c r="AO39" s="46">
        <v>116978.5</v>
      </c>
      <c r="AP39" s="46">
        <v>15000</v>
      </c>
      <c r="AQ39" s="46"/>
      <c r="AR39" s="46">
        <v>47244.64</v>
      </c>
      <c r="AS39" s="46">
        <v>10343.15</v>
      </c>
      <c r="AT39" s="46"/>
      <c r="AU39" s="46">
        <v>12397</v>
      </c>
      <c r="AV39" s="46"/>
      <c r="AW39" s="46">
        <v>15004</v>
      </c>
      <c r="AX39" s="46">
        <v>25000</v>
      </c>
      <c r="AY39" s="46">
        <v>10170</v>
      </c>
      <c r="AZ39" s="46">
        <v>34060</v>
      </c>
      <c r="BA39" s="46"/>
      <c r="BB39" s="46"/>
      <c r="BC39" s="46">
        <v>144794</v>
      </c>
      <c r="BD39" s="46">
        <v>70</v>
      </c>
      <c r="BE39" s="46">
        <v>852665.64</v>
      </c>
      <c r="BF39" s="46">
        <v>35</v>
      </c>
      <c r="BG39" s="46">
        <v>40249.7</v>
      </c>
      <c r="BH39" s="46">
        <v>14860</v>
      </c>
    </row>
    <row r="40" spans="1:60" ht="12.75">
      <c r="A40" s="44"/>
      <c r="B40" s="74" t="s">
        <v>83</v>
      </c>
      <c r="C40" s="17">
        <f>SUM(D40:BH40)</f>
        <v>1007773.03</v>
      </c>
      <c r="D40" s="46">
        <v>94340.25</v>
      </c>
      <c r="E40" s="18">
        <v>54048.94</v>
      </c>
      <c r="F40" s="46">
        <v>111898.69</v>
      </c>
      <c r="G40" s="46">
        <v>62249.49</v>
      </c>
      <c r="H40" s="46"/>
      <c r="I40" s="46"/>
      <c r="J40" s="46">
        <v>236180.25</v>
      </c>
      <c r="K40" s="46">
        <v>127474.94</v>
      </c>
      <c r="L40" s="46">
        <v>13479.25</v>
      </c>
      <c r="M40" s="46">
        <v>35306.75</v>
      </c>
      <c r="N40" s="46">
        <v>23420.75</v>
      </c>
      <c r="O40" s="46">
        <v>3908.24</v>
      </c>
      <c r="P40" s="46">
        <v>83969</v>
      </c>
      <c r="Q40" s="46">
        <v>20103.66</v>
      </c>
      <c r="R40" s="46">
        <v>5334.75</v>
      </c>
      <c r="S40" s="46">
        <v>1957.75</v>
      </c>
      <c r="T40" s="46">
        <v>3561.25</v>
      </c>
      <c r="U40" s="46">
        <v>6526</v>
      </c>
      <c r="V40" s="46">
        <v>5583.75</v>
      </c>
      <c r="W40" s="46">
        <v>15631</v>
      </c>
      <c r="X40" s="46">
        <v>9950</v>
      </c>
      <c r="Y40" s="46">
        <v>4575.88</v>
      </c>
      <c r="Z40" s="46"/>
      <c r="AA40" s="46"/>
      <c r="AB40" s="46"/>
      <c r="AC40" s="46">
        <v>5045.5</v>
      </c>
      <c r="AD40" s="46">
        <v>193.75</v>
      </c>
      <c r="AE40" s="46">
        <v>12488.25</v>
      </c>
      <c r="AF40" s="46"/>
      <c r="AG40" s="46"/>
      <c r="AH40" s="46">
        <v>683.25</v>
      </c>
      <c r="AI40" s="46">
        <v>707.25</v>
      </c>
      <c r="AJ40" s="46">
        <v>37.5</v>
      </c>
      <c r="AK40" s="46">
        <v>12.5</v>
      </c>
      <c r="AL40" s="46"/>
      <c r="AM40" s="46">
        <v>445.25</v>
      </c>
      <c r="AN40" s="46">
        <v>3972.5</v>
      </c>
      <c r="AO40" s="46">
        <v>16213.75</v>
      </c>
      <c r="AP40" s="46">
        <v>960.5</v>
      </c>
      <c r="AQ40" s="46">
        <v>75</v>
      </c>
      <c r="AR40" s="46">
        <v>892.5</v>
      </c>
      <c r="AS40" s="46">
        <v>127.25</v>
      </c>
      <c r="AT40" s="46"/>
      <c r="AU40" s="46">
        <v>16804.44</v>
      </c>
      <c r="AV40" s="46">
        <v>431.5</v>
      </c>
      <c r="AW40" s="46"/>
      <c r="AX40" s="46"/>
      <c r="AY40" s="46">
        <v>1215</v>
      </c>
      <c r="AZ40" s="46">
        <v>24834.75</v>
      </c>
      <c r="BA40" s="46"/>
      <c r="BB40" s="46"/>
      <c r="BC40" s="46"/>
      <c r="BD40" s="46">
        <v>2191.25</v>
      </c>
      <c r="BE40" s="46"/>
      <c r="BF40" s="46"/>
      <c r="BG40" s="46">
        <v>940.75</v>
      </c>
      <c r="BH40" s="46"/>
    </row>
    <row r="41" spans="1:60" ht="12.75">
      <c r="A41" s="44"/>
      <c r="B41" s="74" t="s">
        <v>100</v>
      </c>
      <c r="C41" s="17">
        <f>SUM(D41:BH41)</f>
        <v>24245</v>
      </c>
      <c r="D41" s="46"/>
      <c r="E41" s="18">
        <v>13850</v>
      </c>
      <c r="F41" s="46">
        <v>10395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</row>
    <row r="42" spans="1:60" ht="13.5" thickBot="1">
      <c r="A42" s="16"/>
      <c r="B42" s="16"/>
      <c r="C42" s="17"/>
      <c r="D42" s="46"/>
      <c r="E42" s="18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60" s="39" customFormat="1" ht="14.25" thickBot="1" thickTop="1">
      <c r="A43" s="55" t="s">
        <v>67</v>
      </c>
      <c r="B43" s="55" t="s">
        <v>102</v>
      </c>
      <c r="C43" s="56">
        <f aca="true" t="shared" si="10" ref="C43:C51">SUM(D43:BH43)</f>
        <v>56775218.559999995</v>
      </c>
      <c r="D43" s="56">
        <f aca="true" t="shared" si="11" ref="D43:AI43">SUM(D29,D37)</f>
        <v>1941211.3800000001</v>
      </c>
      <c r="E43" s="56">
        <f t="shared" si="11"/>
        <v>2941773.52</v>
      </c>
      <c r="F43" s="56">
        <f t="shared" si="11"/>
        <v>2943290.69</v>
      </c>
      <c r="G43" s="56">
        <f t="shared" si="11"/>
        <v>7025675.07</v>
      </c>
      <c r="H43" s="56">
        <f t="shared" si="11"/>
        <v>1376601</v>
      </c>
      <c r="I43" s="56">
        <f t="shared" si="11"/>
        <v>5138892.93</v>
      </c>
      <c r="J43" s="56">
        <f t="shared" si="11"/>
        <v>1121753.74</v>
      </c>
      <c r="K43" s="56">
        <f t="shared" si="11"/>
        <v>4875877.68</v>
      </c>
      <c r="L43" s="56">
        <f t="shared" si="11"/>
        <v>6344249.05</v>
      </c>
      <c r="M43" s="56">
        <f t="shared" si="11"/>
        <v>1825974.92</v>
      </c>
      <c r="N43" s="56">
        <f t="shared" si="11"/>
        <v>3097147.38</v>
      </c>
      <c r="O43" s="56">
        <f t="shared" si="11"/>
        <v>3024767.9800000004</v>
      </c>
      <c r="P43" s="56">
        <f t="shared" si="11"/>
        <v>488280.5</v>
      </c>
      <c r="Q43" s="56">
        <f t="shared" si="11"/>
        <v>2501920.77</v>
      </c>
      <c r="R43" s="56">
        <f t="shared" si="11"/>
        <v>1845814.3</v>
      </c>
      <c r="S43" s="56">
        <f t="shared" si="11"/>
        <v>1352877.75</v>
      </c>
      <c r="T43" s="56">
        <f t="shared" si="11"/>
        <v>609416.25</v>
      </c>
      <c r="U43" s="56">
        <f t="shared" si="11"/>
        <v>1065923</v>
      </c>
      <c r="V43" s="56">
        <f t="shared" si="11"/>
        <v>749870.7</v>
      </c>
      <c r="W43" s="56">
        <f t="shared" si="11"/>
        <v>1389633</v>
      </c>
      <c r="X43" s="56">
        <f t="shared" si="11"/>
        <v>2024609.37</v>
      </c>
      <c r="Y43" s="56">
        <f t="shared" si="11"/>
        <v>1167440.58</v>
      </c>
      <c r="Z43" s="56">
        <f t="shared" si="11"/>
        <v>78248.9</v>
      </c>
      <c r="AA43" s="56">
        <f t="shared" si="11"/>
        <v>14329</v>
      </c>
      <c r="AB43" s="56">
        <f t="shared" si="11"/>
        <v>3289.7</v>
      </c>
      <c r="AC43" s="56">
        <f t="shared" si="11"/>
        <v>25045.5</v>
      </c>
      <c r="AD43" s="56">
        <f t="shared" si="11"/>
        <v>11513.15</v>
      </c>
      <c r="AE43" s="56">
        <f t="shared" si="11"/>
        <v>17288.25</v>
      </c>
      <c r="AF43" s="56">
        <f t="shared" si="11"/>
        <v>0</v>
      </c>
      <c r="AG43" s="56">
        <f t="shared" si="11"/>
        <v>52461.02</v>
      </c>
      <c r="AH43" s="56">
        <f t="shared" si="11"/>
        <v>68895.25</v>
      </c>
      <c r="AI43" s="56">
        <f t="shared" si="11"/>
        <v>9848.55</v>
      </c>
      <c r="AJ43" s="56">
        <f aca="true" t="shared" si="12" ref="AJ43:BH43">SUM(AJ29,AJ37)</f>
        <v>4610.24</v>
      </c>
      <c r="AK43" s="56">
        <f t="shared" si="12"/>
        <v>2250.5</v>
      </c>
      <c r="AL43" s="56">
        <f t="shared" si="12"/>
        <v>30400</v>
      </c>
      <c r="AM43" s="56">
        <f t="shared" si="12"/>
        <v>12910.75</v>
      </c>
      <c r="AN43" s="56">
        <f t="shared" si="12"/>
        <v>32440.37</v>
      </c>
      <c r="AO43" s="56">
        <f t="shared" si="12"/>
        <v>165465.33000000002</v>
      </c>
      <c r="AP43" s="56">
        <f t="shared" si="12"/>
        <v>21615</v>
      </c>
      <c r="AQ43" s="56">
        <f t="shared" si="12"/>
        <v>113</v>
      </c>
      <c r="AR43" s="56">
        <f t="shared" si="12"/>
        <v>48137.14</v>
      </c>
      <c r="AS43" s="56">
        <f t="shared" si="12"/>
        <v>16689.4</v>
      </c>
      <c r="AT43" s="56">
        <f t="shared" si="12"/>
        <v>6520</v>
      </c>
      <c r="AU43" s="56">
        <f t="shared" si="12"/>
        <v>29201.44</v>
      </c>
      <c r="AV43" s="56">
        <f t="shared" si="12"/>
        <v>54154.5</v>
      </c>
      <c r="AW43" s="56">
        <f t="shared" si="12"/>
        <v>15004</v>
      </c>
      <c r="AX43" s="56">
        <f t="shared" si="12"/>
        <v>26165.5</v>
      </c>
      <c r="AY43" s="56">
        <f t="shared" si="12"/>
        <v>16357</v>
      </c>
      <c r="AZ43" s="56">
        <f t="shared" si="12"/>
        <v>58894.75</v>
      </c>
      <c r="BA43" s="56">
        <f t="shared" si="12"/>
        <v>11396</v>
      </c>
      <c r="BB43" s="56">
        <f t="shared" si="12"/>
        <v>9662</v>
      </c>
      <c r="BC43" s="56">
        <f t="shared" si="12"/>
        <v>144794</v>
      </c>
      <c r="BD43" s="56">
        <f t="shared" si="12"/>
        <v>22409.35</v>
      </c>
      <c r="BE43" s="56">
        <f t="shared" si="12"/>
        <v>853023.14</v>
      </c>
      <c r="BF43" s="56">
        <f t="shared" si="12"/>
        <v>436.51</v>
      </c>
      <c r="BG43" s="56">
        <f t="shared" si="12"/>
        <v>43741.96</v>
      </c>
      <c r="BH43" s="56">
        <f t="shared" si="12"/>
        <v>14905.8</v>
      </c>
    </row>
    <row r="44" spans="1:60" s="43" customFormat="1" ht="14.25" thickBot="1" thickTop="1">
      <c r="A44" s="57" t="s">
        <v>69</v>
      </c>
      <c r="B44" s="57" t="s">
        <v>103</v>
      </c>
      <c r="C44" s="58">
        <f t="shared" si="10"/>
        <v>-47942669.469999984</v>
      </c>
      <c r="D44" s="58">
        <f aca="true" t="shared" si="13" ref="D44:AI44">D25-D43</f>
        <v>-970732.6300000001</v>
      </c>
      <c r="E44" s="58">
        <f t="shared" si="13"/>
        <v>-2941773.52</v>
      </c>
      <c r="F44" s="58">
        <f t="shared" si="13"/>
        <v>-1784213.19</v>
      </c>
      <c r="G44" s="58">
        <f t="shared" si="13"/>
        <v>-5996094.48</v>
      </c>
      <c r="H44" s="58">
        <f t="shared" si="13"/>
        <v>-238891.70999999996</v>
      </c>
      <c r="I44" s="58">
        <f t="shared" si="13"/>
        <v>-5075025.739999999</v>
      </c>
      <c r="J44" s="58">
        <f t="shared" si="13"/>
        <v>-584749.64</v>
      </c>
      <c r="K44" s="58">
        <f t="shared" si="13"/>
        <v>-4461914.779999999</v>
      </c>
      <c r="L44" s="58">
        <f t="shared" si="13"/>
        <v>-5225877.25</v>
      </c>
      <c r="M44" s="58">
        <f t="shared" si="13"/>
        <v>-1748950.18</v>
      </c>
      <c r="N44" s="58">
        <f t="shared" si="13"/>
        <v>-2996168.33</v>
      </c>
      <c r="O44" s="58">
        <f t="shared" si="13"/>
        <v>-2314747.74</v>
      </c>
      <c r="P44" s="58">
        <f t="shared" si="13"/>
        <v>-488280.5</v>
      </c>
      <c r="Q44" s="58">
        <f t="shared" si="13"/>
        <v>-1751719.49</v>
      </c>
      <c r="R44" s="58">
        <f t="shared" si="13"/>
        <v>-1516352</v>
      </c>
      <c r="S44" s="58">
        <f t="shared" si="13"/>
        <v>-1352877.75</v>
      </c>
      <c r="T44" s="58">
        <f t="shared" si="13"/>
        <v>-518648.15</v>
      </c>
      <c r="U44" s="58">
        <f t="shared" si="13"/>
        <v>-1065923</v>
      </c>
      <c r="V44" s="58">
        <f t="shared" si="13"/>
        <v>-601578.1599999999</v>
      </c>
      <c r="W44" s="58">
        <f t="shared" si="13"/>
        <v>-1344143.1</v>
      </c>
      <c r="X44" s="58">
        <f t="shared" si="13"/>
        <v>-2024609.37</v>
      </c>
      <c r="Y44" s="58">
        <f t="shared" si="13"/>
        <v>-1167440.58</v>
      </c>
      <c r="Z44" s="58">
        <f t="shared" si="13"/>
        <v>-77616.4</v>
      </c>
      <c r="AA44" s="58">
        <f t="shared" si="13"/>
        <v>-14329</v>
      </c>
      <c r="AB44" s="58">
        <f t="shared" si="13"/>
        <v>-3289.7</v>
      </c>
      <c r="AC44" s="58">
        <f t="shared" si="13"/>
        <v>-25045.5</v>
      </c>
      <c r="AD44" s="58">
        <f t="shared" si="13"/>
        <v>-11513.15</v>
      </c>
      <c r="AE44" s="58">
        <f t="shared" si="13"/>
        <v>-17288.25</v>
      </c>
      <c r="AF44" s="58">
        <f t="shared" si="13"/>
        <v>0</v>
      </c>
      <c r="AG44" s="58">
        <f t="shared" si="13"/>
        <v>-52461.02</v>
      </c>
      <c r="AH44" s="58">
        <f t="shared" si="13"/>
        <v>-54445.05</v>
      </c>
      <c r="AI44" s="58">
        <f t="shared" si="13"/>
        <v>-9848.55</v>
      </c>
      <c r="AJ44" s="58">
        <f aca="true" t="shared" si="14" ref="AJ44:BH44">AJ25-AJ43</f>
        <v>2141.76</v>
      </c>
      <c r="AK44" s="58">
        <f t="shared" si="14"/>
        <v>5428.02</v>
      </c>
      <c r="AL44" s="58">
        <f t="shared" si="14"/>
        <v>-30400</v>
      </c>
      <c r="AM44" s="58">
        <f t="shared" si="14"/>
        <v>-12910.75</v>
      </c>
      <c r="AN44" s="58">
        <f t="shared" si="14"/>
        <v>4068.630000000001</v>
      </c>
      <c r="AO44" s="58">
        <f t="shared" si="14"/>
        <v>-99164.33000000002</v>
      </c>
      <c r="AP44" s="58">
        <f t="shared" si="14"/>
        <v>-21615</v>
      </c>
      <c r="AQ44" s="58">
        <f t="shared" si="14"/>
        <v>-113</v>
      </c>
      <c r="AR44" s="58">
        <f t="shared" si="14"/>
        <v>-48137.14</v>
      </c>
      <c r="AS44" s="58">
        <f t="shared" si="14"/>
        <v>-16689.4</v>
      </c>
      <c r="AT44" s="58">
        <f t="shared" si="14"/>
        <v>-6520</v>
      </c>
      <c r="AU44" s="58">
        <f t="shared" si="14"/>
        <v>-27755.94</v>
      </c>
      <c r="AV44" s="58">
        <f t="shared" si="14"/>
        <v>-54154.5</v>
      </c>
      <c r="AW44" s="58">
        <f t="shared" si="14"/>
        <v>-15004</v>
      </c>
      <c r="AX44" s="58">
        <f t="shared" si="14"/>
        <v>-26165.5</v>
      </c>
      <c r="AY44" s="58">
        <f t="shared" si="14"/>
        <v>-16357</v>
      </c>
      <c r="AZ44" s="58">
        <f t="shared" si="14"/>
        <v>-58633.35</v>
      </c>
      <c r="BA44" s="58">
        <f t="shared" si="14"/>
        <v>-11396</v>
      </c>
      <c r="BB44" s="58">
        <f t="shared" si="14"/>
        <v>-9662</v>
      </c>
      <c r="BC44" s="58">
        <f t="shared" si="14"/>
        <v>-144688</v>
      </c>
      <c r="BD44" s="58">
        <f t="shared" si="14"/>
        <v>-22409.35</v>
      </c>
      <c r="BE44" s="58">
        <f t="shared" si="14"/>
        <v>-852223.14</v>
      </c>
      <c r="BF44" s="58">
        <f t="shared" si="14"/>
        <v>-436.51</v>
      </c>
      <c r="BG44" s="58">
        <f t="shared" si="14"/>
        <v>-43741.96</v>
      </c>
      <c r="BH44" s="58">
        <f t="shared" si="14"/>
        <v>416.90000000000146</v>
      </c>
    </row>
    <row r="45" spans="1:60" ht="13.5" hidden="1" thickTop="1">
      <c r="A45" s="16" t="s">
        <v>70</v>
      </c>
      <c r="B45" s="16" t="s">
        <v>77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12.75" hidden="1">
      <c r="A46" s="16"/>
      <c r="B46" s="16" t="s">
        <v>76</v>
      </c>
      <c r="C46" s="17">
        <f t="shared" si="10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ht="12.75" hidden="1">
      <c r="A47" s="16"/>
      <c r="B47" s="16" t="s">
        <v>97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ht="12.75" hidden="1">
      <c r="A48" s="16"/>
      <c r="B48" s="16" t="s">
        <v>98</v>
      </c>
      <c r="C48" s="17">
        <f t="shared" si="10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ht="12.75" hidden="1">
      <c r="A49" s="16"/>
      <c r="B49" s="16" t="s">
        <v>79</v>
      </c>
      <c r="C49" s="17">
        <f t="shared" si="10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ht="12.75" hidden="1">
      <c r="A50" s="16"/>
      <c r="B50" s="50" t="s">
        <v>78</v>
      </c>
      <c r="C50" s="17">
        <f t="shared" si="1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ht="13.5" hidden="1" thickBot="1">
      <c r="A51" s="59"/>
      <c r="B51" s="60" t="s">
        <v>99</v>
      </c>
      <c r="C51" s="61">
        <f t="shared" si="10"/>
        <v>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</row>
    <row r="52" ht="13.5" thickTop="1">
      <c r="AW52" s="3"/>
    </row>
    <row r="53" ht="12.75">
      <c r="AW53" s="3"/>
    </row>
    <row r="56" spans="3:60" ht="12.75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</row>
    <row r="57" spans="3:60" ht="12.75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</row>
  </sheetData>
  <printOptions horizontalCentered="1"/>
  <pageMargins left="0.1968503937007874" right="0" top="0.5905511811023623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fin1337</cp:lastModifiedBy>
  <cp:lastPrinted>2010-03-29T07:40:27Z</cp:lastPrinted>
  <dcterms:created xsi:type="dcterms:W3CDTF">2006-01-13T12:10:48Z</dcterms:created>
  <dcterms:modified xsi:type="dcterms:W3CDTF">2010-05-12T11:52:53Z</dcterms:modified>
  <cp:category/>
  <cp:version/>
  <cp:contentType/>
  <cp:contentStatus/>
</cp:coreProperties>
</file>