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firstSheet="4" activeTab="8"/>
  </bookViews>
  <sheets>
    <sheet name="SOR 200.04" sheetId="1" r:id="rId1"/>
    <sheet name="Aktiva 2004" sheetId="2" r:id="rId2"/>
    <sheet name="Pasiva 2004" sheetId="3" r:id="rId3"/>
    <sheet name="Pohledávky 2004" sheetId="4" r:id="rId4"/>
    <sheet name="Závazky 2004" sheetId="5" r:id="rId5"/>
    <sheet name="PO A 2004" sheetId="6" r:id="rId6"/>
    <sheet name="PO P 2004" sheetId="7" r:id="rId7"/>
    <sheet name="SUM PO 2004" sheetId="8" r:id="rId8"/>
    <sheet name="Výsledovka 2004" sheetId="9" r:id="rId9"/>
    <sheet name="List 9" sheetId="10" r:id="rId10"/>
    <sheet name="List10" sheetId="11" r:id="rId11"/>
  </sheets>
  <definedNames/>
  <calcPr fullCalcOnLoad="1"/>
</workbook>
</file>

<file path=xl/sharedStrings.xml><?xml version="1.0" encoding="utf-8"?>
<sst xmlns="http://schemas.openxmlformats.org/spreadsheetml/2006/main" count="482" uniqueCount="169">
  <si>
    <t xml:space="preserve"> </t>
  </si>
  <si>
    <t xml:space="preserve">Vlast. město  </t>
  </si>
  <si>
    <t xml:space="preserve">Měst. části  </t>
  </si>
  <si>
    <t>Úhrn</t>
  </si>
  <si>
    <t>Aktiva</t>
  </si>
  <si>
    <t xml:space="preserve">Nehmotný dlouhodobý majetek </t>
  </si>
  <si>
    <t xml:space="preserve">     Nehmotný dlouhodobý majetek</t>
  </si>
  <si>
    <t xml:space="preserve">     Pořízení nehmotných investic</t>
  </si>
  <si>
    <t xml:space="preserve">     Poskytnuté zálohy na nehmot.investice</t>
  </si>
  <si>
    <t>Celkem</t>
  </si>
  <si>
    <t>Hmotný dlouhodobý majetek</t>
  </si>
  <si>
    <t xml:space="preserve">     Stavby</t>
  </si>
  <si>
    <t xml:space="preserve">     Movitý dlouhodobý majetek</t>
  </si>
  <si>
    <t xml:space="preserve">     Pozemky</t>
  </si>
  <si>
    <t xml:space="preserve">     Umělecká díla a předměty</t>
  </si>
  <si>
    <t xml:space="preserve">     Pořízení hmotných investic</t>
  </si>
  <si>
    <t xml:space="preserve">     Poskytnuté zálohy na hmot.investice</t>
  </si>
  <si>
    <t>Finanční investice</t>
  </si>
  <si>
    <t xml:space="preserve">     Cenné papíry v podnicích s rozhodujícím vlivem</t>
  </si>
  <si>
    <t xml:space="preserve">     Cenné papíry v podnicích s podstatným vlivem</t>
  </si>
  <si>
    <t xml:space="preserve">     Ostatní investiční cenné papíry a vklady</t>
  </si>
  <si>
    <t xml:space="preserve">     Ostatní půjčky</t>
  </si>
  <si>
    <t xml:space="preserve">     Jiné finanční investice (dlouhodobé term. vklady)</t>
  </si>
  <si>
    <t>Investiční majetek celkem</t>
  </si>
  <si>
    <t>Zásoby</t>
  </si>
  <si>
    <t>Pohledávky</t>
  </si>
  <si>
    <t>Finanční majetek</t>
  </si>
  <si>
    <t xml:space="preserve">     Pokladna</t>
  </si>
  <si>
    <t xml:space="preserve">     Bankovní účty</t>
  </si>
  <si>
    <t xml:space="preserve">     Ceniny</t>
  </si>
  <si>
    <t xml:space="preserve">     Krátkodobé cenné papíry</t>
  </si>
  <si>
    <t>Finanční majetek celkem</t>
  </si>
  <si>
    <t>Aktiva celkem</t>
  </si>
  <si>
    <t xml:space="preserve">Pasiva </t>
  </si>
  <si>
    <t>Majetkové fondy</t>
  </si>
  <si>
    <t xml:space="preserve">     Fond dlouhodobého majetku</t>
  </si>
  <si>
    <t xml:space="preserve">     Fond oběžných aktiv</t>
  </si>
  <si>
    <t xml:space="preserve">     Fond hospodářské činnosti RO</t>
  </si>
  <si>
    <t xml:space="preserve">     Rozdíly z přecenění finančního majetku</t>
  </si>
  <si>
    <t>Majetkové fondy celkem</t>
  </si>
  <si>
    <t>Finanční fondy</t>
  </si>
  <si>
    <t xml:space="preserve">     Fond odměn</t>
  </si>
  <si>
    <t xml:space="preserve">     FKSP</t>
  </si>
  <si>
    <t xml:space="preserve">     Fond rezervní</t>
  </si>
  <si>
    <t xml:space="preserve">     Fond reprodukce invest. majetku PO</t>
  </si>
  <si>
    <t xml:space="preserve">     Účelové fondy</t>
  </si>
  <si>
    <t xml:space="preserve">     Ostatní finanční fondy</t>
  </si>
  <si>
    <t>Finanční fondy celkem</t>
  </si>
  <si>
    <t xml:space="preserve">  </t>
  </si>
  <si>
    <t>Závazky</t>
  </si>
  <si>
    <t>Hospodářské výsledky z činnosti RO a PO</t>
  </si>
  <si>
    <t xml:space="preserve">     Výsledek hospodářské činnosti RO a činn. PO</t>
  </si>
  <si>
    <t xml:space="preserve">     Nerozdělený výsledek hosp. činnosti RO a činn. PO  minulých let</t>
  </si>
  <si>
    <t xml:space="preserve">     Výsledek rozpočt. hospodaření včetně min. let</t>
  </si>
  <si>
    <t xml:space="preserve">     Saldo výdajů a nákladů rozpočt. hospodaření</t>
  </si>
  <si>
    <t xml:space="preserve">     Saldo příjmů a výnosů rozpočt hospodaření</t>
  </si>
  <si>
    <t>Pasiva celkem</t>
  </si>
  <si>
    <t>Text</t>
  </si>
  <si>
    <t>Přísp.organizace města</t>
  </si>
  <si>
    <t>Přísp.organizace MČ</t>
  </si>
  <si>
    <t>Oprávky invest. majetku přísp. organizací</t>
  </si>
  <si>
    <t>Pasíva celkem</t>
  </si>
  <si>
    <t xml:space="preserve">Vlastní město    </t>
  </si>
  <si>
    <t>Příspěvkové</t>
  </si>
  <si>
    <t>Městské</t>
  </si>
  <si>
    <t>organizace města</t>
  </si>
  <si>
    <t>části</t>
  </si>
  <si>
    <t>organizace MČ</t>
  </si>
  <si>
    <t xml:space="preserve">Pohledávky z obchodního styku </t>
  </si>
  <si>
    <t>Pohledávky za rozpočtové příjmy</t>
  </si>
  <si>
    <t>Poskytnuté provozní zálohy</t>
  </si>
  <si>
    <t>Ostatní pohledávky</t>
  </si>
  <si>
    <t>Pohledávky ke sdružením</t>
  </si>
  <si>
    <t>Daňové pohledávky</t>
  </si>
  <si>
    <t>Pohledávky ze vztahu k rozpočtu</t>
  </si>
  <si>
    <t>Pohledávky za zaměstnanci</t>
  </si>
  <si>
    <t>Jiné pohledávky</t>
  </si>
  <si>
    <t>Opravné položky k pohledávkám</t>
  </si>
  <si>
    <t>Poskytnuté přechodné výpomoci</t>
  </si>
  <si>
    <t>Časové rozlišení příjmů a nákladů</t>
  </si>
  <si>
    <t>Kurzové rozdíly aktivní</t>
  </si>
  <si>
    <t>Dohadné účty aktivní</t>
  </si>
  <si>
    <t>Pohledávky celkem</t>
  </si>
  <si>
    <t>Vlastní město</t>
  </si>
  <si>
    <t xml:space="preserve">Příspěvkové </t>
  </si>
  <si>
    <t>Závazky z obchodního styku (dodavatelé)</t>
  </si>
  <si>
    <t>Přijaté zálohy</t>
  </si>
  <si>
    <t>Závazky ze združení</t>
  </si>
  <si>
    <t>Závazky z pevných termínovaných operací</t>
  </si>
  <si>
    <t xml:space="preserve">Závazky k zaměstnancům včetně pojištění  </t>
  </si>
  <si>
    <t>Daňové závazky</t>
  </si>
  <si>
    <t>Závazky ze vztahů k rozpočtu</t>
  </si>
  <si>
    <t>Jiné závazky</t>
  </si>
  <si>
    <t>Bankovní úvěry</t>
  </si>
  <si>
    <t>Přijaté finanční výpomoci</t>
  </si>
  <si>
    <t>Emitované dluhopisy</t>
  </si>
  <si>
    <t>Závazky z pronájmu</t>
  </si>
  <si>
    <t>Dlouhodobé příjaté zálohy</t>
  </si>
  <si>
    <t>Ostatní dlouhodobé závazky</t>
  </si>
  <si>
    <t>Rezervy</t>
  </si>
  <si>
    <t>Časové rozlišení výnosů a výdajů</t>
  </si>
  <si>
    <t>Kurzové rozdíly pasívní</t>
  </si>
  <si>
    <t>Dohadné účty pasívní (nevyfaktur.dodávky)</t>
  </si>
  <si>
    <t>Závazky celkem</t>
  </si>
  <si>
    <t xml:space="preserve">z toho závazky interní (ze vztahů  hosp.činnost - </t>
  </si>
  <si>
    <t xml:space="preserve">rozpočet, zřiz.organizace - zřizovatel, zaměstnavatel - </t>
  </si>
  <si>
    <t>zaměstnanci)</t>
  </si>
  <si>
    <t>Příspěvkové organizace</t>
  </si>
  <si>
    <t>celkem</t>
  </si>
  <si>
    <t>Oprávky k dlouhodobému nehmotnému majetku</t>
  </si>
  <si>
    <t>Oprávky k nehmotnému dlouhodobému majetku</t>
  </si>
  <si>
    <t>Pohledávky z obchodního styku</t>
  </si>
  <si>
    <t>Náklady příštích období</t>
  </si>
  <si>
    <t>Příjmy přístích období</t>
  </si>
  <si>
    <t xml:space="preserve"> Text</t>
  </si>
  <si>
    <t xml:space="preserve">Závazky k zaměstnancům včetně pojištění </t>
  </si>
  <si>
    <t>Výdaje příštích období</t>
  </si>
  <si>
    <t>Výnosy příštích období</t>
  </si>
  <si>
    <t>Přijaté finanční výpomoci v rámci rozpočtů</t>
  </si>
  <si>
    <t xml:space="preserve">Pohledávky  </t>
  </si>
  <si>
    <t>Pasiva</t>
  </si>
  <si>
    <t>Hospodářská činnost</t>
  </si>
  <si>
    <t>Hlavní činnost</t>
  </si>
  <si>
    <t xml:space="preserve">Vlastní město </t>
  </si>
  <si>
    <t>Městské části</t>
  </si>
  <si>
    <t>Hl.m.celkem</t>
  </si>
  <si>
    <t>Hosp. činnost</t>
  </si>
  <si>
    <t>Příspěvové</t>
  </si>
  <si>
    <t>Hlav. činnost</t>
  </si>
  <si>
    <t>Náklady</t>
  </si>
  <si>
    <t>Spotřeba materiálu a energie</t>
  </si>
  <si>
    <t>Náklady na prodané zboží</t>
  </si>
  <si>
    <t>Služby</t>
  </si>
  <si>
    <t>Osobní náklady</t>
  </si>
  <si>
    <t>Daně a poplatky</t>
  </si>
  <si>
    <t>Odpisy invest. majetku</t>
  </si>
  <si>
    <t>Zůstatková cena prodaného  majetku</t>
  </si>
  <si>
    <t>Manka a škody</t>
  </si>
  <si>
    <t>Prodané cenné papíry</t>
  </si>
  <si>
    <t>Tvorba rezerv  a opravných položek</t>
  </si>
  <si>
    <t>Ostatní náklady</t>
  </si>
  <si>
    <t>Daň z příjmu (zálohově)</t>
  </si>
  <si>
    <t>Náklady celkem</t>
  </si>
  <si>
    <t>Výnosy</t>
  </si>
  <si>
    <t>Tržby za prodej zboží</t>
  </si>
  <si>
    <t>Tržby za prodej výrobků a služeb</t>
  </si>
  <si>
    <t>Změna stavu zásob</t>
  </si>
  <si>
    <t>Aktivace</t>
  </si>
  <si>
    <t>Tržby z prodeje invest. majetku a materiálu</t>
  </si>
  <si>
    <t>Výnosy z dlouhodobého finančního majetku</t>
  </si>
  <si>
    <t>Zúčtování rezerv a opravných položek</t>
  </si>
  <si>
    <t>Výnosy z krátkodobého finančního majetku</t>
  </si>
  <si>
    <t>Ostatní výnosy</t>
  </si>
  <si>
    <t>Přijatá dotace</t>
  </si>
  <si>
    <t>Výnosy celkem</t>
  </si>
  <si>
    <t>Hospodářský výsledek</t>
  </si>
  <si>
    <t xml:space="preserve">     Náklady na pořízení finančního majetku</t>
  </si>
  <si>
    <t>Oprávky k dlouhodobému hmotnému majetku</t>
  </si>
  <si>
    <t xml:space="preserve">     Nedokončený dlouhodobý nehmotný majetek</t>
  </si>
  <si>
    <t xml:space="preserve">     Nedokončený dlouhodobý hmotný majetek</t>
  </si>
  <si>
    <t xml:space="preserve">     Poskytnuté zálohy na dlouhodobý hmot.majetek</t>
  </si>
  <si>
    <t xml:space="preserve">     Poskytnuté zálohy na dlouhodobý nehmot.majetek</t>
  </si>
  <si>
    <t xml:space="preserve">     Majetkové účasti v osobách s rozhodujícím vlivem</t>
  </si>
  <si>
    <t xml:space="preserve">     Majetkové účasti v osobách s podstatným vlivem</t>
  </si>
  <si>
    <t xml:space="preserve">     Ostatní dlouhodobý finanční majetek</t>
  </si>
  <si>
    <t xml:space="preserve">     Ostatní investiční cenné papíry a účasti</t>
  </si>
  <si>
    <t>Úroky</t>
  </si>
  <si>
    <t>Tržby z prodeje cenných papírů a podílů</t>
  </si>
  <si>
    <t>Zúčtování fondů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</si>
</sst>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0"/>
    </font>
    <font>
      <i/>
      <sz val="11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sz val="10"/>
      <name val="Arial CE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3" fontId="7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2" fillId="0" borderId="2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3" fillId="0" borderId="32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4" fillId="0" borderId="41" xfId="0" applyNumberFormat="1" applyFont="1" applyBorder="1" applyAlignment="1">
      <alignment horizontal="centerContinuous"/>
    </xf>
    <xf numFmtId="3" fontId="0" fillId="0" borderId="42" xfId="0" applyNumberFormat="1" applyBorder="1" applyAlignment="1">
      <alignment horizontal="right"/>
    </xf>
    <xf numFmtId="0" fontId="0" fillId="0" borderId="43" xfId="0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48" xfId="0" applyNumberFormat="1" applyFont="1" applyBorder="1" applyAlignment="1">
      <alignment/>
    </xf>
    <xf numFmtId="3" fontId="10" fillId="0" borderId="49" xfId="0" applyNumberFormat="1" applyFont="1" applyFill="1" applyBorder="1" applyAlignment="1">
      <alignment horizontal="center"/>
    </xf>
    <xf numFmtId="3" fontId="10" fillId="0" borderId="50" xfId="0" applyNumberFormat="1" applyFont="1" applyFill="1" applyBorder="1" applyAlignment="1">
      <alignment horizontal="center"/>
    </xf>
    <xf numFmtId="0" fontId="3" fillId="0" borderId="43" xfId="0" applyFont="1" applyBorder="1" applyAlignment="1">
      <alignment/>
    </xf>
    <xf numFmtId="3" fontId="10" fillId="0" borderId="44" xfId="0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45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0" fillId="0" borderId="44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3" fillId="0" borderId="5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3" fontId="0" fillId="0" borderId="5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4" fillId="0" borderId="14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3" fillId="0" borderId="54" xfId="0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3" fillId="0" borderId="55" xfId="0" applyFont="1" applyBorder="1" applyAlignment="1">
      <alignment/>
    </xf>
    <xf numFmtId="3" fontId="3" fillId="0" borderId="56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3" fontId="3" fillId="0" borderId="37" xfId="0" applyNumberFormat="1" applyFont="1" applyFill="1" applyBorder="1" applyAlignment="1">
      <alignment horizontal="right"/>
    </xf>
    <xf numFmtId="0" fontId="7" fillId="0" borderId="58" xfId="0" applyFont="1" applyBorder="1" applyAlignment="1">
      <alignment horizontal="center"/>
    </xf>
    <xf numFmtId="3" fontId="10" fillId="0" borderId="59" xfId="0" applyNumberFormat="1" applyFont="1" applyBorder="1" applyAlignment="1">
      <alignment horizontal="center"/>
    </xf>
    <xf numFmtId="3" fontId="10" fillId="0" borderId="58" xfId="0" applyNumberFormat="1" applyFont="1" applyBorder="1" applyAlignment="1">
      <alignment horizontal="center"/>
    </xf>
    <xf numFmtId="3" fontId="0" fillId="0" borderId="58" xfId="0" applyNumberForma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0" fillId="0" borderId="59" xfId="0" applyNumberFormat="1" applyBorder="1" applyAlignment="1">
      <alignment horizontal="right"/>
    </xf>
    <xf numFmtId="3" fontId="4" fillId="0" borderId="18" xfId="0" applyNumberFormat="1" applyFont="1" applyBorder="1" applyAlignment="1">
      <alignment horizontal="centerContinuous"/>
    </xf>
    <xf numFmtId="3" fontId="4" fillId="0" borderId="6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10" fillId="0" borderId="54" xfId="0" applyNumberFormat="1" applyFont="1" applyBorder="1" applyAlignment="1">
      <alignment horizontal="center"/>
    </xf>
    <xf numFmtId="3" fontId="10" fillId="0" borderId="50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4" fillId="0" borderId="41" xfId="0" applyNumberFormat="1" applyFont="1" applyFill="1" applyBorder="1" applyAlignment="1">
      <alignment horizontal="centerContinuous"/>
    </xf>
    <xf numFmtId="3" fontId="4" fillId="0" borderId="61" xfId="0" applyNumberFormat="1" applyFont="1" applyFill="1" applyBorder="1" applyAlignment="1">
      <alignment horizontal="centerContinuous"/>
    </xf>
    <xf numFmtId="0" fontId="0" fillId="0" borderId="42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3" fontId="0" fillId="0" borderId="6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64" xfId="0" applyNumberForma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11" fillId="0" borderId="32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2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3" fillId="0" borderId="1" xfId="0" applyFont="1" applyBorder="1" applyAlignment="1">
      <alignment/>
    </xf>
    <xf numFmtId="3" fontId="11" fillId="0" borderId="65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3" fontId="11" fillId="0" borderId="14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4" fillId="0" borderId="67" xfId="0" applyFont="1" applyBorder="1" applyAlignment="1">
      <alignment/>
    </xf>
    <xf numFmtId="3" fontId="2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workbookViewId="0" topLeftCell="A1">
      <selection activeCell="A44" sqref="A44"/>
    </sheetView>
  </sheetViews>
  <sheetFormatPr defaultColWidth="9.140625" defaultRowHeight="12.75"/>
  <cols>
    <col min="1" max="1" width="53.7109375" style="0" customWidth="1"/>
    <col min="2" max="4" width="25.140625" style="18" customWidth="1"/>
  </cols>
  <sheetData>
    <row r="1" spans="1:4" ht="15.75" thickBot="1">
      <c r="A1" s="1" t="s">
        <v>0</v>
      </c>
      <c r="B1" s="2" t="s">
        <v>1</v>
      </c>
      <c r="C1" s="2" t="s">
        <v>2</v>
      </c>
      <c r="D1" s="58" t="s">
        <v>3</v>
      </c>
    </row>
    <row r="2" spans="1:4" ht="15">
      <c r="A2" s="4" t="s">
        <v>4</v>
      </c>
      <c r="B2" s="5"/>
      <c r="C2" s="5"/>
      <c r="D2" s="183"/>
    </row>
    <row r="3" spans="1:4" ht="12.75">
      <c r="A3" s="7" t="s">
        <v>5</v>
      </c>
      <c r="B3" s="8" t="s">
        <v>0</v>
      </c>
      <c r="C3" s="8"/>
      <c r="D3" s="9"/>
    </row>
    <row r="4" spans="1:4" ht="12.75">
      <c r="A4" s="10" t="s">
        <v>6</v>
      </c>
      <c r="B4" s="8">
        <v>135313</v>
      </c>
      <c r="C4" s="8">
        <v>305981</v>
      </c>
      <c r="D4" s="9">
        <f>SUM(B4:C4)</f>
        <v>441294</v>
      </c>
    </row>
    <row r="5" spans="1:4" ht="12.75">
      <c r="A5" s="10" t="s">
        <v>158</v>
      </c>
      <c r="B5" s="8">
        <v>97270</v>
      </c>
      <c r="C5" s="8">
        <v>18320</v>
      </c>
      <c r="D5" s="9">
        <f>SUM(B5:C5)</f>
        <v>115590</v>
      </c>
    </row>
    <row r="6" spans="1:4" ht="12.75">
      <c r="A6" s="10" t="s">
        <v>161</v>
      </c>
      <c r="B6" s="8">
        <v>224</v>
      </c>
      <c r="C6" s="8">
        <v>266</v>
      </c>
      <c r="D6" s="9">
        <f>SUM(B6:C6)</f>
        <v>490</v>
      </c>
    </row>
    <row r="7" spans="1:4" ht="12.75">
      <c r="A7" s="7" t="s">
        <v>9</v>
      </c>
      <c r="B7" s="11">
        <f>SUM(B3:B6)</f>
        <v>232807</v>
      </c>
      <c r="C7" s="11">
        <f>SUM(C3:C6)</f>
        <v>324567</v>
      </c>
      <c r="D7" s="12">
        <f>SUM(B7:C7)</f>
        <v>557374</v>
      </c>
    </row>
    <row r="8" spans="1:4" ht="12" customHeight="1">
      <c r="A8" s="7" t="s">
        <v>10</v>
      </c>
      <c r="B8" s="8"/>
      <c r="C8" s="8"/>
      <c r="D8" s="9" t="s">
        <v>0</v>
      </c>
    </row>
    <row r="9" spans="1:4" ht="12.75">
      <c r="A9" s="10" t="s">
        <v>11</v>
      </c>
      <c r="B9" s="8">
        <v>94377736</v>
      </c>
      <c r="C9" s="8">
        <v>46039970</v>
      </c>
      <c r="D9" s="9">
        <f aca="true" t="shared" si="0" ref="D9:D15">SUM(B9:C9)</f>
        <v>140417706</v>
      </c>
    </row>
    <row r="10" spans="1:4" ht="12.75">
      <c r="A10" s="10" t="s">
        <v>12</v>
      </c>
      <c r="B10" s="8">
        <v>4037006</v>
      </c>
      <c r="C10" s="8">
        <v>2316287</v>
      </c>
      <c r="D10" s="9">
        <f t="shared" si="0"/>
        <v>6353293</v>
      </c>
    </row>
    <row r="11" spans="1:4" ht="12.75">
      <c r="A11" s="10" t="s">
        <v>13</v>
      </c>
      <c r="B11" s="8">
        <v>30119322</v>
      </c>
      <c r="C11" s="8">
        <v>18234707</v>
      </c>
      <c r="D11" s="9">
        <f t="shared" si="0"/>
        <v>48354029</v>
      </c>
    </row>
    <row r="12" spans="1:4" ht="12.75">
      <c r="A12" s="10" t="s">
        <v>14</v>
      </c>
      <c r="B12" s="8">
        <v>588081</v>
      </c>
      <c r="C12" s="8">
        <v>59017</v>
      </c>
      <c r="D12" s="9">
        <f t="shared" si="0"/>
        <v>647098</v>
      </c>
    </row>
    <row r="13" spans="1:4" ht="12.75">
      <c r="A13" s="10" t="s">
        <v>159</v>
      </c>
      <c r="B13" s="8">
        <v>31079464</v>
      </c>
      <c r="C13" s="8">
        <v>2888820</v>
      </c>
      <c r="D13" s="9">
        <f t="shared" si="0"/>
        <v>33968284</v>
      </c>
    </row>
    <row r="14" spans="1:4" ht="12.75">
      <c r="A14" s="10" t="s">
        <v>160</v>
      </c>
      <c r="B14" s="8">
        <v>105471</v>
      </c>
      <c r="C14" s="8">
        <v>243426</v>
      </c>
      <c r="D14" s="9">
        <f t="shared" si="0"/>
        <v>348897</v>
      </c>
    </row>
    <row r="15" spans="1:4" ht="12.75">
      <c r="A15" s="7" t="s">
        <v>9</v>
      </c>
      <c r="B15" s="11">
        <f>SUM(B9:B14)</f>
        <v>160307080</v>
      </c>
      <c r="C15" s="11">
        <f>SUM(C9:C14)</f>
        <v>69782227</v>
      </c>
      <c r="D15" s="12">
        <f t="shared" si="0"/>
        <v>230089307</v>
      </c>
    </row>
    <row r="16" spans="1:4" ht="12.75">
      <c r="A16" s="7" t="s">
        <v>17</v>
      </c>
      <c r="B16" s="8"/>
      <c r="C16" s="8"/>
      <c r="D16" s="9" t="s">
        <v>0</v>
      </c>
    </row>
    <row r="17" spans="1:4" ht="12.75">
      <c r="A17" s="10" t="s">
        <v>162</v>
      </c>
      <c r="B17" s="8">
        <v>42451016</v>
      </c>
      <c r="C17" s="8">
        <v>88035</v>
      </c>
      <c r="D17" s="9">
        <f aca="true" t="shared" si="1" ref="D17:D23">SUM(B17:C17)</f>
        <v>42539051</v>
      </c>
    </row>
    <row r="18" spans="1:4" ht="12.75">
      <c r="A18" s="10" t="s">
        <v>163</v>
      </c>
      <c r="B18" s="8">
        <v>1500</v>
      </c>
      <c r="C18" s="8">
        <v>18992</v>
      </c>
      <c r="D18" s="9">
        <f t="shared" si="1"/>
        <v>20492</v>
      </c>
    </row>
    <row r="19" spans="1:4" ht="12.75">
      <c r="A19" s="10" t="s">
        <v>164</v>
      </c>
      <c r="B19" s="8">
        <v>2074235</v>
      </c>
      <c r="C19" s="8">
        <v>146197</v>
      </c>
      <c r="D19" s="9">
        <f t="shared" si="1"/>
        <v>2220432</v>
      </c>
    </row>
    <row r="20" spans="1:4" ht="12.75">
      <c r="A20" s="10" t="s">
        <v>21</v>
      </c>
      <c r="B20" s="8">
        <v>0</v>
      </c>
      <c r="C20" s="8"/>
      <c r="D20" s="9">
        <f t="shared" si="1"/>
        <v>0</v>
      </c>
    </row>
    <row r="21" spans="1:4" ht="12.75">
      <c r="A21" s="10" t="s">
        <v>156</v>
      </c>
      <c r="B21" s="8">
        <v>0</v>
      </c>
      <c r="C21" s="8"/>
      <c r="D21" s="9">
        <f t="shared" si="1"/>
        <v>0</v>
      </c>
    </row>
    <row r="22" spans="1:4" ht="12.75">
      <c r="A22" s="7" t="s">
        <v>9</v>
      </c>
      <c r="B22" s="11">
        <f>SUM(B17:B21)</f>
        <v>44526751</v>
      </c>
      <c r="C22" s="11">
        <f>SUM(C17:C21)</f>
        <v>253224</v>
      </c>
      <c r="D22" s="12">
        <f t="shared" si="1"/>
        <v>44779975</v>
      </c>
    </row>
    <row r="23" spans="1:4" ht="14.25">
      <c r="A23" s="13" t="s">
        <v>23</v>
      </c>
      <c r="B23" s="14">
        <f>B7+B15+B22</f>
        <v>205066638</v>
      </c>
      <c r="C23" s="14">
        <f>C7+C15+C22</f>
        <v>70360018</v>
      </c>
      <c r="D23" s="15">
        <f t="shared" si="1"/>
        <v>275426656</v>
      </c>
    </row>
    <row r="24" spans="1:4" ht="12.75">
      <c r="A24" s="10"/>
      <c r="B24" s="8"/>
      <c r="C24" s="8"/>
      <c r="D24" s="9" t="s">
        <v>0</v>
      </c>
    </row>
    <row r="25" spans="1:4" ht="14.25">
      <c r="A25" s="13" t="s">
        <v>24</v>
      </c>
      <c r="B25" s="14">
        <v>44355</v>
      </c>
      <c r="C25" s="14">
        <v>6966</v>
      </c>
      <c r="D25" s="15">
        <f>SUM(B25:C25)</f>
        <v>51321</v>
      </c>
    </row>
    <row r="26" spans="1:4" ht="12.75">
      <c r="A26" s="10"/>
      <c r="B26" s="8"/>
      <c r="C26" s="8"/>
      <c r="D26" s="9" t="s">
        <v>0</v>
      </c>
    </row>
    <row r="27" spans="1:4" ht="14.25">
      <c r="A27" s="13" t="s">
        <v>25</v>
      </c>
      <c r="B27" s="14">
        <v>2877883</v>
      </c>
      <c r="C27" s="14">
        <v>6869535</v>
      </c>
      <c r="D27" s="15">
        <f>SUM(B27:C27)</f>
        <v>9747418</v>
      </c>
    </row>
    <row r="28" spans="1:4" ht="12.75">
      <c r="A28" s="10"/>
      <c r="B28" s="8"/>
      <c r="C28" s="8"/>
      <c r="D28" s="9" t="s">
        <v>0</v>
      </c>
    </row>
    <row r="29" spans="1:4" ht="12.75">
      <c r="A29" s="7" t="s">
        <v>26</v>
      </c>
      <c r="B29" s="8"/>
      <c r="C29" s="8"/>
      <c r="D29" s="9" t="s">
        <v>0</v>
      </c>
    </row>
    <row r="30" spans="1:4" ht="12.75">
      <c r="A30" s="10" t="s">
        <v>27</v>
      </c>
      <c r="B30" s="8">
        <v>168</v>
      </c>
      <c r="C30" s="8">
        <v>575</v>
      </c>
      <c r="D30" s="9">
        <f>SUM(B30:C30)</f>
        <v>743</v>
      </c>
    </row>
    <row r="31" spans="1:4" ht="12.75">
      <c r="A31" s="10" t="s">
        <v>28</v>
      </c>
      <c r="B31" s="8">
        <v>8903788</v>
      </c>
      <c r="C31" s="8">
        <v>7803836</v>
      </c>
      <c r="D31" s="9">
        <f>SUM(B31:C31)</f>
        <v>16707624</v>
      </c>
    </row>
    <row r="32" spans="1:4" ht="12.75">
      <c r="A32" s="10" t="s">
        <v>29</v>
      </c>
      <c r="B32" s="8">
        <v>762</v>
      </c>
      <c r="C32" s="8">
        <v>3315</v>
      </c>
      <c r="D32" s="9">
        <f>SUM(B32:C32)</f>
        <v>4077</v>
      </c>
    </row>
    <row r="33" spans="1:4" ht="12.75">
      <c r="A33" s="10" t="s">
        <v>30</v>
      </c>
      <c r="B33" s="8">
        <v>2707258</v>
      </c>
      <c r="C33" s="8">
        <v>418389</v>
      </c>
      <c r="D33" s="9">
        <f>SUM(B33:C33)</f>
        <v>3125647</v>
      </c>
    </row>
    <row r="34" spans="1:4" ht="15" thickBot="1">
      <c r="A34" s="13" t="s">
        <v>31</v>
      </c>
      <c r="B34" s="14">
        <f>SUM(B30:B33)</f>
        <v>11611976</v>
      </c>
      <c r="C34" s="14">
        <f>SUM(C30:C33)</f>
        <v>8226115</v>
      </c>
      <c r="D34" s="15">
        <f>SUM(B34:C34)</f>
        <v>19838091</v>
      </c>
    </row>
    <row r="35" spans="1:4" ht="15" thickBot="1">
      <c r="A35" s="16" t="s">
        <v>32</v>
      </c>
      <c r="B35" s="17">
        <f>B23+B25+B27+B34</f>
        <v>219600852</v>
      </c>
      <c r="C35" s="17">
        <f>C23+C25+C27+C34</f>
        <v>85462634</v>
      </c>
      <c r="D35" s="65">
        <f>D23+D25+D27+D34</f>
        <v>305063486</v>
      </c>
    </row>
    <row r="36" spans="1:4" ht="13.5" thickBot="1">
      <c r="A36" s="69"/>
      <c r="B36" s="74"/>
      <c r="C36" s="74"/>
      <c r="D36" s="75"/>
    </row>
    <row r="37" spans="1:4" ht="15">
      <c r="A37" s="4" t="s">
        <v>33</v>
      </c>
      <c r="B37" s="5" t="s">
        <v>1</v>
      </c>
      <c r="C37" s="5" t="s">
        <v>2</v>
      </c>
      <c r="D37" s="183" t="s">
        <v>3</v>
      </c>
    </row>
    <row r="38" spans="1:4" ht="12.75">
      <c r="A38" s="7" t="s">
        <v>34</v>
      </c>
      <c r="B38" s="8"/>
      <c r="C38" s="8"/>
      <c r="D38" s="9"/>
    </row>
    <row r="39" spans="1:4" ht="12.75">
      <c r="A39" s="10" t="s">
        <v>35</v>
      </c>
      <c r="B39" s="8">
        <v>204469249</v>
      </c>
      <c r="C39" s="8">
        <v>70437551</v>
      </c>
      <c r="D39" s="9">
        <f>SUM(B39:C39)</f>
        <v>274906800</v>
      </c>
    </row>
    <row r="40" spans="1:4" ht="12.75">
      <c r="A40" s="10" t="s">
        <v>36</v>
      </c>
      <c r="B40" s="8">
        <v>43645</v>
      </c>
      <c r="C40" s="8">
        <v>21392</v>
      </c>
      <c r="D40" s="9">
        <f>SUM(B40:C40)</f>
        <v>65037</v>
      </c>
    </row>
    <row r="41" spans="1:4" ht="12.75">
      <c r="A41" s="10" t="s">
        <v>37</v>
      </c>
      <c r="B41" s="8">
        <v>46834</v>
      </c>
      <c r="C41" s="8">
        <v>20188</v>
      </c>
      <c r="D41" s="9">
        <f>SUM(B41:C41)</f>
        <v>67022</v>
      </c>
    </row>
    <row r="42" spans="1:4" ht="12.75">
      <c r="A42" s="10" t="s">
        <v>38</v>
      </c>
      <c r="B42" s="8">
        <v>-2281456</v>
      </c>
      <c r="C42" s="8">
        <v>14180</v>
      </c>
      <c r="D42" s="9">
        <f>SUM(B42:C42)</f>
        <v>-2267276</v>
      </c>
    </row>
    <row r="43" spans="1:4" ht="14.25">
      <c r="A43" s="13" t="s">
        <v>39</v>
      </c>
      <c r="B43" s="14">
        <f>SUM(B39:B42)</f>
        <v>202278272</v>
      </c>
      <c r="C43" s="14">
        <f>SUM(C39:C42)</f>
        <v>70493311</v>
      </c>
      <c r="D43" s="15">
        <f>SUM(B43:C43)</f>
        <v>272771583</v>
      </c>
    </row>
    <row r="44" spans="1:4" ht="12.75">
      <c r="A44" s="10"/>
      <c r="B44" s="8"/>
      <c r="C44" s="8"/>
      <c r="D44" s="9" t="s">
        <v>0</v>
      </c>
    </row>
    <row r="45" spans="1:4" ht="12.75">
      <c r="A45" s="7" t="s">
        <v>40</v>
      </c>
      <c r="B45" s="8"/>
      <c r="C45" s="8"/>
      <c r="D45" s="9" t="s">
        <v>0</v>
      </c>
    </row>
    <row r="46" spans="1:4" ht="12.75">
      <c r="A46" s="10" t="s">
        <v>41</v>
      </c>
      <c r="B46" s="8">
        <v>0</v>
      </c>
      <c r="C46" s="8">
        <v>0</v>
      </c>
      <c r="D46" s="9">
        <f aca="true" t="shared" si="2" ref="D46:D52">SUM(B46:C46)</f>
        <v>0</v>
      </c>
    </row>
    <row r="47" spans="1:4" ht="12.75">
      <c r="A47" s="10" t="s">
        <v>42</v>
      </c>
      <c r="B47" s="8">
        <v>0</v>
      </c>
      <c r="C47" s="8">
        <v>0</v>
      </c>
      <c r="D47" s="9">
        <f t="shared" si="2"/>
        <v>0</v>
      </c>
    </row>
    <row r="48" spans="1:4" ht="12.75">
      <c r="A48" s="10" t="s">
        <v>43</v>
      </c>
      <c r="B48" s="8">
        <v>0</v>
      </c>
      <c r="C48" s="8">
        <v>0</v>
      </c>
      <c r="D48" s="9">
        <f t="shared" si="2"/>
        <v>0</v>
      </c>
    </row>
    <row r="49" spans="1:4" ht="12.75">
      <c r="A49" s="10" t="s">
        <v>44</v>
      </c>
      <c r="B49" s="8">
        <v>0</v>
      </c>
      <c r="C49" s="8">
        <v>0</v>
      </c>
      <c r="D49" s="9">
        <f t="shared" si="2"/>
        <v>0</v>
      </c>
    </row>
    <row r="50" spans="1:4" ht="12.75">
      <c r="A50" s="10" t="s">
        <v>45</v>
      </c>
      <c r="B50" s="8">
        <v>379623</v>
      </c>
      <c r="C50" s="8">
        <v>1181641</v>
      </c>
      <c r="D50" s="9">
        <f t="shared" si="2"/>
        <v>1561264</v>
      </c>
    </row>
    <row r="51" spans="1:4" ht="12.75">
      <c r="A51" s="10" t="s">
        <v>46</v>
      </c>
      <c r="B51" s="8"/>
      <c r="C51" s="8">
        <v>599</v>
      </c>
      <c r="D51" s="9">
        <f t="shared" si="2"/>
        <v>599</v>
      </c>
    </row>
    <row r="52" spans="1:4" ht="14.25">
      <c r="A52" s="13" t="s">
        <v>47</v>
      </c>
      <c r="B52" s="14">
        <f>SUM(B46:B51)</f>
        <v>379623</v>
      </c>
      <c r="C52" s="14">
        <f>SUM(C46:C51)</f>
        <v>1182240</v>
      </c>
      <c r="D52" s="15">
        <f t="shared" si="2"/>
        <v>1561863</v>
      </c>
    </row>
    <row r="53" spans="1:4" ht="12.75">
      <c r="A53" s="10"/>
      <c r="B53" s="8"/>
      <c r="C53" s="8"/>
      <c r="D53" s="9" t="s">
        <v>48</v>
      </c>
    </row>
    <row r="54" spans="1:4" ht="14.25">
      <c r="A54" s="13" t="s">
        <v>49</v>
      </c>
      <c r="B54" s="14">
        <v>39280536</v>
      </c>
      <c r="C54" s="14">
        <v>8238079</v>
      </c>
      <c r="D54" s="15">
        <f>SUM(B54:C54)</f>
        <v>47518615</v>
      </c>
    </row>
    <row r="55" spans="1:4" ht="12.75">
      <c r="A55" s="10"/>
      <c r="B55" s="8"/>
      <c r="C55" s="8"/>
      <c r="D55" s="9" t="s">
        <v>0</v>
      </c>
    </row>
    <row r="56" spans="1:4" ht="12.75">
      <c r="A56" s="7" t="s">
        <v>50</v>
      </c>
      <c r="B56" s="11"/>
      <c r="C56" s="11"/>
      <c r="D56" s="12" t="s">
        <v>0</v>
      </c>
    </row>
    <row r="57" spans="1:4" ht="12.75">
      <c r="A57" s="19" t="s">
        <v>51</v>
      </c>
      <c r="B57" s="8">
        <v>1095210</v>
      </c>
      <c r="C57" s="8">
        <v>1298522</v>
      </c>
      <c r="D57" s="9">
        <f aca="true" t="shared" si="3" ref="D57:D62">SUM(B57:C57)</f>
        <v>2393732</v>
      </c>
    </row>
    <row r="58" spans="1:4" ht="12.75">
      <c r="A58" s="19" t="s">
        <v>52</v>
      </c>
      <c r="B58" s="8">
        <v>231359</v>
      </c>
      <c r="C58" s="8">
        <v>2537274</v>
      </c>
      <c r="D58" s="9">
        <f t="shared" si="3"/>
        <v>2768633</v>
      </c>
    </row>
    <row r="59" spans="1:4" ht="12.75">
      <c r="A59" s="19" t="s">
        <v>53</v>
      </c>
      <c r="B59" s="8">
        <v>-23419901</v>
      </c>
      <c r="C59" s="8">
        <v>2096685</v>
      </c>
      <c r="D59" s="9">
        <f t="shared" si="3"/>
        <v>-21323216</v>
      </c>
    </row>
    <row r="60" spans="1:4" ht="12.75">
      <c r="A60" s="19" t="s">
        <v>54</v>
      </c>
      <c r="B60" s="8">
        <v>-428025</v>
      </c>
      <c r="C60" s="8">
        <v>-537544</v>
      </c>
      <c r="D60" s="9">
        <f t="shared" si="3"/>
        <v>-965569</v>
      </c>
    </row>
    <row r="61" spans="1:4" ht="12.75">
      <c r="A61" s="19" t="s">
        <v>55</v>
      </c>
      <c r="B61" s="8">
        <v>183778</v>
      </c>
      <c r="C61" s="8">
        <v>154067</v>
      </c>
      <c r="D61" s="9">
        <f t="shared" si="3"/>
        <v>337845</v>
      </c>
    </row>
    <row r="62" spans="1:4" ht="15" thickBot="1">
      <c r="A62" s="13" t="s">
        <v>9</v>
      </c>
      <c r="B62" s="14">
        <f>SUM(B57:B61)</f>
        <v>-22337579</v>
      </c>
      <c r="C62" s="14">
        <f>SUM(C57:C61)</f>
        <v>5549004</v>
      </c>
      <c r="D62" s="15">
        <f t="shared" si="3"/>
        <v>-16788575</v>
      </c>
    </row>
    <row r="63" spans="1:4" ht="12.75">
      <c r="A63" s="20"/>
      <c r="B63" s="21"/>
      <c r="C63" s="21"/>
      <c r="D63" s="22"/>
    </row>
    <row r="64" spans="1:4" ht="15" thickBot="1">
      <c r="A64" s="23" t="s">
        <v>56</v>
      </c>
      <c r="B64" s="24">
        <f>B43+B52+B54+B62</f>
        <v>219600852</v>
      </c>
      <c r="C64" s="24">
        <f>C43+C52+C54+C62</f>
        <v>85462634</v>
      </c>
      <c r="D64" s="25">
        <f>D43+D52+D54+D62</f>
        <v>305063486</v>
      </c>
    </row>
  </sheetData>
  <printOptions horizontalCentered="1" verticalCentered="1"/>
  <pageMargins left="0.7874015748031497" right="0.7874015748031497" top="1.14" bottom="0.984251968503937" header="1.47" footer="0.5118110236220472"/>
  <pageSetup fitToHeight="1" fitToWidth="1" orientation="portrait" paperSize="9" scale="66" r:id="rId1"/>
  <headerFooter alignWithMargins="0">
    <oddHeader>&amp;L
   &amp;"Arial,Kurzíva" v tis. Kč&amp;C&amp;"Arial,tučné kurzíva"&amp;11Rozvaha města a městských částí sestavená kl 31.12.2004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6">
      <selection activeCell="D47" sqref="D47"/>
    </sheetView>
  </sheetViews>
  <sheetFormatPr defaultColWidth="9.140625" defaultRowHeight="12.75"/>
  <cols>
    <col min="1" max="1" width="51.7109375" style="0" customWidth="1"/>
    <col min="2" max="6" width="18.00390625" style="18" customWidth="1"/>
  </cols>
  <sheetData>
    <row r="1" spans="1:6" ht="15">
      <c r="A1" s="1" t="s">
        <v>57</v>
      </c>
      <c r="B1" s="2" t="s">
        <v>1</v>
      </c>
      <c r="C1" s="2" t="s">
        <v>58</v>
      </c>
      <c r="D1" s="2" t="s">
        <v>2</v>
      </c>
      <c r="E1" s="2" t="s">
        <v>59</v>
      </c>
      <c r="F1" s="3" t="s">
        <v>3</v>
      </c>
    </row>
    <row r="2" spans="1:6" ht="13.5" thickBot="1">
      <c r="A2" s="26"/>
      <c r="B2" s="27"/>
      <c r="C2" s="27"/>
      <c r="D2" s="27"/>
      <c r="E2" s="27"/>
      <c r="F2" s="28"/>
    </row>
    <row r="3" spans="1:6" ht="12.75">
      <c r="A3" s="7" t="s">
        <v>5</v>
      </c>
      <c r="B3" s="8" t="s">
        <v>0</v>
      </c>
      <c r="C3" s="8"/>
      <c r="D3" s="8"/>
      <c r="E3" s="8"/>
      <c r="F3" s="9"/>
    </row>
    <row r="4" spans="1:6" ht="12.75">
      <c r="A4" s="10" t="s">
        <v>6</v>
      </c>
      <c r="B4" s="8">
        <f>'SOR 200.04'!B4</f>
        <v>135313</v>
      </c>
      <c r="C4" s="8">
        <v>168205</v>
      </c>
      <c r="D4" s="8">
        <f>'SOR 200.04'!C4</f>
        <v>305981</v>
      </c>
      <c r="E4" s="8">
        <v>37944</v>
      </c>
      <c r="F4" s="9">
        <f>SUM(B4:E4)</f>
        <v>647443</v>
      </c>
    </row>
    <row r="5" spans="1:6" ht="12.75">
      <c r="A5" s="10" t="s">
        <v>158</v>
      </c>
      <c r="B5" s="8">
        <f>'SOR 200.04'!B5</f>
        <v>97270</v>
      </c>
      <c r="C5" s="8">
        <v>3151</v>
      </c>
      <c r="D5" s="8">
        <f>'SOR 200.04'!C5</f>
        <v>18320</v>
      </c>
      <c r="E5" s="8">
        <v>8</v>
      </c>
      <c r="F5" s="9">
        <f>SUM(B5:E5)</f>
        <v>118749</v>
      </c>
    </row>
    <row r="6" spans="1:6" ht="12.75">
      <c r="A6" s="10" t="s">
        <v>161</v>
      </c>
      <c r="B6" s="8">
        <f>'SOR 200.04'!B6</f>
        <v>224</v>
      </c>
      <c r="C6" s="8">
        <v>2383</v>
      </c>
      <c r="D6" s="8">
        <f>'SOR 200.04'!C6</f>
        <v>266</v>
      </c>
      <c r="E6" s="8">
        <v>440</v>
      </c>
      <c r="F6" s="9">
        <f>SUM(B6:E6)</f>
        <v>3313</v>
      </c>
    </row>
    <row r="7" spans="1:6" ht="12.75">
      <c r="A7" s="7" t="s">
        <v>9</v>
      </c>
      <c r="B7" s="11">
        <f>SUM(B3:B6)</f>
        <v>232807</v>
      </c>
      <c r="C7" s="11">
        <f>SUM(C3:C6)</f>
        <v>173739</v>
      </c>
      <c r="D7" s="11">
        <f>SUM(D3:D6)</f>
        <v>324567</v>
      </c>
      <c r="E7" s="11">
        <f>SUM(E3:E6)</f>
        <v>38392</v>
      </c>
      <c r="F7" s="12">
        <f>SUM(B7:E7)</f>
        <v>769505</v>
      </c>
    </row>
    <row r="8" spans="1:6" ht="12" customHeight="1">
      <c r="A8" s="7" t="s">
        <v>10</v>
      </c>
      <c r="B8" s="8"/>
      <c r="C8" s="8"/>
      <c r="D8" s="8"/>
      <c r="E8" s="8"/>
      <c r="F8" s="9" t="s">
        <v>0</v>
      </c>
    </row>
    <row r="9" spans="1:6" ht="12.75">
      <c r="A9" s="10" t="s">
        <v>11</v>
      </c>
      <c r="B9" s="8">
        <f>'SOR 200.04'!B9</f>
        <v>94377736</v>
      </c>
      <c r="C9" s="8">
        <v>10768454</v>
      </c>
      <c r="D9" s="8">
        <f>'SOR 200.04'!C9</f>
        <v>46039970</v>
      </c>
      <c r="E9" s="8">
        <v>2068860</v>
      </c>
      <c r="F9" s="9">
        <f aca="true" t="shared" si="0" ref="F9:F15">SUM(B9:E9)</f>
        <v>153255020</v>
      </c>
    </row>
    <row r="10" spans="1:6" ht="12.75">
      <c r="A10" s="10" t="s">
        <v>12</v>
      </c>
      <c r="B10" s="8">
        <f>'SOR 200.04'!B10</f>
        <v>4037006</v>
      </c>
      <c r="C10" s="8">
        <v>4917067</v>
      </c>
      <c r="D10" s="8">
        <f>'SOR 200.04'!C10</f>
        <v>2316287</v>
      </c>
      <c r="E10" s="8">
        <v>2434127</v>
      </c>
      <c r="F10" s="9">
        <f t="shared" si="0"/>
        <v>13704487</v>
      </c>
    </row>
    <row r="11" spans="1:6" ht="12.75">
      <c r="A11" s="10" t="s">
        <v>13</v>
      </c>
      <c r="B11" s="8">
        <f>'SOR 200.04'!B11</f>
        <v>30119322</v>
      </c>
      <c r="C11" s="8">
        <v>2473762</v>
      </c>
      <c r="D11" s="8">
        <f>'SOR 200.04'!C11</f>
        <v>18234707</v>
      </c>
      <c r="E11" s="8">
        <v>312417</v>
      </c>
      <c r="F11" s="9">
        <f t="shared" si="0"/>
        <v>51140208</v>
      </c>
    </row>
    <row r="12" spans="1:6" ht="12.75">
      <c r="A12" s="10" t="s">
        <v>14</v>
      </c>
      <c r="B12" s="8">
        <f>'SOR 200.04'!B12</f>
        <v>588081</v>
      </c>
      <c r="C12" s="8">
        <v>10188</v>
      </c>
      <c r="D12" s="8">
        <f>'SOR 200.04'!C12</f>
        <v>59017</v>
      </c>
      <c r="E12" s="8">
        <v>3178</v>
      </c>
      <c r="F12" s="9">
        <f t="shared" si="0"/>
        <v>660464</v>
      </c>
    </row>
    <row r="13" spans="1:6" ht="12.75">
      <c r="A13" s="10" t="s">
        <v>159</v>
      </c>
      <c r="B13" s="8">
        <f>'SOR 200.04'!B13</f>
        <v>31079464</v>
      </c>
      <c r="C13" s="8">
        <v>788682</v>
      </c>
      <c r="D13" s="8">
        <f>'SOR 200.04'!C13</f>
        <v>2888820</v>
      </c>
      <c r="E13" s="8">
        <v>46839</v>
      </c>
      <c r="F13" s="9">
        <f t="shared" si="0"/>
        <v>34803805</v>
      </c>
    </row>
    <row r="14" spans="1:6" ht="12.75">
      <c r="A14" s="10" t="s">
        <v>160</v>
      </c>
      <c r="B14" s="8">
        <f>'SOR 200.04'!B14</f>
        <v>105471</v>
      </c>
      <c r="C14" s="8">
        <v>59759</v>
      </c>
      <c r="D14" s="8">
        <f>'SOR 200.04'!C14</f>
        <v>243426</v>
      </c>
      <c r="E14" s="8">
        <v>1622</v>
      </c>
      <c r="F14" s="9">
        <f t="shared" si="0"/>
        <v>410278</v>
      </c>
    </row>
    <row r="15" spans="1:6" ht="12.75">
      <c r="A15" s="7" t="s">
        <v>9</v>
      </c>
      <c r="B15" s="11">
        <f>SUM(B9:B14)</f>
        <v>160307080</v>
      </c>
      <c r="C15" s="11">
        <f>SUM(C9:C14)</f>
        <v>19017912</v>
      </c>
      <c r="D15" s="11">
        <f>SUM(D9:D14)</f>
        <v>69782227</v>
      </c>
      <c r="E15" s="11">
        <f>SUM(E9:E14)</f>
        <v>4867043</v>
      </c>
      <c r="F15" s="12">
        <f t="shared" si="0"/>
        <v>253974262</v>
      </c>
    </row>
    <row r="16" spans="1:6" ht="12.75">
      <c r="A16" s="7" t="s">
        <v>17</v>
      </c>
      <c r="B16" s="8"/>
      <c r="C16" s="8"/>
      <c r="D16" s="8"/>
      <c r="E16" s="8"/>
      <c r="F16" s="9" t="s">
        <v>0</v>
      </c>
    </row>
    <row r="17" spans="1:6" ht="12.75">
      <c r="A17" s="10" t="s">
        <v>162</v>
      </c>
      <c r="B17" s="8">
        <f>'SOR 200.04'!B17</f>
        <v>42451016</v>
      </c>
      <c r="C17" s="8">
        <v>0</v>
      </c>
      <c r="D17" s="8">
        <f>'SOR 200.04'!C17</f>
        <v>88035</v>
      </c>
      <c r="E17" s="8">
        <v>0</v>
      </c>
      <c r="F17" s="9">
        <f aca="true" t="shared" si="1" ref="F17:F23">SUM(B17:E17)</f>
        <v>42539051</v>
      </c>
    </row>
    <row r="18" spans="1:6" ht="12.75">
      <c r="A18" s="10" t="s">
        <v>163</v>
      </c>
      <c r="B18" s="8">
        <f>'SOR 200.04'!B18</f>
        <v>1500</v>
      </c>
      <c r="C18" s="8">
        <v>0</v>
      </c>
      <c r="D18" s="8">
        <f>'SOR 200.04'!C18</f>
        <v>18992</v>
      </c>
      <c r="E18" s="8">
        <v>0</v>
      </c>
      <c r="F18" s="9">
        <f t="shared" si="1"/>
        <v>20492</v>
      </c>
    </row>
    <row r="19" spans="1:6" ht="12.75">
      <c r="A19" s="10" t="s">
        <v>164</v>
      </c>
      <c r="B19" s="8">
        <f>'SOR 200.04'!B19</f>
        <v>2074235</v>
      </c>
      <c r="C19" s="8">
        <v>0</v>
      </c>
      <c r="D19" s="8">
        <f>'SOR 200.04'!C19:C20</f>
        <v>146197</v>
      </c>
      <c r="E19" s="8">
        <v>0</v>
      </c>
      <c r="F19" s="9">
        <f t="shared" si="1"/>
        <v>2220432</v>
      </c>
    </row>
    <row r="20" spans="1:6" ht="12.75">
      <c r="A20" s="10" t="s">
        <v>21</v>
      </c>
      <c r="B20" s="8">
        <f>'SOR 200.04'!B20</f>
        <v>0</v>
      </c>
      <c r="C20" s="8">
        <v>0</v>
      </c>
      <c r="D20" s="8">
        <v>0</v>
      </c>
      <c r="E20" s="8">
        <v>0</v>
      </c>
      <c r="F20" s="9">
        <f t="shared" si="1"/>
        <v>0</v>
      </c>
    </row>
    <row r="21" spans="1:6" ht="12.75">
      <c r="A21" s="10" t="s">
        <v>156</v>
      </c>
      <c r="B21" s="8">
        <f>'SOR 200.04'!B21</f>
        <v>0</v>
      </c>
      <c r="C21" s="8">
        <v>0</v>
      </c>
      <c r="D21" s="8">
        <v>0</v>
      </c>
      <c r="E21" s="8">
        <v>0</v>
      </c>
      <c r="F21" s="9">
        <f t="shared" si="1"/>
        <v>0</v>
      </c>
    </row>
    <row r="22" spans="1:6" ht="13.5" thickBot="1">
      <c r="A22" s="120" t="s">
        <v>9</v>
      </c>
      <c r="B22" s="121">
        <f>SUM(B17:B21)</f>
        <v>44526751</v>
      </c>
      <c r="C22" s="121">
        <v>0</v>
      </c>
      <c r="D22" s="121">
        <f>SUM(D17:D21)</f>
        <v>253224</v>
      </c>
      <c r="E22" s="121">
        <f>SUM(E17:E21)</f>
        <v>0</v>
      </c>
      <c r="F22" s="122">
        <f t="shared" si="1"/>
        <v>44779975</v>
      </c>
    </row>
    <row r="23" spans="1:6" ht="15" thickBot="1">
      <c r="A23" s="34" t="s">
        <v>23</v>
      </c>
      <c r="B23" s="35">
        <f>B7+B15+B22</f>
        <v>205066638</v>
      </c>
      <c r="C23" s="35">
        <f>C7+C15+C22</f>
        <v>19191651</v>
      </c>
      <c r="D23" s="35">
        <f>D7+D15+D22</f>
        <v>70360018</v>
      </c>
      <c r="E23" s="35">
        <f>E7+E15+E22</f>
        <v>4905435</v>
      </c>
      <c r="F23" s="118">
        <f t="shared" si="1"/>
        <v>299523742</v>
      </c>
    </row>
    <row r="24" spans="1:6" ht="13.5" thickBot="1">
      <c r="A24" s="66"/>
      <c r="B24" s="67"/>
      <c r="C24" s="67"/>
      <c r="D24" s="67"/>
      <c r="E24" s="67"/>
      <c r="F24" s="68" t="s">
        <v>0</v>
      </c>
    </row>
    <row r="25" spans="1:6" ht="15" thickBot="1">
      <c r="A25" s="16" t="s">
        <v>24</v>
      </c>
      <c r="B25" s="17">
        <f>'SOR 200.04'!B25</f>
        <v>44355</v>
      </c>
      <c r="C25" s="17">
        <v>144645</v>
      </c>
      <c r="D25" s="17">
        <f>'SOR 200.04'!C25</f>
        <v>6966</v>
      </c>
      <c r="E25" s="17">
        <v>50060</v>
      </c>
      <c r="F25" s="65">
        <f>SUM(B25:E25)</f>
        <v>246026</v>
      </c>
    </row>
    <row r="26" spans="1:6" ht="13.5" thickBot="1">
      <c r="A26" s="26"/>
      <c r="B26" s="27"/>
      <c r="C26" s="27"/>
      <c r="D26" s="27"/>
      <c r="E26" s="27"/>
      <c r="F26" s="28" t="s">
        <v>0</v>
      </c>
    </row>
    <row r="27" spans="1:6" ht="15" thickBot="1">
      <c r="A27" s="16" t="s">
        <v>25</v>
      </c>
      <c r="B27" s="17">
        <f>'SOR 200.04'!B27</f>
        <v>2877883</v>
      </c>
      <c r="C27" s="17">
        <v>319777</v>
      </c>
      <c r="D27" s="17">
        <f>'SOR 200.04'!C27</f>
        <v>6869535</v>
      </c>
      <c r="E27" s="17">
        <v>286433</v>
      </c>
      <c r="F27" s="65">
        <f>SUM(B27:E27)</f>
        <v>10353628</v>
      </c>
    </row>
    <row r="28" spans="1:6" ht="12.75">
      <c r="A28" s="62"/>
      <c r="B28" s="71"/>
      <c r="C28" s="71"/>
      <c r="D28" s="71"/>
      <c r="E28" s="71"/>
      <c r="F28" s="72" t="s">
        <v>0</v>
      </c>
    </row>
    <row r="29" spans="1:6" ht="12.75">
      <c r="A29" s="7" t="s">
        <v>26</v>
      </c>
      <c r="B29" s="8"/>
      <c r="C29" s="8"/>
      <c r="D29" s="8"/>
      <c r="E29" s="8"/>
      <c r="F29" s="9" t="s">
        <v>0</v>
      </c>
    </row>
    <row r="30" spans="1:6" ht="12.75">
      <c r="A30" s="10" t="s">
        <v>27</v>
      </c>
      <c r="B30" s="8">
        <f>'SOR 200.04'!B30</f>
        <v>168</v>
      </c>
      <c r="C30" s="8">
        <v>9054</v>
      </c>
      <c r="D30" s="8">
        <f>'SOR 200.04'!C30</f>
        <v>575</v>
      </c>
      <c r="E30" s="8">
        <v>8401</v>
      </c>
      <c r="F30" s="9">
        <f>SUM(B30:E30)</f>
        <v>18198</v>
      </c>
    </row>
    <row r="31" spans="1:6" ht="12.75">
      <c r="A31" s="10" t="s">
        <v>28</v>
      </c>
      <c r="B31" s="8">
        <f>'SOR 200.04'!B31</f>
        <v>8903788</v>
      </c>
      <c r="C31" s="8">
        <v>1608049</v>
      </c>
      <c r="D31" s="8">
        <f>'SOR 200.04'!C31</f>
        <v>7803836</v>
      </c>
      <c r="E31" s="8">
        <v>988660</v>
      </c>
      <c r="F31" s="9">
        <f>SUM(B31:E31)</f>
        <v>19304333</v>
      </c>
    </row>
    <row r="32" spans="1:6" ht="12.75">
      <c r="A32" s="10" t="s">
        <v>29</v>
      </c>
      <c r="B32" s="8">
        <f>'SOR 200.04'!B32</f>
        <v>762</v>
      </c>
      <c r="C32" s="8">
        <v>4695</v>
      </c>
      <c r="D32" s="8">
        <f>'SOR 200.04'!C32</f>
        <v>3315</v>
      </c>
      <c r="E32" s="8">
        <v>755</v>
      </c>
      <c r="F32" s="9">
        <f>SUM(B32:E32)</f>
        <v>9527</v>
      </c>
    </row>
    <row r="33" spans="1:6" ht="13.5" thickBot="1">
      <c r="A33" s="29" t="s">
        <v>30</v>
      </c>
      <c r="B33" s="30">
        <f>'SOR 200.04'!B33</f>
        <v>2707258</v>
      </c>
      <c r="C33" s="30">
        <v>0</v>
      </c>
      <c r="D33" s="30">
        <f>'SOR 200.04'!C33</f>
        <v>418389</v>
      </c>
      <c r="E33" s="30">
        <v>0</v>
      </c>
      <c r="F33" s="9">
        <f>SUM(B33:E33)</f>
        <v>3125647</v>
      </c>
    </row>
    <row r="34" spans="1:6" ht="15" thickBot="1">
      <c r="A34" s="16" t="s">
        <v>31</v>
      </c>
      <c r="B34" s="17">
        <f>SUM(B30:B33)</f>
        <v>11611976</v>
      </c>
      <c r="C34" s="17">
        <f>SUM(C30:C33)</f>
        <v>1621798</v>
      </c>
      <c r="D34" s="17">
        <f>SUM(D30:D33)</f>
        <v>8226115</v>
      </c>
      <c r="E34" s="17">
        <f>SUM(E30:E33)</f>
        <v>997816</v>
      </c>
      <c r="F34" s="65">
        <f>SUM(B34:E34)</f>
        <v>22457705</v>
      </c>
    </row>
    <row r="35" spans="1:6" ht="14.25">
      <c r="A35" s="123"/>
      <c r="B35" s="124"/>
      <c r="C35" s="124"/>
      <c r="D35" s="124"/>
      <c r="E35" s="124"/>
      <c r="F35" s="125"/>
    </row>
    <row r="36" spans="1:6" ht="13.5" thickBot="1">
      <c r="A36" s="29" t="s">
        <v>60</v>
      </c>
      <c r="B36" s="30"/>
      <c r="C36" s="30">
        <f>'PO A 2004'!B8+'PO A 2004'!B18</f>
        <v>-6810572</v>
      </c>
      <c r="D36" s="30"/>
      <c r="E36" s="119">
        <f>'PO A 2004'!C8+'PO A 2004'!C18</f>
        <v>-2504346</v>
      </c>
      <c r="F36" s="31">
        <f>SUM(B36:E36)</f>
        <v>-9314918</v>
      </c>
    </row>
    <row r="37" spans="1:6" ht="12.75">
      <c r="A37" s="32"/>
      <c r="B37" s="21"/>
      <c r="C37" s="33"/>
      <c r="D37" s="33"/>
      <c r="E37" s="74"/>
      <c r="F37" s="22"/>
    </row>
    <row r="38" spans="1:6" ht="15" thickBot="1">
      <c r="A38" s="34" t="s">
        <v>32</v>
      </c>
      <c r="B38" s="35">
        <f>B23+B25+B27+B34+B36</f>
        <v>219600852</v>
      </c>
      <c r="C38" s="35">
        <f>C23+C25+C27+C34+C36</f>
        <v>14467299</v>
      </c>
      <c r="D38" s="35">
        <f>D23+D25+D27+D34+D36</f>
        <v>85462634</v>
      </c>
      <c r="E38" s="35">
        <f>E23+E25+E27+E34+E36</f>
        <v>3735398</v>
      </c>
      <c r="F38" s="118">
        <f>F23+F25+F27+F34+F36</f>
        <v>323266183</v>
      </c>
    </row>
    <row r="40" ht="12.75">
      <c r="F40" s="18" t="s">
        <v>0</v>
      </c>
    </row>
  </sheetData>
  <printOptions horizontalCentered="1" verticalCentered="1"/>
  <pageMargins left="0.7874015748031497" right="0.7874015748031497" top="1.06" bottom="0.984251968503937" header="0.4" footer="0.5118110236220472"/>
  <pageSetup fitToHeight="1" fitToWidth="1" orientation="landscape" paperSize="9" scale="84" r:id="rId1"/>
  <headerFooter alignWithMargins="0">
    <oddHeader>&amp;L
               &amp;"Arial,Kurzíva"  v tis. Kč&amp;C&amp;"Arial,tučné kurzíva"&amp;11Přehled aktiv města, městských částí a příspěvkových organizací podle stavu k 31.12.2004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A12" sqref="A12"/>
    </sheetView>
  </sheetViews>
  <sheetFormatPr defaultColWidth="9.140625" defaultRowHeight="12.75"/>
  <cols>
    <col min="1" max="1" width="53.140625" style="0" customWidth="1"/>
    <col min="2" max="6" width="18.00390625" style="18" customWidth="1"/>
  </cols>
  <sheetData>
    <row r="1" spans="1:6" ht="15">
      <c r="A1" s="4" t="s">
        <v>33</v>
      </c>
      <c r="B1" s="5" t="s">
        <v>1</v>
      </c>
      <c r="C1" s="5" t="s">
        <v>58</v>
      </c>
      <c r="D1" s="5" t="s">
        <v>2</v>
      </c>
      <c r="E1" s="5" t="s">
        <v>59</v>
      </c>
      <c r="F1" s="6" t="s">
        <v>3</v>
      </c>
    </row>
    <row r="2" spans="1:6" ht="12.75">
      <c r="A2" s="10"/>
      <c r="B2" s="8"/>
      <c r="C2" s="8"/>
      <c r="D2" s="8"/>
      <c r="E2" s="8"/>
      <c r="F2" s="9"/>
    </row>
    <row r="3" spans="1:6" ht="12.75">
      <c r="A3" s="7" t="s">
        <v>34</v>
      </c>
      <c r="B3" s="8"/>
      <c r="C3" s="8"/>
      <c r="D3" s="8"/>
      <c r="E3" s="8"/>
      <c r="F3" s="9"/>
    </row>
    <row r="4" spans="1:6" ht="12.75">
      <c r="A4" s="10" t="s">
        <v>35</v>
      </c>
      <c r="B4" s="8">
        <f>'SOR 200.04'!B39</f>
        <v>204469249</v>
      </c>
      <c r="C4" s="8">
        <f>'PO P 2004'!B5</f>
        <v>12378270</v>
      </c>
      <c r="D4" s="8">
        <f>'SOR 200.04'!C39</f>
        <v>70437551</v>
      </c>
      <c r="E4" s="8">
        <f>'PO P 2004'!C5</f>
        <v>2263351</v>
      </c>
      <c r="F4" s="9">
        <f>SUM(B4:E4)</f>
        <v>289548421</v>
      </c>
    </row>
    <row r="5" spans="1:6" ht="12.75">
      <c r="A5" s="10" t="s">
        <v>36</v>
      </c>
      <c r="B5" s="8">
        <f>'SOR 200.04'!B40</f>
        <v>43645</v>
      </c>
      <c r="C5" s="8">
        <f>'PO P 2004'!B6</f>
        <v>126757</v>
      </c>
      <c r="D5" s="8">
        <f>'SOR 200.04'!C40</f>
        <v>21392</v>
      </c>
      <c r="E5" s="8">
        <f>'PO P 2004'!C6</f>
        <v>24811</v>
      </c>
      <c r="F5" s="9">
        <f aca="true" t="shared" si="0" ref="F5:F19">SUM(B5:E5)</f>
        <v>216605</v>
      </c>
    </row>
    <row r="6" spans="1:6" ht="12.75">
      <c r="A6" s="10" t="s">
        <v>37</v>
      </c>
      <c r="B6" s="8">
        <f>'SOR 200.04'!B41</f>
        <v>46834</v>
      </c>
      <c r="C6" s="8">
        <f>'PO P 2004'!B7</f>
        <v>0</v>
      </c>
      <c r="D6" s="8">
        <f>'SOR 200.04'!C41</f>
        <v>20188</v>
      </c>
      <c r="E6" s="8">
        <f>'PO P 2004'!C7</f>
        <v>0</v>
      </c>
      <c r="F6" s="9">
        <f t="shared" si="0"/>
        <v>67022</v>
      </c>
    </row>
    <row r="7" spans="1:6" ht="12.75">
      <c r="A7" s="10" t="s">
        <v>38</v>
      </c>
      <c r="B7" s="8">
        <f>'SOR 200.04'!B42</f>
        <v>-2281456</v>
      </c>
      <c r="C7" s="8">
        <f>'PO P 2004'!B8</f>
        <v>0</v>
      </c>
      <c r="D7" s="8">
        <f>'SOR 200.04'!C42</f>
        <v>14180</v>
      </c>
      <c r="E7" s="8">
        <f>'PO P 2004'!C8</f>
        <v>0</v>
      </c>
      <c r="F7" s="9">
        <f t="shared" si="0"/>
        <v>-2267276</v>
      </c>
    </row>
    <row r="8" spans="1:6" s="36" customFormat="1" ht="14.25">
      <c r="A8" s="13" t="s">
        <v>9</v>
      </c>
      <c r="B8" s="14">
        <f>SUM(B4:B7)</f>
        <v>202278272</v>
      </c>
      <c r="C8" s="14">
        <f>SUM(C4:C7)</f>
        <v>12505027</v>
      </c>
      <c r="D8" s="14">
        <f>SUM(D4:D7)</f>
        <v>70493311</v>
      </c>
      <c r="E8" s="14">
        <f>SUM(E4:E6)</f>
        <v>2288162</v>
      </c>
      <c r="F8" s="15">
        <f t="shared" si="0"/>
        <v>287564772</v>
      </c>
    </row>
    <row r="9" spans="1:6" ht="12.75">
      <c r="A9" s="10"/>
      <c r="B9" s="8"/>
      <c r="C9" s="8"/>
      <c r="D9" s="8" t="s">
        <v>0</v>
      </c>
      <c r="E9" s="8"/>
      <c r="F9" s="9" t="s">
        <v>0</v>
      </c>
    </row>
    <row r="10" spans="1:6" ht="12.75">
      <c r="A10" s="7" t="s">
        <v>40</v>
      </c>
      <c r="B10" s="8"/>
      <c r="C10" s="8"/>
      <c r="D10" s="8" t="s">
        <v>0</v>
      </c>
      <c r="E10" s="8"/>
      <c r="F10" s="9" t="s">
        <v>0</v>
      </c>
    </row>
    <row r="11" spans="1:6" ht="12.75">
      <c r="A11" s="10" t="s">
        <v>41</v>
      </c>
      <c r="B11" s="8">
        <v>0</v>
      </c>
      <c r="C11" s="8">
        <f>'PO P 2004'!B12</f>
        <v>39436</v>
      </c>
      <c r="D11" s="8">
        <f>'SOR 200.04'!C46</f>
        <v>0</v>
      </c>
      <c r="E11" s="8">
        <f>'PO P 2004'!C12</f>
        <v>45582</v>
      </c>
      <c r="F11" s="9">
        <f t="shared" si="0"/>
        <v>85018</v>
      </c>
    </row>
    <row r="12" spans="1:6" ht="12.75">
      <c r="A12" s="10" t="s">
        <v>42</v>
      </c>
      <c r="B12" s="8">
        <v>0</v>
      </c>
      <c r="C12" s="8">
        <f>'PO P 2004'!B13</f>
        <v>77156</v>
      </c>
      <c r="D12" s="8">
        <f>'SOR 200.04'!C47</f>
        <v>0</v>
      </c>
      <c r="E12" s="8">
        <f>'PO P 2004'!C13</f>
        <v>58582</v>
      </c>
      <c r="F12" s="9">
        <f t="shared" si="0"/>
        <v>135738</v>
      </c>
    </row>
    <row r="13" spans="1:6" ht="12.75">
      <c r="A13" s="10" t="s">
        <v>43</v>
      </c>
      <c r="B13" s="8">
        <v>0</v>
      </c>
      <c r="C13" s="8">
        <f>'PO P 2004'!B14</f>
        <v>192626</v>
      </c>
      <c r="D13" s="8">
        <f>'SOR 200.04'!C48</f>
        <v>0</v>
      </c>
      <c r="E13" s="8">
        <f>'PO P 2004'!C14</f>
        <v>187619</v>
      </c>
      <c r="F13" s="9">
        <f t="shared" si="0"/>
        <v>380245</v>
      </c>
    </row>
    <row r="14" spans="1:6" ht="12.75">
      <c r="A14" s="10" t="s">
        <v>44</v>
      </c>
      <c r="B14" s="8">
        <v>0</v>
      </c>
      <c r="C14" s="8">
        <f>'PO P 2004'!B15</f>
        <v>564277</v>
      </c>
      <c r="D14" s="8">
        <f>'SOR 200.04'!C49</f>
        <v>0</v>
      </c>
      <c r="E14" s="8">
        <f>'PO P 2004'!C15</f>
        <v>228849</v>
      </c>
      <c r="F14" s="9">
        <f t="shared" si="0"/>
        <v>793126</v>
      </c>
    </row>
    <row r="15" spans="1:6" ht="12.75">
      <c r="A15" s="10" t="s">
        <v>45</v>
      </c>
      <c r="B15" s="8">
        <f>'SOR 200.04'!B50</f>
        <v>379623</v>
      </c>
      <c r="C15" s="8">
        <f>'PO P 2004'!B16</f>
        <v>0</v>
      </c>
      <c r="D15" s="8">
        <f>'SOR 200.04'!C50</f>
        <v>1181641</v>
      </c>
      <c r="E15" s="8">
        <f>'PO P 2004'!C16</f>
        <v>0</v>
      </c>
      <c r="F15" s="9">
        <f t="shared" si="0"/>
        <v>1561264</v>
      </c>
    </row>
    <row r="16" spans="1:6" ht="12.75">
      <c r="A16" s="10" t="s">
        <v>46</v>
      </c>
      <c r="B16" s="8">
        <f>'SOR 200.04'!B51</f>
        <v>0</v>
      </c>
      <c r="C16" s="8">
        <f>'PO P 2004'!B17</f>
        <v>0</v>
      </c>
      <c r="D16" s="8">
        <f>'SOR 200.04'!C51</f>
        <v>599</v>
      </c>
      <c r="E16" s="8">
        <f>'PO P 2004'!C17</f>
        <v>89</v>
      </c>
      <c r="F16" s="9">
        <f t="shared" si="0"/>
        <v>688</v>
      </c>
    </row>
    <row r="17" spans="1:6" s="36" customFormat="1" ht="14.25">
      <c r="A17" s="13" t="s">
        <v>9</v>
      </c>
      <c r="B17" s="14">
        <f>SUM(B11:B16)</f>
        <v>379623</v>
      </c>
      <c r="C17" s="14">
        <f>SUM(C11:C16)</f>
        <v>873495</v>
      </c>
      <c r="D17" s="14">
        <f>SUM(D11:D16)</f>
        <v>1182240</v>
      </c>
      <c r="E17" s="14">
        <f>SUM(E11:E16)</f>
        <v>520721</v>
      </c>
      <c r="F17" s="15">
        <f t="shared" si="0"/>
        <v>2956079</v>
      </c>
    </row>
    <row r="18" spans="1:6" ht="14.25">
      <c r="A18" s="10"/>
      <c r="B18" s="8"/>
      <c r="C18" s="8"/>
      <c r="D18" s="14" t="s">
        <v>0</v>
      </c>
      <c r="E18" s="8"/>
      <c r="F18" s="9" t="s">
        <v>48</v>
      </c>
    </row>
    <row r="19" spans="1:6" s="36" customFormat="1" ht="14.25">
      <c r="A19" s="13" t="s">
        <v>49</v>
      </c>
      <c r="B19" s="14">
        <f>'SOR 200.04'!B54</f>
        <v>39280536</v>
      </c>
      <c r="C19" s="14">
        <f>'PO P 2004'!B38</f>
        <v>1038185</v>
      </c>
      <c r="D19" s="14">
        <f>'SOR 200.04'!C54</f>
        <v>8238079</v>
      </c>
      <c r="E19" s="14">
        <f>'PO P 2004'!C38</f>
        <v>957479</v>
      </c>
      <c r="F19" s="15">
        <f t="shared" si="0"/>
        <v>49514279</v>
      </c>
    </row>
    <row r="20" spans="1:6" ht="12.75">
      <c r="A20" s="10"/>
      <c r="B20" s="8"/>
      <c r="C20" s="8"/>
      <c r="D20" s="8"/>
      <c r="E20" s="8"/>
      <c r="F20" s="9" t="s">
        <v>0</v>
      </c>
    </row>
    <row r="21" spans="1:6" ht="12.75">
      <c r="A21" s="7" t="s">
        <v>50</v>
      </c>
      <c r="B21" s="11"/>
      <c r="C21" s="8"/>
      <c r="D21" s="8"/>
      <c r="E21" s="8"/>
      <c r="F21" s="9" t="s">
        <v>0</v>
      </c>
    </row>
    <row r="22" spans="1:6" ht="12.75">
      <c r="A22" s="19" t="s">
        <v>51</v>
      </c>
      <c r="B22" s="8">
        <f>'SOR 200.04'!B57</f>
        <v>1095210</v>
      </c>
      <c r="C22" s="8">
        <f>'PO P 2004'!B43</f>
        <v>55286</v>
      </c>
      <c r="D22" s="8">
        <f>'SOR 200.04'!C57</f>
        <v>1298522</v>
      </c>
      <c r="E22" s="8">
        <f>'PO P 2004'!C43</f>
        <v>89635</v>
      </c>
      <c r="F22" s="9">
        <f aca="true" t="shared" si="1" ref="F22:F27">SUM(B22:E22)</f>
        <v>2538653</v>
      </c>
    </row>
    <row r="23" spans="1:6" ht="12.75">
      <c r="A23" s="19" t="s">
        <v>52</v>
      </c>
      <c r="B23" s="8">
        <f>'SOR 200.04'!B58</f>
        <v>231359</v>
      </c>
      <c r="C23" s="8">
        <f>'PO P 2004'!B44</f>
        <v>-4694</v>
      </c>
      <c r="D23" s="8">
        <f>'SOR 200.04'!C58</f>
        <v>2537274</v>
      </c>
      <c r="E23" s="8">
        <f>'PO P 2004'!C44</f>
        <v>-120599</v>
      </c>
      <c r="F23" s="9">
        <f t="shared" si="1"/>
        <v>2643340</v>
      </c>
    </row>
    <row r="24" spans="1:6" ht="12.75">
      <c r="A24" s="19" t="s">
        <v>53</v>
      </c>
      <c r="B24" s="8">
        <f>'SOR 200.04'!B59</f>
        <v>-23419901</v>
      </c>
      <c r="C24" s="8">
        <f>'PO P 2004'!B45</f>
        <v>0</v>
      </c>
      <c r="D24" s="8">
        <f>'SOR 200.04'!C59</f>
        <v>2096685</v>
      </c>
      <c r="E24" s="8">
        <f>'PO P 2004'!C45</f>
        <v>0</v>
      </c>
      <c r="F24" s="9">
        <f t="shared" si="1"/>
        <v>-21323216</v>
      </c>
    </row>
    <row r="25" spans="1:6" ht="12.75">
      <c r="A25" s="19" t="s">
        <v>54</v>
      </c>
      <c r="B25" s="8">
        <f>'SOR 200.04'!B60</f>
        <v>-428025</v>
      </c>
      <c r="C25" s="8">
        <f>'PO P 2004'!B46</f>
        <v>0</v>
      </c>
      <c r="D25" s="8">
        <f>'SOR 200.04'!C60</f>
        <v>-537544</v>
      </c>
      <c r="E25" s="8">
        <f>'PO P 2004'!C46</f>
        <v>0</v>
      </c>
      <c r="F25" s="9">
        <f t="shared" si="1"/>
        <v>-965569</v>
      </c>
    </row>
    <row r="26" spans="1:6" ht="12.75">
      <c r="A26" s="19" t="s">
        <v>55</v>
      </c>
      <c r="B26" s="8">
        <f>'SOR 200.04'!B61</f>
        <v>183778</v>
      </c>
      <c r="C26" s="8">
        <f>'PO P 2004'!B47</f>
        <v>0</v>
      </c>
      <c r="D26" s="8">
        <f>'SOR 200.04'!C61</f>
        <v>154067</v>
      </c>
      <c r="E26" s="8">
        <f>'PO P 2004'!C47</f>
        <v>0</v>
      </c>
      <c r="F26" s="9">
        <f t="shared" si="1"/>
        <v>337845</v>
      </c>
    </row>
    <row r="27" spans="1:6" s="36" customFormat="1" ht="15" thickBot="1">
      <c r="A27" s="13" t="s">
        <v>9</v>
      </c>
      <c r="B27" s="14">
        <f>SUM(B22:B26)</f>
        <v>-22337579</v>
      </c>
      <c r="C27" s="14">
        <f>SUM(C22:C26)</f>
        <v>50592</v>
      </c>
      <c r="D27" s="14">
        <f>SUM(D22:D26)</f>
        <v>5549004</v>
      </c>
      <c r="E27" s="14">
        <f>SUM(E22:E26)</f>
        <v>-30964</v>
      </c>
      <c r="F27" s="15">
        <f t="shared" si="1"/>
        <v>-16768947</v>
      </c>
    </row>
    <row r="28" spans="1:6" ht="12.75">
      <c r="A28" s="20"/>
      <c r="B28" s="21"/>
      <c r="C28" s="21"/>
      <c r="D28" s="21"/>
      <c r="E28" s="21"/>
      <c r="F28" s="22"/>
    </row>
    <row r="29" spans="1:6" ht="15" thickBot="1">
      <c r="A29" s="23" t="s">
        <v>61</v>
      </c>
      <c r="B29" s="24">
        <f>B8+B17+B19+B27</f>
        <v>219600852</v>
      </c>
      <c r="C29" s="24">
        <f>C8+C17+C19+C27</f>
        <v>14467299</v>
      </c>
      <c r="D29" s="24">
        <f>D8+D17+D19+D27</f>
        <v>85462634</v>
      </c>
      <c r="E29" s="24">
        <f>E8+E17+E19+E27</f>
        <v>3735398</v>
      </c>
      <c r="F29" s="25">
        <f>F8+F17+F19+F27</f>
        <v>323266183</v>
      </c>
    </row>
    <row r="31" ht="12.75">
      <c r="F31" s="18" t="s"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0" r:id="rId1"/>
  <headerFooter alignWithMargins="0">
    <oddHeader xml:space="preserve">&amp;L
 &amp;"Arial,Kurzíva"  v tis. Kč&amp;C&amp;"Arial,tučné kurzíva"&amp;11Přehled pasiv města, městských částí a příspsěvkových organizací podle stavu k 31.12.2004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0">
      <selection activeCell="C23" sqref="C23"/>
    </sheetView>
  </sheetViews>
  <sheetFormatPr defaultColWidth="9.140625" defaultRowHeight="12.75"/>
  <cols>
    <col min="1" max="1" width="44.421875" style="0" customWidth="1"/>
    <col min="2" max="2" width="14.7109375" style="18" customWidth="1"/>
    <col min="3" max="3" width="14.28125" style="18" customWidth="1"/>
    <col min="4" max="5" width="13.57421875" style="18" customWidth="1"/>
    <col min="6" max="6" width="17.140625" style="18" customWidth="1"/>
    <col min="7" max="7" width="14.00390625" style="0" customWidth="1"/>
  </cols>
  <sheetData>
    <row r="1" spans="1:6" ht="13.5" thickTop="1">
      <c r="A1" s="37"/>
      <c r="B1" s="38" t="s">
        <v>62</v>
      </c>
      <c r="C1" s="38" t="s">
        <v>63</v>
      </c>
      <c r="D1" s="38" t="s">
        <v>64</v>
      </c>
      <c r="E1" s="38" t="s">
        <v>63</v>
      </c>
      <c r="F1" s="39"/>
    </row>
    <row r="2" spans="1:6" ht="13.5" thickBot="1">
      <c r="A2" s="40"/>
      <c r="B2" s="41" t="s">
        <v>0</v>
      </c>
      <c r="C2" s="41" t="s">
        <v>65</v>
      </c>
      <c r="D2" s="41" t="s">
        <v>66</v>
      </c>
      <c r="E2" s="41" t="s">
        <v>67</v>
      </c>
      <c r="F2" s="42" t="s">
        <v>3</v>
      </c>
    </row>
    <row r="3" spans="1:6" ht="18" customHeight="1" thickTop="1">
      <c r="A3" s="43"/>
      <c r="B3" s="8"/>
      <c r="C3" s="8"/>
      <c r="D3" s="8"/>
      <c r="E3" s="8"/>
      <c r="F3" s="44"/>
    </row>
    <row r="4" spans="1:7" ht="18" customHeight="1">
      <c r="A4" s="43" t="s">
        <v>68</v>
      </c>
      <c r="B4" s="8">
        <v>1631425</v>
      </c>
      <c r="C4" s="8">
        <v>147440</v>
      </c>
      <c r="D4" s="8">
        <v>4671434</v>
      </c>
      <c r="E4" s="8">
        <v>114654</v>
      </c>
      <c r="F4" s="44">
        <f>SUM(B4:E4)</f>
        <v>6564953</v>
      </c>
      <c r="G4" s="18"/>
    </row>
    <row r="5" spans="1:7" ht="18" customHeight="1">
      <c r="A5" s="43" t="s">
        <v>69</v>
      </c>
      <c r="B5" s="8">
        <v>184197</v>
      </c>
      <c r="C5" s="18">
        <v>0</v>
      </c>
      <c r="D5" s="8">
        <v>189000</v>
      </c>
      <c r="E5" s="8">
        <v>0</v>
      </c>
      <c r="F5" s="44">
        <f aca="true" t="shared" si="0" ref="F5:F17">SUM(B5:E5)</f>
        <v>373197</v>
      </c>
      <c r="G5" s="18"/>
    </row>
    <row r="6" spans="1:7" ht="18" customHeight="1">
      <c r="A6" s="43" t="s">
        <v>70</v>
      </c>
      <c r="B6" s="18">
        <v>328568</v>
      </c>
      <c r="C6" s="8">
        <f>'PO A 2004'!B33</f>
        <v>76418</v>
      </c>
      <c r="D6" s="8">
        <v>1490178</v>
      </c>
      <c r="E6" s="8">
        <v>104695</v>
      </c>
      <c r="F6" s="44">
        <f t="shared" si="0"/>
        <v>1999859</v>
      </c>
      <c r="G6" s="18"/>
    </row>
    <row r="7" spans="1:7" ht="18" customHeight="1">
      <c r="A7" s="43" t="s">
        <v>71</v>
      </c>
      <c r="B7" s="8">
        <v>18525</v>
      </c>
      <c r="C7" s="8">
        <v>31295</v>
      </c>
      <c r="D7" s="8">
        <v>257010</v>
      </c>
      <c r="E7" s="8">
        <v>34409</v>
      </c>
      <c r="F7" s="44">
        <f t="shared" si="0"/>
        <v>341239</v>
      </c>
      <c r="G7" s="18"/>
    </row>
    <row r="8" spans="1:7" ht="18" customHeight="1">
      <c r="A8" s="43" t="s">
        <v>72</v>
      </c>
      <c r="B8" s="8">
        <v>37950</v>
      </c>
      <c r="C8" s="8">
        <v>17</v>
      </c>
      <c r="D8" s="8">
        <v>0</v>
      </c>
      <c r="E8" s="8">
        <v>0</v>
      </c>
      <c r="F8" s="44">
        <f t="shared" si="0"/>
        <v>37967</v>
      </c>
      <c r="G8" s="18"/>
    </row>
    <row r="9" spans="1:7" ht="18" customHeight="1">
      <c r="A9" s="43" t="s">
        <v>73</v>
      </c>
      <c r="B9" s="8">
        <v>2086</v>
      </c>
      <c r="C9" s="8">
        <v>8545</v>
      </c>
      <c r="D9" s="8">
        <v>0</v>
      </c>
      <c r="E9" s="8">
        <v>1371</v>
      </c>
      <c r="F9" s="44">
        <f t="shared" si="0"/>
        <v>12002</v>
      </c>
      <c r="G9" s="18"/>
    </row>
    <row r="10" spans="1:8" ht="18" customHeight="1">
      <c r="A10" s="43" t="s">
        <v>74</v>
      </c>
      <c r="B10" s="8">
        <v>0</v>
      </c>
      <c r="C10" s="8">
        <v>55</v>
      </c>
      <c r="D10" s="8">
        <v>0</v>
      </c>
      <c r="E10" s="8">
        <v>391</v>
      </c>
      <c r="F10" s="44">
        <f t="shared" si="0"/>
        <v>446</v>
      </c>
      <c r="G10" s="18"/>
      <c r="H10" s="45"/>
    </row>
    <row r="11" spans="1:7" ht="18" customHeight="1">
      <c r="A11" s="43" t="s">
        <v>75</v>
      </c>
      <c r="B11" s="8">
        <v>726</v>
      </c>
      <c r="C11" s="8">
        <v>18074</v>
      </c>
      <c r="D11" s="8">
        <v>2019</v>
      </c>
      <c r="E11" s="8">
        <v>6795</v>
      </c>
      <c r="F11" s="44">
        <f t="shared" si="0"/>
        <v>27614</v>
      </c>
      <c r="G11" s="18"/>
    </row>
    <row r="12" spans="1:7" ht="18" customHeight="1">
      <c r="A12" s="43" t="s">
        <v>76</v>
      </c>
      <c r="B12" s="8">
        <v>517431</v>
      </c>
      <c r="C12" s="8">
        <v>12548</v>
      </c>
      <c r="D12" s="8">
        <v>310385</v>
      </c>
      <c r="E12" s="8">
        <v>10381</v>
      </c>
      <c r="F12" s="44">
        <f t="shared" si="0"/>
        <v>850745</v>
      </c>
      <c r="G12" s="18"/>
    </row>
    <row r="13" spans="1:7" ht="18" customHeight="1">
      <c r="A13" s="43" t="s">
        <v>77</v>
      </c>
      <c r="B13" s="8"/>
      <c r="C13" s="8">
        <v>-10617</v>
      </c>
      <c r="D13" s="8">
        <v>-138056</v>
      </c>
      <c r="E13" s="8">
        <v>-1038</v>
      </c>
      <c r="F13" s="44">
        <f t="shared" si="0"/>
        <v>-149711</v>
      </c>
      <c r="G13" s="18"/>
    </row>
    <row r="14" spans="1:7" ht="18" customHeight="1">
      <c r="A14" s="43" t="s">
        <v>78</v>
      </c>
      <c r="B14" s="8">
        <v>113335</v>
      </c>
      <c r="C14" s="8">
        <v>0</v>
      </c>
      <c r="D14" s="8">
        <v>72945</v>
      </c>
      <c r="E14" s="8">
        <v>0</v>
      </c>
      <c r="F14" s="44">
        <f t="shared" si="0"/>
        <v>186280</v>
      </c>
      <c r="G14" s="18"/>
    </row>
    <row r="15" spans="1:7" ht="18" customHeight="1">
      <c r="A15" s="43"/>
      <c r="B15" s="8"/>
      <c r="D15" s="8"/>
      <c r="F15" s="44" t="s">
        <v>0</v>
      </c>
      <c r="G15" s="18"/>
    </row>
    <row r="16" spans="1:7" ht="18" customHeight="1">
      <c r="A16" s="43" t="s">
        <v>79</v>
      </c>
      <c r="B16" s="8">
        <v>43640</v>
      </c>
      <c r="C16" s="8">
        <v>26994</v>
      </c>
      <c r="D16" s="8">
        <v>5660</v>
      </c>
      <c r="E16" s="8">
        <v>10303</v>
      </c>
      <c r="F16" s="44">
        <f t="shared" si="0"/>
        <v>86597</v>
      </c>
      <c r="G16" s="18"/>
    </row>
    <row r="17" spans="1:7" ht="18" customHeight="1">
      <c r="A17" s="43" t="s">
        <v>80</v>
      </c>
      <c r="B17" s="8">
        <v>0</v>
      </c>
      <c r="C17" s="8">
        <v>5</v>
      </c>
      <c r="D17" s="8">
        <v>0</v>
      </c>
      <c r="E17" s="8">
        <v>0</v>
      </c>
      <c r="F17" s="44">
        <f t="shared" si="0"/>
        <v>5</v>
      </c>
      <c r="G17" s="18"/>
    </row>
    <row r="18" spans="1:7" ht="18" customHeight="1">
      <c r="A18" s="43" t="s">
        <v>81</v>
      </c>
      <c r="B18" s="8">
        <v>0</v>
      </c>
      <c r="C18" s="8">
        <v>9003</v>
      </c>
      <c r="D18" s="8">
        <v>8960</v>
      </c>
      <c r="E18" s="8">
        <v>4472</v>
      </c>
      <c r="F18" s="44">
        <f>SUM(B18:E18)</f>
        <v>22435</v>
      </c>
      <c r="G18" s="18"/>
    </row>
    <row r="19" spans="1:7" ht="18" customHeight="1">
      <c r="A19" s="43"/>
      <c r="B19" s="8"/>
      <c r="C19" s="8" t="s">
        <v>0</v>
      </c>
      <c r="D19" s="8"/>
      <c r="E19" s="8"/>
      <c r="F19" s="44"/>
      <c r="G19" s="18"/>
    </row>
    <row r="20" spans="1:7" s="48" customFormat="1" ht="18" customHeight="1">
      <c r="A20" s="46" t="s">
        <v>82</v>
      </c>
      <c r="B20" s="14">
        <f>SUM(B4:B18)</f>
        <v>2877883</v>
      </c>
      <c r="C20" s="14">
        <f>SUM(C4:C19)</f>
        <v>319777</v>
      </c>
      <c r="D20" s="14">
        <f>SUM(D4:D18)</f>
        <v>6869535</v>
      </c>
      <c r="E20" s="14">
        <f>SUM(E4:E18)</f>
        <v>286433</v>
      </c>
      <c r="F20" s="47">
        <f>SUM(B20:E20)</f>
        <v>10353628</v>
      </c>
      <c r="G20" s="18"/>
    </row>
    <row r="21" spans="1:7" ht="18" customHeight="1" thickBot="1">
      <c r="A21" s="49"/>
      <c r="B21" s="50"/>
      <c r="C21" s="50"/>
      <c r="D21" s="50"/>
      <c r="E21" s="50"/>
      <c r="F21" s="51"/>
      <c r="G21" s="18"/>
    </row>
    <row r="22" ht="18" customHeight="1" thickTop="1"/>
    <row r="23" ht="12.75">
      <c r="F23" s="18" t="s">
        <v>0</v>
      </c>
    </row>
    <row r="24" spans="2:3" ht="12.75">
      <c r="B24"/>
      <c r="C24" s="18" t="s">
        <v>0</v>
      </c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
                &amp;"Arial,Kurzíva"v tis. Kč&amp;C&amp;"Arial,tučné kurzíva"&amp;11Přehled pohledávek města, městských částí a příspěvkových organizací podle stavbu k 31.12.2004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C1">
      <selection activeCell="F7" sqref="F7"/>
    </sheetView>
  </sheetViews>
  <sheetFormatPr defaultColWidth="9.140625" defaultRowHeight="12.75"/>
  <cols>
    <col min="1" max="1" width="42.8515625" style="0" customWidth="1"/>
    <col min="2" max="3" width="14.28125" style="18" customWidth="1"/>
    <col min="4" max="4" width="13.57421875" style="18" customWidth="1"/>
    <col min="5" max="5" width="13.140625" style="18" customWidth="1"/>
    <col min="6" max="6" width="19.7109375" style="18" customWidth="1"/>
  </cols>
  <sheetData>
    <row r="1" spans="1:6" ht="13.5" thickTop="1">
      <c r="A1" s="37"/>
      <c r="B1" s="52" t="s">
        <v>83</v>
      </c>
      <c r="C1" s="52" t="s">
        <v>84</v>
      </c>
      <c r="D1" s="52" t="s">
        <v>64</v>
      </c>
      <c r="E1" s="52" t="s">
        <v>63</v>
      </c>
      <c r="F1" s="53"/>
    </row>
    <row r="2" spans="1:6" ht="13.5" thickBot="1">
      <c r="A2" s="40"/>
      <c r="B2" s="54" t="s">
        <v>0</v>
      </c>
      <c r="C2" s="54" t="s">
        <v>65</v>
      </c>
      <c r="D2" s="54" t="s">
        <v>66</v>
      </c>
      <c r="E2" s="54" t="s">
        <v>67</v>
      </c>
      <c r="F2" s="42" t="s">
        <v>3</v>
      </c>
    </row>
    <row r="3" spans="1:6" ht="13.5" thickTop="1">
      <c r="A3" s="43"/>
      <c r="B3" s="8"/>
      <c r="C3" s="8"/>
      <c r="D3" s="8" t="s">
        <v>0</v>
      </c>
      <c r="E3" s="8"/>
      <c r="F3" s="44"/>
    </row>
    <row r="4" spans="1:6" ht="12.75">
      <c r="A4" s="43" t="s">
        <v>85</v>
      </c>
      <c r="B4" s="8">
        <v>869157</v>
      </c>
      <c r="C4" s="8">
        <f>'PO P 2004'!B21</f>
        <v>264642</v>
      </c>
      <c r="D4" s="8">
        <v>1048740</v>
      </c>
      <c r="E4" s="8">
        <f>'PO P 2004'!C21</f>
        <v>214792</v>
      </c>
      <c r="F4" s="44">
        <f>SUM(B4:E4)</f>
        <v>2397331</v>
      </c>
    </row>
    <row r="5" spans="1:6" ht="12.75">
      <c r="A5" s="43" t="s">
        <v>86</v>
      </c>
      <c r="B5" s="8">
        <v>273629</v>
      </c>
      <c r="C5" s="8">
        <f>'PO P 2004'!B22</f>
        <v>35363</v>
      </c>
      <c r="D5" s="8">
        <v>1480759</v>
      </c>
      <c r="E5" s="8">
        <f>'PO P 2004'!C22</f>
        <v>62596</v>
      </c>
      <c r="F5" s="44">
        <f aca="true" t="shared" si="0" ref="F5:F24">SUM(B5:E5)</f>
        <v>1852347</v>
      </c>
    </row>
    <row r="6" spans="1:6" ht="12.75">
      <c r="A6" s="43" t="s">
        <v>87</v>
      </c>
      <c r="B6" s="8">
        <v>0</v>
      </c>
      <c r="C6" s="8">
        <v>0</v>
      </c>
      <c r="D6" s="8">
        <v>124</v>
      </c>
      <c r="E6" s="8">
        <f>'PO P 2004'!C23</f>
        <v>0</v>
      </c>
      <c r="F6" s="44">
        <f t="shared" si="0"/>
        <v>124</v>
      </c>
    </row>
    <row r="7" spans="1:6" ht="12.75">
      <c r="A7" s="43" t="s">
        <v>88</v>
      </c>
      <c r="B7" s="8">
        <v>2007520</v>
      </c>
      <c r="C7" s="8">
        <v>0</v>
      </c>
      <c r="D7" s="8">
        <v>0</v>
      </c>
      <c r="E7" s="8">
        <v>0</v>
      </c>
      <c r="F7" s="44">
        <f t="shared" si="0"/>
        <v>2007520</v>
      </c>
    </row>
    <row r="8" spans="1:6" ht="12.75">
      <c r="A8" s="43" t="s">
        <v>89</v>
      </c>
      <c r="B8" s="8">
        <v>84814</v>
      </c>
      <c r="C8" s="8">
        <f>'PO P 2004'!B24</f>
        <v>316278</v>
      </c>
      <c r="D8" s="8">
        <v>78491</v>
      </c>
      <c r="E8" s="8">
        <f>'PO P 2004'!C24</f>
        <v>259929</v>
      </c>
      <c r="F8" s="44">
        <f t="shared" si="0"/>
        <v>739512</v>
      </c>
    </row>
    <row r="9" spans="1:6" ht="12.75">
      <c r="A9" s="43" t="s">
        <v>90</v>
      </c>
      <c r="B9" s="8">
        <v>1176376</v>
      </c>
      <c r="C9" s="8">
        <f>'PO P 2004'!B25</f>
        <v>48413</v>
      </c>
      <c r="D9" s="8">
        <v>18619</v>
      </c>
      <c r="E9" s="8">
        <f>'PO P 2004'!C25</f>
        <v>38422</v>
      </c>
      <c r="F9" s="44">
        <f t="shared" si="0"/>
        <v>1281830</v>
      </c>
    </row>
    <row r="10" spans="1:6" ht="12.75">
      <c r="A10" s="43" t="s">
        <v>91</v>
      </c>
      <c r="B10" s="8">
        <v>-261576</v>
      </c>
      <c r="C10" s="8">
        <f>'PO P 2004'!B26</f>
        <v>77896</v>
      </c>
      <c r="D10" s="8">
        <v>3812167</v>
      </c>
      <c r="E10" s="8">
        <f>'PO P 2004'!C26</f>
        <v>71186</v>
      </c>
      <c r="F10" s="44">
        <f t="shared" si="0"/>
        <v>3699673</v>
      </c>
    </row>
    <row r="11" spans="1:6" ht="12.75">
      <c r="A11" s="43" t="s">
        <v>92</v>
      </c>
      <c r="B11" s="8">
        <v>639947</v>
      </c>
      <c r="C11" s="8">
        <f>'PO P 2004'!B27</f>
        <v>70661</v>
      </c>
      <c r="D11" s="8">
        <v>330442</v>
      </c>
      <c r="E11" s="8">
        <f>'PO P 2004'!C27</f>
        <v>32556</v>
      </c>
      <c r="F11" s="44">
        <f t="shared" si="0"/>
        <v>1073606</v>
      </c>
    </row>
    <row r="12" spans="1:6" ht="12.75">
      <c r="A12" s="43"/>
      <c r="B12" s="8"/>
      <c r="C12" s="8"/>
      <c r="D12" s="8"/>
      <c r="E12" s="8"/>
      <c r="F12" s="44">
        <f t="shared" si="0"/>
        <v>0</v>
      </c>
    </row>
    <row r="13" spans="1:6" ht="12.75">
      <c r="A13" s="43" t="s">
        <v>93</v>
      </c>
      <c r="B13" s="8">
        <v>15589234</v>
      </c>
      <c r="C13" s="8">
        <v>0</v>
      </c>
      <c r="D13" s="8">
        <v>372683</v>
      </c>
      <c r="E13" s="8">
        <v>0</v>
      </c>
      <c r="F13" s="44">
        <f t="shared" si="0"/>
        <v>15961917</v>
      </c>
    </row>
    <row r="14" spans="1:6" ht="12.75">
      <c r="A14" s="43" t="s">
        <v>94</v>
      </c>
      <c r="B14" s="8">
        <v>407338</v>
      </c>
      <c r="C14" s="8">
        <v>0</v>
      </c>
      <c r="D14" s="8">
        <v>80144</v>
      </c>
      <c r="E14" s="8">
        <v>300</v>
      </c>
      <c r="F14" s="44">
        <f t="shared" si="0"/>
        <v>487782</v>
      </c>
    </row>
    <row r="15" spans="1:6" ht="12.75">
      <c r="A15" s="43" t="s">
        <v>95</v>
      </c>
      <c r="B15" s="8">
        <v>16272050</v>
      </c>
      <c r="C15" s="8">
        <v>0</v>
      </c>
      <c r="D15" s="8">
        <v>0</v>
      </c>
      <c r="E15" s="8">
        <v>0</v>
      </c>
      <c r="F15" s="44">
        <f t="shared" si="0"/>
        <v>16272050</v>
      </c>
    </row>
    <row r="16" spans="1:6" ht="12.75">
      <c r="A16" s="43" t="s">
        <v>96</v>
      </c>
      <c r="B16" s="8">
        <v>0</v>
      </c>
      <c r="C16" s="8">
        <v>411</v>
      </c>
      <c r="D16" s="8">
        <v>0</v>
      </c>
      <c r="E16" s="8">
        <v>136337</v>
      </c>
      <c r="F16" s="44">
        <f t="shared" si="0"/>
        <v>136748</v>
      </c>
    </row>
    <row r="17" spans="1:6" ht="12.75">
      <c r="A17" s="43" t="s">
        <v>97</v>
      </c>
      <c r="B17" s="8">
        <v>13171</v>
      </c>
      <c r="C17" s="18">
        <v>0</v>
      </c>
      <c r="D17" s="8">
        <v>0</v>
      </c>
      <c r="E17" s="8">
        <v>0</v>
      </c>
      <c r="F17" s="44">
        <f t="shared" si="0"/>
        <v>13171</v>
      </c>
    </row>
    <row r="18" spans="1:6" ht="12.75">
      <c r="A18" s="43" t="s">
        <v>98</v>
      </c>
      <c r="B18" s="8">
        <v>596873</v>
      </c>
      <c r="C18" s="8">
        <v>0</v>
      </c>
      <c r="D18" s="8">
        <v>454220</v>
      </c>
      <c r="E18" s="8">
        <v>240</v>
      </c>
      <c r="F18" s="44">
        <f t="shared" si="0"/>
        <v>1051333</v>
      </c>
    </row>
    <row r="19" spans="1:6" ht="12.75">
      <c r="A19" s="43" t="s">
        <v>0</v>
      </c>
      <c r="B19" s="8"/>
      <c r="C19" s="8"/>
      <c r="D19" s="8"/>
      <c r="E19" s="8"/>
      <c r="F19" s="44">
        <f t="shared" si="0"/>
        <v>0</v>
      </c>
    </row>
    <row r="20" spans="1:6" ht="12.75">
      <c r="A20" s="43" t="s">
        <v>99</v>
      </c>
      <c r="B20" s="8">
        <v>0</v>
      </c>
      <c r="C20" s="8">
        <v>0</v>
      </c>
      <c r="D20" s="8">
        <v>62189</v>
      </c>
      <c r="E20" s="8">
        <v>6060</v>
      </c>
      <c r="F20" s="44">
        <f t="shared" si="0"/>
        <v>68249</v>
      </c>
    </row>
    <row r="21" spans="1:6" ht="12.75">
      <c r="A21" s="43"/>
      <c r="B21" s="8"/>
      <c r="C21" s="8"/>
      <c r="D21" s="8"/>
      <c r="E21" s="8"/>
      <c r="F21" s="44">
        <f t="shared" si="0"/>
        <v>0</v>
      </c>
    </row>
    <row r="22" spans="1:6" ht="12.75">
      <c r="A22" s="43" t="s">
        <v>100</v>
      </c>
      <c r="B22" s="8">
        <v>28661</v>
      </c>
      <c r="C22" s="8">
        <v>157872</v>
      </c>
      <c r="D22" s="8">
        <v>451748</v>
      </c>
      <c r="E22" s="8">
        <v>49490</v>
      </c>
      <c r="F22" s="44">
        <f t="shared" si="0"/>
        <v>687771</v>
      </c>
    </row>
    <row r="23" spans="1:6" ht="12.75">
      <c r="A23" s="43" t="s">
        <v>101</v>
      </c>
      <c r="B23" s="8">
        <v>1581675</v>
      </c>
      <c r="C23" s="8">
        <v>1</v>
      </c>
      <c r="D23" s="8">
        <v>0</v>
      </c>
      <c r="E23" s="8">
        <v>0</v>
      </c>
      <c r="F23" s="44">
        <f t="shared" si="0"/>
        <v>1581676</v>
      </c>
    </row>
    <row r="24" spans="1:6" ht="12.75">
      <c r="A24" s="43" t="s">
        <v>102</v>
      </c>
      <c r="B24" s="8">
        <v>1667</v>
      </c>
      <c r="C24" s="8">
        <v>66648</v>
      </c>
      <c r="D24" s="8">
        <v>47753</v>
      </c>
      <c r="E24" s="8">
        <v>85571</v>
      </c>
      <c r="F24" s="44">
        <f t="shared" si="0"/>
        <v>201639</v>
      </c>
    </row>
    <row r="25" spans="1:6" ht="12.75">
      <c r="A25" s="43"/>
      <c r="B25" s="8"/>
      <c r="C25" s="8"/>
      <c r="D25" s="8"/>
      <c r="E25" s="8"/>
      <c r="F25" s="44"/>
    </row>
    <row r="26" spans="1:6" s="55" customFormat="1" ht="14.25">
      <c r="A26" s="46" t="s">
        <v>103</v>
      </c>
      <c r="B26" s="14">
        <f>SUM(B4:B24)</f>
        <v>39280536</v>
      </c>
      <c r="C26" s="14">
        <f>SUM(C4:C24)</f>
        <v>1038185</v>
      </c>
      <c r="D26" s="14">
        <f>SUM(D4:D24)</f>
        <v>8238079</v>
      </c>
      <c r="E26" s="14">
        <f>SUM(E4:E25)</f>
        <v>957479</v>
      </c>
      <c r="F26" s="47">
        <f>SUM(B26:E26)</f>
        <v>49514279</v>
      </c>
    </row>
    <row r="27" spans="1:6" ht="13.5" thickBot="1">
      <c r="A27" s="49"/>
      <c r="B27" s="50"/>
      <c r="C27" s="50"/>
      <c r="D27" s="50"/>
      <c r="E27" s="50"/>
      <c r="F27" s="51"/>
    </row>
    <row r="28" ht="13.5" thickTop="1"/>
    <row r="29" spans="1:6" ht="12.75">
      <c r="A29" s="56" t="s">
        <v>104</v>
      </c>
      <c r="B29" s="18" t="s">
        <v>0</v>
      </c>
      <c r="C29" s="18" t="s">
        <v>0</v>
      </c>
      <c r="D29" s="18" t="s">
        <v>0</v>
      </c>
      <c r="E29" s="18" t="s">
        <v>0</v>
      </c>
      <c r="F29" s="18" t="s">
        <v>0</v>
      </c>
    </row>
    <row r="30" spans="1:2" ht="12.75">
      <c r="A30" s="56" t="s">
        <v>105</v>
      </c>
      <c r="B30" s="18" t="s">
        <v>0</v>
      </c>
    </row>
    <row r="31" spans="1:6" ht="12.75">
      <c r="A31" s="56" t="s">
        <v>106</v>
      </c>
      <c r="B31" s="57">
        <f>B8+B10</f>
        <v>-176762</v>
      </c>
      <c r="C31" s="57">
        <f>C8+C10</f>
        <v>394174</v>
      </c>
      <c r="D31" s="57">
        <f>D8+D10</f>
        <v>3890658</v>
      </c>
      <c r="E31" s="57">
        <f>E8+E10</f>
        <v>331115</v>
      </c>
      <c r="F31" s="57">
        <f>F8+F10</f>
        <v>4439185</v>
      </c>
    </row>
    <row r="32" ht="12.75">
      <c r="F32" s="18" t="s">
        <v>0</v>
      </c>
    </row>
  </sheetData>
  <printOptions horizontalCentered="1" verticalCentered="1"/>
  <pageMargins left="0.7874015748031497" right="0.7874015748031497" top="1.2598425196850394" bottom="0.984251968503937" header="0.5118110236220472" footer="0.5118110236220472"/>
  <pageSetup fitToHeight="1" fitToWidth="1" orientation="landscape" paperSize="9" r:id="rId1"/>
  <headerFooter alignWithMargins="0">
    <oddHeader>&amp;L
              &amp;"Arial,Kurzíva" v tis. Kč&amp;C&amp;"Arial,tučné kurzíva"&amp;11Přehled závazků města, městských částí a příspěvkových organizací podle stavu k 31.12.2004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A58" sqref="A58"/>
    </sheetView>
  </sheetViews>
  <sheetFormatPr defaultColWidth="9.140625" defaultRowHeight="12.75"/>
  <cols>
    <col min="1" max="1" width="55.00390625" style="0" customWidth="1"/>
    <col min="2" max="4" width="22.140625" style="18" customWidth="1"/>
  </cols>
  <sheetData>
    <row r="1" spans="1:4" ht="15.75" customHeight="1">
      <c r="A1" s="1" t="s">
        <v>57</v>
      </c>
      <c r="B1" s="2" t="s">
        <v>58</v>
      </c>
      <c r="C1" s="2" t="s">
        <v>59</v>
      </c>
      <c r="D1" s="58" t="s">
        <v>107</v>
      </c>
    </row>
    <row r="2" spans="1:4" ht="15.75" customHeight="1" thickBot="1">
      <c r="A2" s="26"/>
      <c r="B2" s="27"/>
      <c r="C2" s="27"/>
      <c r="D2" s="28" t="s">
        <v>108</v>
      </c>
    </row>
    <row r="3" spans="1:4" ht="15.75" customHeight="1">
      <c r="A3" s="7" t="s">
        <v>5</v>
      </c>
      <c r="B3" s="8"/>
      <c r="C3" s="8"/>
      <c r="D3" s="9"/>
    </row>
    <row r="4" spans="1:4" ht="15.75" customHeight="1">
      <c r="A4" s="10" t="s">
        <v>6</v>
      </c>
      <c r="B4" s="8">
        <v>168205</v>
      </c>
      <c r="C4" s="8">
        <v>37944</v>
      </c>
      <c r="D4" s="9">
        <f>SUM(B4:C4)</f>
        <v>206149</v>
      </c>
    </row>
    <row r="5" spans="1:4" ht="15.75" customHeight="1">
      <c r="A5" s="10" t="s">
        <v>158</v>
      </c>
      <c r="B5" s="8">
        <v>3151</v>
      </c>
      <c r="C5" s="8">
        <v>8</v>
      </c>
      <c r="D5" s="9">
        <f>SUM(B5:C5)</f>
        <v>3159</v>
      </c>
    </row>
    <row r="6" spans="1:4" ht="15.75" customHeight="1" thickBot="1">
      <c r="A6" s="29" t="s">
        <v>161</v>
      </c>
      <c r="B6" s="30">
        <v>2383</v>
      </c>
      <c r="C6" s="30">
        <v>440</v>
      </c>
      <c r="D6" s="31">
        <f>SUM(B6:C6)</f>
        <v>2823</v>
      </c>
    </row>
    <row r="7" spans="1:4" ht="15.75" customHeight="1" thickBot="1">
      <c r="A7" s="59" t="s">
        <v>9</v>
      </c>
      <c r="B7" s="166">
        <f>SUM(B3:B6)</f>
        <v>173739</v>
      </c>
      <c r="C7" s="166">
        <f>SUM(C3:C6)</f>
        <v>38392</v>
      </c>
      <c r="D7" s="167">
        <f>SUM(B7:C7)</f>
        <v>212131</v>
      </c>
    </row>
    <row r="8" spans="1:4" ht="15.75" customHeight="1">
      <c r="A8" s="66" t="s">
        <v>109</v>
      </c>
      <c r="B8" s="67">
        <v>-132825</v>
      </c>
      <c r="C8" s="67">
        <v>-32962</v>
      </c>
      <c r="D8" s="68">
        <f>SUM(B8:C8)</f>
        <v>-165787</v>
      </c>
    </row>
    <row r="9" spans="1:4" ht="15.75" customHeight="1">
      <c r="A9" s="10"/>
      <c r="B9" s="11"/>
      <c r="C9" s="11"/>
      <c r="D9" s="12"/>
    </row>
    <row r="10" spans="1:4" ht="15.75" customHeight="1">
      <c r="A10" s="70" t="s">
        <v>10</v>
      </c>
      <c r="B10" s="71"/>
      <c r="C10" s="71"/>
      <c r="D10" s="72"/>
    </row>
    <row r="11" spans="1:4" ht="15.75" customHeight="1">
      <c r="A11" s="10" t="s">
        <v>11</v>
      </c>
      <c r="B11" s="8">
        <v>10768454</v>
      </c>
      <c r="C11" s="8">
        <v>2068860</v>
      </c>
      <c r="D11" s="9">
        <f aca="true" t="shared" si="0" ref="D11:D18">SUM(B11:C11)</f>
        <v>12837314</v>
      </c>
    </row>
    <row r="12" spans="1:4" ht="15.75" customHeight="1">
      <c r="A12" s="10" t="s">
        <v>12</v>
      </c>
      <c r="B12" s="8">
        <v>4917067</v>
      </c>
      <c r="C12" s="8">
        <v>2434127</v>
      </c>
      <c r="D12" s="9">
        <f t="shared" si="0"/>
        <v>7351194</v>
      </c>
    </row>
    <row r="13" spans="1:4" ht="15.75" customHeight="1">
      <c r="A13" s="10" t="s">
        <v>13</v>
      </c>
      <c r="B13" s="8">
        <v>2473762</v>
      </c>
      <c r="C13" s="8">
        <v>312417</v>
      </c>
      <c r="D13" s="9">
        <f>SUM(B13:C13)</f>
        <v>2786179</v>
      </c>
    </row>
    <row r="14" spans="1:4" ht="15.75" customHeight="1">
      <c r="A14" s="10" t="s">
        <v>14</v>
      </c>
      <c r="B14" s="8">
        <v>10188</v>
      </c>
      <c r="C14" s="8">
        <v>3178</v>
      </c>
      <c r="D14" s="9">
        <f>SUM(B14:C14)</f>
        <v>13366</v>
      </c>
    </row>
    <row r="15" spans="1:4" ht="15.75" customHeight="1">
      <c r="A15" s="10" t="s">
        <v>159</v>
      </c>
      <c r="B15" s="8">
        <v>788682</v>
      </c>
      <c r="C15" s="8">
        <v>46839</v>
      </c>
      <c r="D15" s="9">
        <f t="shared" si="0"/>
        <v>835521</v>
      </c>
    </row>
    <row r="16" spans="1:4" ht="15.75" customHeight="1" thickBot="1">
      <c r="A16" s="29" t="s">
        <v>160</v>
      </c>
      <c r="B16" s="30">
        <v>59759</v>
      </c>
      <c r="C16" s="30">
        <v>1622</v>
      </c>
      <c r="D16" s="31">
        <f t="shared" si="0"/>
        <v>61381</v>
      </c>
    </row>
    <row r="17" spans="1:4" ht="15.75" customHeight="1" thickBot="1">
      <c r="A17" s="59" t="s">
        <v>9</v>
      </c>
      <c r="B17" s="166">
        <f>SUM(B11:B16)</f>
        <v>19017912</v>
      </c>
      <c r="C17" s="166">
        <f>SUM(C11:C16)</f>
        <v>4867043</v>
      </c>
      <c r="D17" s="167">
        <f>SUM(D11:D16)</f>
        <v>23884955</v>
      </c>
    </row>
    <row r="18" spans="1:4" ht="15.75" customHeight="1">
      <c r="A18" s="62" t="s">
        <v>157</v>
      </c>
      <c r="B18" s="170">
        <v>-6677747</v>
      </c>
      <c r="C18" s="170">
        <v>-2471384</v>
      </c>
      <c r="D18" s="171">
        <f t="shared" si="0"/>
        <v>-9149131</v>
      </c>
    </row>
    <row r="19" spans="1:4" ht="15.75" customHeight="1">
      <c r="A19" s="62"/>
      <c r="B19" s="71"/>
      <c r="C19" s="71"/>
      <c r="D19" s="72"/>
    </row>
    <row r="20" spans="1:4" ht="15.75" customHeight="1">
      <c r="A20" s="7" t="s">
        <v>17</v>
      </c>
      <c r="B20" s="8"/>
      <c r="C20" s="8"/>
      <c r="D20" s="9"/>
    </row>
    <row r="21" spans="1:4" ht="15.75" customHeight="1">
      <c r="A21" s="10" t="s">
        <v>162</v>
      </c>
      <c r="B21" s="8">
        <v>0</v>
      </c>
      <c r="C21" s="8">
        <v>0</v>
      </c>
      <c r="D21" s="9">
        <f aca="true" t="shared" si="1" ref="D21:D26">SUM(B21:C21)</f>
        <v>0</v>
      </c>
    </row>
    <row r="22" spans="1:4" ht="15.75" customHeight="1">
      <c r="A22" s="10" t="s">
        <v>163</v>
      </c>
      <c r="B22" s="8">
        <v>0</v>
      </c>
      <c r="C22" s="8">
        <v>0</v>
      </c>
      <c r="D22" s="9">
        <f t="shared" si="1"/>
        <v>0</v>
      </c>
    </row>
    <row r="23" spans="1:4" ht="15.75" customHeight="1">
      <c r="A23" s="10" t="s">
        <v>165</v>
      </c>
      <c r="B23" s="8">
        <v>0</v>
      </c>
      <c r="C23" s="8">
        <v>0</v>
      </c>
      <c r="D23" s="9">
        <f t="shared" si="1"/>
        <v>0</v>
      </c>
    </row>
    <row r="24" spans="1:4" ht="15.75" customHeight="1">
      <c r="A24" s="10" t="s">
        <v>21</v>
      </c>
      <c r="B24" s="8">
        <v>0</v>
      </c>
      <c r="C24" s="8">
        <v>0</v>
      </c>
      <c r="D24" s="9">
        <f t="shared" si="1"/>
        <v>0</v>
      </c>
    </row>
    <row r="25" spans="1:4" ht="15.75" customHeight="1" thickBot="1">
      <c r="A25" s="29" t="s">
        <v>22</v>
      </c>
      <c r="B25" s="30">
        <v>0</v>
      </c>
      <c r="C25" s="30">
        <v>0</v>
      </c>
      <c r="D25" s="31">
        <f t="shared" si="1"/>
        <v>0</v>
      </c>
    </row>
    <row r="26" spans="1:4" ht="15.75" customHeight="1" thickBot="1">
      <c r="A26" s="59" t="s">
        <v>9</v>
      </c>
      <c r="B26" s="168">
        <f>SUM(B21:B25)</f>
        <v>0</v>
      </c>
      <c r="C26" s="168">
        <f>SUM(C21:C25)</f>
        <v>0</v>
      </c>
      <c r="D26" s="169">
        <f t="shared" si="1"/>
        <v>0</v>
      </c>
    </row>
    <row r="27" spans="1:4" ht="15.75" customHeight="1" thickBot="1">
      <c r="A27" s="16" t="s">
        <v>23</v>
      </c>
      <c r="B27" s="166">
        <f>B7+B8+B17+B18+B26</f>
        <v>12381079</v>
      </c>
      <c r="C27" s="166">
        <f>C7+C8+C17+C18+C26</f>
        <v>2401089</v>
      </c>
      <c r="D27" s="167">
        <f>D7+D8+D17+D18+D26</f>
        <v>14782168</v>
      </c>
    </row>
    <row r="28" spans="1:4" ht="15.75" customHeight="1" thickBot="1">
      <c r="A28" s="66"/>
      <c r="B28" s="67"/>
      <c r="C28" s="67"/>
      <c r="D28" s="68"/>
    </row>
    <row r="29" spans="1:4" ht="15.75" customHeight="1" thickBot="1">
      <c r="A29" s="59" t="s">
        <v>24</v>
      </c>
      <c r="B29" s="166">
        <v>144645</v>
      </c>
      <c r="C29" s="166">
        <v>50060</v>
      </c>
      <c r="D29" s="167">
        <f>SUM(B29:C29)</f>
        <v>194705</v>
      </c>
    </row>
    <row r="30" spans="1:4" ht="15.75" customHeight="1">
      <c r="A30" s="69"/>
      <c r="B30" s="71"/>
      <c r="C30" s="71"/>
      <c r="D30" s="72"/>
    </row>
    <row r="31" spans="1:4" ht="15.75" customHeight="1">
      <c r="A31" s="7" t="s">
        <v>25</v>
      </c>
      <c r="B31" s="8"/>
      <c r="C31" s="8"/>
      <c r="D31" s="9"/>
    </row>
    <row r="32" spans="1:4" ht="15.75" customHeight="1">
      <c r="A32" s="10" t="s">
        <v>111</v>
      </c>
      <c r="B32" s="8">
        <v>178735</v>
      </c>
      <c r="C32" s="8">
        <v>149063</v>
      </c>
      <c r="D32" s="9">
        <f>SUM(B32:C32)</f>
        <v>327798</v>
      </c>
    </row>
    <row r="33" spans="1:4" ht="15.75" customHeight="1">
      <c r="A33" s="10" t="s">
        <v>70</v>
      </c>
      <c r="B33" s="8">
        <v>76418</v>
      </c>
      <c r="C33" s="8">
        <v>104695</v>
      </c>
      <c r="D33" s="9">
        <f>SUM(B33:C33)</f>
        <v>181113</v>
      </c>
    </row>
    <row r="34" spans="1:4" ht="15.75" customHeight="1">
      <c r="A34" s="10" t="s">
        <v>72</v>
      </c>
      <c r="B34" s="8">
        <v>17</v>
      </c>
      <c r="C34" s="8">
        <v>0</v>
      </c>
      <c r="D34" s="9">
        <f aca="true" t="shared" si="2" ref="D34:D44">SUM(B34:C34)</f>
        <v>17</v>
      </c>
    </row>
    <row r="35" spans="1:4" ht="15.75" customHeight="1">
      <c r="A35" s="10" t="s">
        <v>73</v>
      </c>
      <c r="B35" s="8">
        <v>8545</v>
      </c>
      <c r="C35" s="8">
        <v>1371</v>
      </c>
      <c r="D35" s="9">
        <f t="shared" si="2"/>
        <v>9916</v>
      </c>
    </row>
    <row r="36" spans="1:4" ht="15.75" customHeight="1">
      <c r="A36" s="10" t="s">
        <v>75</v>
      </c>
      <c r="B36" s="8">
        <v>18074</v>
      </c>
      <c r="C36" s="8">
        <v>6795</v>
      </c>
      <c r="D36" s="9">
        <f t="shared" si="2"/>
        <v>24869</v>
      </c>
    </row>
    <row r="37" spans="1:4" ht="15.75" customHeight="1">
      <c r="A37" s="29" t="s">
        <v>74</v>
      </c>
      <c r="B37" s="30">
        <v>55</v>
      </c>
      <c r="C37" s="30">
        <v>391</v>
      </c>
      <c r="D37" s="31">
        <f t="shared" si="2"/>
        <v>446</v>
      </c>
    </row>
    <row r="38" spans="1:4" ht="15.75" customHeight="1">
      <c r="A38" s="10" t="s">
        <v>76</v>
      </c>
      <c r="B38" s="11">
        <v>12548</v>
      </c>
      <c r="C38" s="11">
        <v>10381</v>
      </c>
      <c r="D38" s="12">
        <f t="shared" si="2"/>
        <v>22929</v>
      </c>
    </row>
    <row r="39" spans="1:4" ht="15.75" customHeight="1">
      <c r="A39" s="66" t="s">
        <v>77</v>
      </c>
      <c r="B39" s="67">
        <v>-10617</v>
      </c>
      <c r="C39" s="67">
        <v>-1038</v>
      </c>
      <c r="D39" s="68">
        <f t="shared" si="2"/>
        <v>-11655</v>
      </c>
    </row>
    <row r="40" spans="1:4" ht="15.75" customHeight="1">
      <c r="A40" s="10" t="s">
        <v>78</v>
      </c>
      <c r="B40" s="11">
        <v>0</v>
      </c>
      <c r="C40" s="11">
        <v>0</v>
      </c>
      <c r="D40" s="12">
        <f t="shared" si="2"/>
        <v>0</v>
      </c>
    </row>
    <row r="41" spans="1:4" ht="15.75" customHeight="1">
      <c r="A41" s="62" t="s">
        <v>112</v>
      </c>
      <c r="B41" s="71">
        <v>25985</v>
      </c>
      <c r="C41" s="71">
        <v>9142</v>
      </c>
      <c r="D41" s="72">
        <f t="shared" si="2"/>
        <v>35127</v>
      </c>
    </row>
    <row r="42" spans="1:4" ht="15.75" customHeight="1">
      <c r="A42" s="10" t="s">
        <v>113</v>
      </c>
      <c r="B42" s="8">
        <v>1009</v>
      </c>
      <c r="C42" s="8">
        <v>1161</v>
      </c>
      <c r="D42" s="9">
        <f t="shared" si="2"/>
        <v>2170</v>
      </c>
    </row>
    <row r="43" spans="1:4" ht="15.75" customHeight="1">
      <c r="A43" s="10" t="s">
        <v>80</v>
      </c>
      <c r="B43" s="8">
        <v>5</v>
      </c>
      <c r="C43" s="8">
        <v>0</v>
      </c>
      <c r="D43" s="9">
        <f t="shared" si="2"/>
        <v>5</v>
      </c>
    </row>
    <row r="44" spans="1:4" ht="15.75" customHeight="1" thickBot="1">
      <c r="A44" s="29" t="s">
        <v>81</v>
      </c>
      <c r="B44" s="30">
        <v>9003</v>
      </c>
      <c r="C44" s="30">
        <v>4472</v>
      </c>
      <c r="D44" s="31">
        <f t="shared" si="2"/>
        <v>13475</v>
      </c>
    </row>
    <row r="45" spans="1:4" ht="15.75" customHeight="1" thickBot="1">
      <c r="A45" s="59" t="s">
        <v>82</v>
      </c>
      <c r="B45" s="166">
        <f>SUM(B32:B44)</f>
        <v>319777</v>
      </c>
      <c r="C45" s="166">
        <f>SUM(C32:C44)</f>
        <v>286433</v>
      </c>
      <c r="D45" s="167">
        <f>SUM(D32:D44)</f>
        <v>606210</v>
      </c>
    </row>
    <row r="46" spans="1:4" ht="15.75" customHeight="1">
      <c r="A46" s="70"/>
      <c r="B46" s="71"/>
      <c r="C46" s="71"/>
      <c r="D46" s="72"/>
    </row>
    <row r="47" spans="1:4" ht="15.75" customHeight="1">
      <c r="A47" s="172" t="s">
        <v>26</v>
      </c>
      <c r="B47" s="30"/>
      <c r="C47" s="30"/>
      <c r="D47" s="31"/>
    </row>
    <row r="48" spans="1:4" ht="15.75" customHeight="1">
      <c r="A48" s="10" t="s">
        <v>27</v>
      </c>
      <c r="B48" s="173">
        <v>9054</v>
      </c>
      <c r="C48" s="173">
        <v>8401</v>
      </c>
      <c r="D48" s="180">
        <f>SUM(B48:C48)</f>
        <v>17455</v>
      </c>
    </row>
    <row r="49" spans="1:4" ht="15.75" customHeight="1">
      <c r="A49" s="62" t="s">
        <v>28</v>
      </c>
      <c r="B49" s="8">
        <v>1608049</v>
      </c>
      <c r="C49" s="8">
        <v>988660</v>
      </c>
      <c r="D49" s="9">
        <f>SUM(B49:C49)</f>
        <v>2596709</v>
      </c>
    </row>
    <row r="50" spans="1:4" ht="15.75" customHeight="1">
      <c r="A50" s="10" t="s">
        <v>29</v>
      </c>
      <c r="B50" s="174">
        <v>4695</v>
      </c>
      <c r="C50" s="174">
        <v>755</v>
      </c>
      <c r="D50" s="181">
        <f>SUM(B50:C50)</f>
        <v>5450</v>
      </c>
    </row>
    <row r="51" spans="1:4" ht="15.75" customHeight="1" thickBot="1">
      <c r="A51" s="29" t="s">
        <v>30</v>
      </c>
      <c r="B51" s="30">
        <v>0</v>
      </c>
      <c r="C51" s="30">
        <v>0</v>
      </c>
      <c r="D51" s="31">
        <f>SUM(B51:C51)</f>
        <v>0</v>
      </c>
    </row>
    <row r="52" spans="1:4" ht="15.75" customHeight="1" thickBot="1">
      <c r="A52" s="59" t="s">
        <v>31</v>
      </c>
      <c r="B52" s="166">
        <f>SUM(B48:B51)</f>
        <v>1621798</v>
      </c>
      <c r="C52" s="166">
        <f>SUM(C48:C51)</f>
        <v>997816</v>
      </c>
      <c r="D52" s="167">
        <f>SUM(B52:C52)</f>
        <v>2619614</v>
      </c>
    </row>
    <row r="53" spans="1:4" ht="15.75" customHeight="1">
      <c r="A53" s="176"/>
      <c r="B53" s="175"/>
      <c r="C53" s="178"/>
      <c r="D53" s="22"/>
    </row>
    <row r="54" spans="1:4" ht="15.75" customHeight="1" thickBot="1">
      <c r="A54" s="182" t="s">
        <v>32</v>
      </c>
      <c r="B54" s="177">
        <f>B27+B29+B45+B52</f>
        <v>14467299</v>
      </c>
      <c r="C54" s="177">
        <f>C27+C29+C45+C52</f>
        <v>3735398</v>
      </c>
      <c r="D54" s="179">
        <f>SUM(B54:C54)</f>
        <v>18202697</v>
      </c>
    </row>
  </sheetData>
  <printOptions horizontalCentered="1" verticalCentered="1"/>
  <pageMargins left="0.7874015748031497" right="0.7874015748031497" top="1.03" bottom="0.984251968503937" header="0.91" footer="0.5118110236220472"/>
  <pageSetup fitToHeight="1" fitToWidth="1" orientation="portrait" paperSize="9" scale="70" r:id="rId1"/>
  <headerFooter alignWithMargins="0">
    <oddHeader>&amp;L
  &amp;"Arial,Kurzíva" v tis. Kč&amp;C&amp;"Arial,tučné kurzíva"&amp;11Výkaz aktiv příspěvkových organizací podle stavu k 31.12.2004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workbookViewId="0" topLeftCell="B25">
      <selection activeCell="B25" sqref="B1:D16384"/>
    </sheetView>
  </sheetViews>
  <sheetFormatPr defaultColWidth="9.140625" defaultRowHeight="12.75"/>
  <cols>
    <col min="1" max="1" width="56.00390625" style="0" customWidth="1"/>
    <col min="2" max="4" width="22.140625" style="18" customWidth="1"/>
  </cols>
  <sheetData>
    <row r="1" spans="1:4" ht="15.75" customHeight="1">
      <c r="A1" s="1" t="s">
        <v>114</v>
      </c>
      <c r="B1" s="2" t="s">
        <v>58</v>
      </c>
      <c r="C1" s="2" t="s">
        <v>59</v>
      </c>
      <c r="D1" s="58" t="s">
        <v>107</v>
      </c>
    </row>
    <row r="2" spans="1:4" ht="15.75" customHeight="1" thickBot="1">
      <c r="A2" s="26"/>
      <c r="B2" s="27"/>
      <c r="C2" s="27"/>
      <c r="D2" s="28" t="s">
        <v>108</v>
      </c>
    </row>
    <row r="3" spans="1:4" ht="15.75" customHeight="1">
      <c r="A3" s="10"/>
      <c r="B3" s="8"/>
      <c r="C3" s="8"/>
      <c r="D3" s="9"/>
    </row>
    <row r="4" spans="1:4" ht="15.75" customHeight="1">
      <c r="A4" s="7" t="s">
        <v>34</v>
      </c>
      <c r="B4" s="8"/>
      <c r="C4" s="8"/>
      <c r="D4" s="9"/>
    </row>
    <row r="5" spans="1:4" ht="15.75" customHeight="1">
      <c r="A5" s="10" t="s">
        <v>35</v>
      </c>
      <c r="B5" s="8">
        <v>12378270</v>
      </c>
      <c r="C5" s="8">
        <v>2263351</v>
      </c>
      <c r="D5" s="9">
        <f>SUM(B5:C5)</f>
        <v>14641621</v>
      </c>
    </row>
    <row r="6" spans="1:4" ht="15.75" customHeight="1">
      <c r="A6" s="10" t="s">
        <v>36</v>
      </c>
      <c r="B6" s="8">
        <v>126757</v>
      </c>
      <c r="C6" s="8">
        <v>24811</v>
      </c>
      <c r="D6" s="9">
        <f aca="true" t="shared" si="0" ref="D6:D37">SUM(B6:C6)</f>
        <v>151568</v>
      </c>
    </row>
    <row r="7" spans="1:4" ht="15.75" customHeight="1">
      <c r="A7" s="29" t="s">
        <v>37</v>
      </c>
      <c r="B7" s="8">
        <v>0</v>
      </c>
      <c r="C7" s="8">
        <v>0</v>
      </c>
      <c r="D7" s="9">
        <f t="shared" si="0"/>
        <v>0</v>
      </c>
    </row>
    <row r="8" spans="1:4" ht="15.75" customHeight="1" thickBot="1">
      <c r="A8" s="10" t="s">
        <v>38</v>
      </c>
      <c r="B8" s="8">
        <v>0</v>
      </c>
      <c r="C8" s="8">
        <v>0</v>
      </c>
      <c r="D8" s="9">
        <f>SUM(B8:C8)</f>
        <v>0</v>
      </c>
    </row>
    <row r="9" spans="1:4" ht="15.75" customHeight="1" thickBot="1">
      <c r="A9" s="59" t="s">
        <v>9</v>
      </c>
      <c r="B9" s="60">
        <f>SUM(B5:B8)</f>
        <v>12505027</v>
      </c>
      <c r="C9" s="60">
        <f>SUM(C5:C8)</f>
        <v>2288162</v>
      </c>
      <c r="D9" s="61">
        <f>SUM(D5:D8)</f>
        <v>14793189</v>
      </c>
    </row>
    <row r="10" spans="1:4" ht="15.75" customHeight="1">
      <c r="A10" s="62"/>
      <c r="B10" s="71"/>
      <c r="C10" s="71"/>
      <c r="D10" s="72" t="s">
        <v>0</v>
      </c>
    </row>
    <row r="11" spans="1:4" ht="15.75" customHeight="1">
      <c r="A11" s="7" t="s">
        <v>40</v>
      </c>
      <c r="B11" s="8"/>
      <c r="C11" s="8"/>
      <c r="D11" s="9" t="s">
        <v>0</v>
      </c>
    </row>
    <row r="12" spans="1:4" ht="15.75" customHeight="1">
      <c r="A12" s="10" t="s">
        <v>41</v>
      </c>
      <c r="B12" s="8">
        <v>39436</v>
      </c>
      <c r="C12" s="8">
        <v>45582</v>
      </c>
      <c r="D12" s="9">
        <f t="shared" si="0"/>
        <v>85018</v>
      </c>
    </row>
    <row r="13" spans="1:4" ht="15.75" customHeight="1">
      <c r="A13" s="10" t="s">
        <v>42</v>
      </c>
      <c r="B13" s="8">
        <v>77156</v>
      </c>
      <c r="C13" s="8">
        <v>58582</v>
      </c>
      <c r="D13" s="9">
        <f t="shared" si="0"/>
        <v>135738</v>
      </c>
    </row>
    <row r="14" spans="1:4" ht="15.75" customHeight="1">
      <c r="A14" s="10" t="s">
        <v>43</v>
      </c>
      <c r="B14" s="8">
        <v>192626</v>
      </c>
      <c r="C14" s="8">
        <v>187619</v>
      </c>
      <c r="D14" s="9">
        <f t="shared" si="0"/>
        <v>380245</v>
      </c>
    </row>
    <row r="15" spans="1:4" ht="15.75" customHeight="1">
      <c r="A15" s="10" t="s">
        <v>44</v>
      </c>
      <c r="B15" s="8">
        <v>564277</v>
      </c>
      <c r="C15" s="8">
        <v>228849</v>
      </c>
      <c r="D15" s="9">
        <f t="shared" si="0"/>
        <v>793126</v>
      </c>
    </row>
    <row r="16" spans="1:4" ht="15.75" customHeight="1">
      <c r="A16" s="10" t="s">
        <v>45</v>
      </c>
      <c r="B16" s="8">
        <v>0</v>
      </c>
      <c r="C16" s="8">
        <v>0</v>
      </c>
      <c r="D16" s="9">
        <f t="shared" si="0"/>
        <v>0</v>
      </c>
    </row>
    <row r="17" spans="1:4" ht="15.75" customHeight="1" thickBot="1">
      <c r="A17" s="29" t="s">
        <v>46</v>
      </c>
      <c r="B17" s="8"/>
      <c r="C17" s="8">
        <v>89</v>
      </c>
      <c r="D17" s="9">
        <f t="shared" si="0"/>
        <v>89</v>
      </c>
    </row>
    <row r="18" spans="1:4" ht="15.75" customHeight="1" thickBot="1">
      <c r="A18" s="59" t="s">
        <v>9</v>
      </c>
      <c r="B18" s="60">
        <f>SUM(B12:B17)</f>
        <v>873495</v>
      </c>
      <c r="C18" s="60">
        <f>SUM(C12:C17)</f>
        <v>520721</v>
      </c>
      <c r="D18" s="61">
        <f t="shared" si="0"/>
        <v>1394216</v>
      </c>
    </row>
    <row r="19" spans="1:4" ht="15.75" customHeight="1">
      <c r="A19" s="62"/>
      <c r="B19" s="71"/>
      <c r="C19" s="71"/>
      <c r="D19" s="72" t="s">
        <v>0</v>
      </c>
    </row>
    <row r="20" spans="1:4" ht="15.75" customHeight="1">
      <c r="A20" s="7" t="s">
        <v>49</v>
      </c>
      <c r="B20" s="8"/>
      <c r="C20" s="8"/>
      <c r="D20" s="9" t="s">
        <v>0</v>
      </c>
    </row>
    <row r="21" spans="1:4" ht="15.75" customHeight="1">
      <c r="A21" s="10" t="s">
        <v>85</v>
      </c>
      <c r="B21" s="8">
        <v>264642</v>
      </c>
      <c r="C21" s="8">
        <v>214792</v>
      </c>
      <c r="D21" s="9">
        <f t="shared" si="0"/>
        <v>479434</v>
      </c>
    </row>
    <row r="22" spans="1:4" ht="15.75" customHeight="1">
      <c r="A22" s="10" t="s">
        <v>86</v>
      </c>
      <c r="B22" s="8">
        <v>35363</v>
      </c>
      <c r="C22" s="8">
        <v>62596</v>
      </c>
      <c r="D22" s="9">
        <f>SUM(B22:C22)</f>
        <v>97959</v>
      </c>
    </row>
    <row r="23" spans="1:4" ht="15.75" customHeight="1">
      <c r="A23" s="10" t="s">
        <v>87</v>
      </c>
      <c r="B23" s="8">
        <v>0</v>
      </c>
      <c r="C23" s="8">
        <v>0</v>
      </c>
      <c r="D23" s="9">
        <f t="shared" si="0"/>
        <v>0</v>
      </c>
    </row>
    <row r="24" spans="1:4" ht="15.75" customHeight="1">
      <c r="A24" s="10" t="s">
        <v>115</v>
      </c>
      <c r="B24" s="8">
        <v>316278</v>
      </c>
      <c r="C24" s="8">
        <v>259929</v>
      </c>
      <c r="D24" s="9">
        <f t="shared" si="0"/>
        <v>576207</v>
      </c>
    </row>
    <row r="25" spans="1:4" ht="15.75" customHeight="1">
      <c r="A25" s="10" t="s">
        <v>90</v>
      </c>
      <c r="B25" s="8">
        <v>48413</v>
      </c>
      <c r="C25" s="8">
        <v>38422</v>
      </c>
      <c r="D25" s="9">
        <f t="shared" si="0"/>
        <v>86835</v>
      </c>
    </row>
    <row r="26" spans="1:4" ht="15.75" customHeight="1">
      <c r="A26" s="10" t="s">
        <v>91</v>
      </c>
      <c r="B26" s="8">
        <v>77896</v>
      </c>
      <c r="C26" s="8">
        <v>71186</v>
      </c>
      <c r="D26" s="9">
        <f t="shared" si="0"/>
        <v>149082</v>
      </c>
    </row>
    <row r="27" spans="1:4" ht="15.75" customHeight="1">
      <c r="A27" s="10" t="s">
        <v>92</v>
      </c>
      <c r="B27" s="8">
        <v>70661</v>
      </c>
      <c r="C27" s="8">
        <v>32556</v>
      </c>
      <c r="D27" s="9">
        <f t="shared" si="0"/>
        <v>103217</v>
      </c>
    </row>
    <row r="28" spans="1:4" ht="15.75" customHeight="1">
      <c r="A28" s="10" t="s">
        <v>93</v>
      </c>
      <c r="B28" s="8">
        <v>0</v>
      </c>
      <c r="C28" s="8">
        <v>0</v>
      </c>
      <c r="D28" s="9">
        <f t="shared" si="0"/>
        <v>0</v>
      </c>
    </row>
    <row r="29" spans="1:4" ht="15.75" customHeight="1">
      <c r="A29" s="10" t="s">
        <v>94</v>
      </c>
      <c r="B29" s="8">
        <v>0</v>
      </c>
      <c r="C29" s="8">
        <v>300</v>
      </c>
      <c r="D29" s="9">
        <f t="shared" si="0"/>
        <v>300</v>
      </c>
    </row>
    <row r="30" spans="1:4" ht="15.75" customHeight="1">
      <c r="A30" s="10" t="s">
        <v>95</v>
      </c>
      <c r="B30" s="8">
        <v>0</v>
      </c>
      <c r="C30" s="8">
        <v>0</v>
      </c>
      <c r="D30" s="9">
        <f t="shared" si="0"/>
        <v>0</v>
      </c>
    </row>
    <row r="31" spans="1:4" ht="15.75" customHeight="1">
      <c r="A31" s="10" t="s">
        <v>96</v>
      </c>
      <c r="B31" s="8">
        <v>411</v>
      </c>
      <c r="C31" s="8">
        <v>136337</v>
      </c>
      <c r="D31" s="9">
        <f t="shared" si="0"/>
        <v>136748</v>
      </c>
    </row>
    <row r="32" spans="1:4" ht="15.75" customHeight="1">
      <c r="A32" s="10" t="s">
        <v>98</v>
      </c>
      <c r="B32" s="8">
        <v>0</v>
      </c>
      <c r="C32" s="8">
        <v>240</v>
      </c>
      <c r="D32" s="9">
        <f t="shared" si="0"/>
        <v>240</v>
      </c>
    </row>
    <row r="33" spans="1:4" ht="15.75" customHeight="1">
      <c r="A33" s="10" t="s">
        <v>99</v>
      </c>
      <c r="B33" s="8">
        <v>0</v>
      </c>
      <c r="C33" s="8">
        <v>6060</v>
      </c>
      <c r="D33" s="9">
        <f t="shared" si="0"/>
        <v>6060</v>
      </c>
    </row>
    <row r="34" spans="1:4" ht="15.75" customHeight="1">
      <c r="A34" s="10" t="s">
        <v>116</v>
      </c>
      <c r="B34" s="8">
        <v>8937</v>
      </c>
      <c r="C34" s="8">
        <v>5169</v>
      </c>
      <c r="D34" s="9">
        <f t="shared" si="0"/>
        <v>14106</v>
      </c>
    </row>
    <row r="35" spans="1:4" ht="15.75" customHeight="1">
      <c r="A35" s="10" t="s">
        <v>117</v>
      </c>
      <c r="B35" s="8">
        <v>148935</v>
      </c>
      <c r="C35" s="8">
        <v>44321</v>
      </c>
      <c r="D35" s="9">
        <f t="shared" si="0"/>
        <v>193256</v>
      </c>
    </row>
    <row r="36" spans="1:4" ht="15.75" customHeight="1">
      <c r="A36" s="10" t="s">
        <v>101</v>
      </c>
      <c r="B36" s="8">
        <v>1</v>
      </c>
      <c r="C36" s="8">
        <v>0</v>
      </c>
      <c r="D36" s="9">
        <f t="shared" si="0"/>
        <v>1</v>
      </c>
    </row>
    <row r="37" spans="1:4" ht="15.75" customHeight="1" thickBot="1">
      <c r="A37" s="29" t="s">
        <v>102</v>
      </c>
      <c r="B37" s="30">
        <v>66648</v>
      </c>
      <c r="C37" s="30">
        <v>85571</v>
      </c>
      <c r="D37" s="31">
        <f t="shared" si="0"/>
        <v>152219</v>
      </c>
    </row>
    <row r="38" spans="1:4" ht="15.75" customHeight="1" thickBot="1">
      <c r="A38" s="59" t="s">
        <v>103</v>
      </c>
      <c r="B38" s="60">
        <f>SUM(B21:B37)</f>
        <v>1038185</v>
      </c>
      <c r="C38" s="60">
        <f>SUM(C21:C37)</f>
        <v>957479</v>
      </c>
      <c r="D38" s="61">
        <f>SUM(D21:D37)</f>
        <v>1995664</v>
      </c>
    </row>
    <row r="39" spans="1:4" ht="15.75" customHeight="1" thickBot="1">
      <c r="A39" s="66"/>
      <c r="B39" s="67"/>
      <c r="C39" s="67"/>
      <c r="D39" s="68" t="s">
        <v>0</v>
      </c>
    </row>
    <row r="40" spans="1:4" ht="15.75" customHeight="1" thickBot="1">
      <c r="A40" s="59" t="s">
        <v>118</v>
      </c>
      <c r="B40" s="60">
        <v>0</v>
      </c>
      <c r="C40" s="60">
        <v>0</v>
      </c>
      <c r="D40" s="61">
        <f aca="true" t="shared" si="1" ref="D40:D50">SUM(B40:C40)</f>
        <v>0</v>
      </c>
    </row>
    <row r="41" spans="1:4" ht="15.75" customHeight="1">
      <c r="A41" s="62"/>
      <c r="B41" s="71"/>
      <c r="C41" s="71"/>
      <c r="D41" s="72" t="s">
        <v>0</v>
      </c>
    </row>
    <row r="42" spans="1:4" ht="15.75" customHeight="1">
      <c r="A42" s="7" t="s">
        <v>50</v>
      </c>
      <c r="B42" s="8"/>
      <c r="C42" s="8"/>
      <c r="D42" s="9" t="s">
        <v>0</v>
      </c>
    </row>
    <row r="43" spans="1:4" ht="15.75" customHeight="1">
      <c r="A43" s="19" t="s">
        <v>51</v>
      </c>
      <c r="B43" s="8">
        <v>55286</v>
      </c>
      <c r="C43" s="8">
        <v>89635</v>
      </c>
      <c r="D43" s="9">
        <f t="shared" si="1"/>
        <v>144921</v>
      </c>
    </row>
    <row r="44" spans="1:4" ht="15.75" customHeight="1">
      <c r="A44" s="19" t="s">
        <v>52</v>
      </c>
      <c r="B44" s="8">
        <v>-4694</v>
      </c>
      <c r="C44" s="8">
        <v>-120599</v>
      </c>
      <c r="D44" s="9">
        <f t="shared" si="1"/>
        <v>-125293</v>
      </c>
    </row>
    <row r="45" spans="1:4" ht="15.75" customHeight="1">
      <c r="A45" s="19" t="s">
        <v>53</v>
      </c>
      <c r="B45" s="8">
        <v>0</v>
      </c>
      <c r="C45" s="8">
        <v>0</v>
      </c>
      <c r="D45" s="9">
        <f t="shared" si="1"/>
        <v>0</v>
      </c>
    </row>
    <row r="46" spans="1:4" ht="15.75" customHeight="1">
      <c r="A46" s="19" t="s">
        <v>54</v>
      </c>
      <c r="B46" s="8">
        <v>0</v>
      </c>
      <c r="C46" s="8">
        <v>0</v>
      </c>
      <c r="D46" s="9">
        <f t="shared" si="1"/>
        <v>0</v>
      </c>
    </row>
    <row r="47" spans="1:4" ht="15.75" customHeight="1" thickBot="1">
      <c r="A47" s="73" t="s">
        <v>55</v>
      </c>
      <c r="B47" s="8">
        <v>0</v>
      </c>
      <c r="C47" s="8">
        <v>0</v>
      </c>
      <c r="D47" s="9">
        <f t="shared" si="1"/>
        <v>0</v>
      </c>
    </row>
    <row r="48" spans="1:4" ht="15.75" customHeight="1" thickBot="1">
      <c r="A48" s="59" t="s">
        <v>9</v>
      </c>
      <c r="B48" s="60">
        <f>SUM(B43:B47)</f>
        <v>50592</v>
      </c>
      <c r="C48" s="60">
        <f>SUM(C43:C47)</f>
        <v>-30964</v>
      </c>
      <c r="D48" s="61">
        <f t="shared" si="1"/>
        <v>19628</v>
      </c>
    </row>
    <row r="49" spans="1:4" ht="15.75" customHeight="1">
      <c r="A49" s="20"/>
      <c r="B49" s="21"/>
      <c r="C49" s="21"/>
      <c r="D49" s="22" t="s">
        <v>0</v>
      </c>
    </row>
    <row r="50" spans="1:4" ht="15.75" customHeight="1" thickBot="1">
      <c r="A50" s="23" t="s">
        <v>61</v>
      </c>
      <c r="B50" s="24">
        <f>B9+B18+B38+B40+B48</f>
        <v>14467299</v>
      </c>
      <c r="C50" s="24">
        <f>C9+C18+C38+C40+C48</f>
        <v>3735398</v>
      </c>
      <c r="D50" s="25">
        <f t="shared" si="1"/>
        <v>18202697</v>
      </c>
    </row>
  </sheetData>
  <printOptions horizontalCentered="1" verticalCentered="1"/>
  <pageMargins left="0.7874015748031497" right="0.7874015748031497" top="0.984251968503937" bottom="0.984251968503937" header="1.38" footer="0.5118110236220472"/>
  <pageSetup fitToHeight="1" fitToWidth="1" orientation="portrait" paperSize="9" scale="70" r:id="rId1"/>
  <headerFooter alignWithMargins="0">
    <oddHeader>&amp;L
   &amp;"Arial,Kurzíva"v tis. Kč&amp;C&amp;"Arial,tučné kurzíva"&amp;11Výkaz pasiv příspěvkových organizací podle stavu k 31.12.2004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workbookViewId="0" topLeftCell="A1">
      <selection activeCell="A18" sqref="A18"/>
    </sheetView>
  </sheetViews>
  <sheetFormatPr defaultColWidth="9.140625" defaultRowHeight="12.75"/>
  <cols>
    <col min="1" max="1" width="57.421875" style="0" customWidth="1"/>
    <col min="2" max="4" width="22.57421875" style="18" customWidth="1"/>
  </cols>
  <sheetData>
    <row r="1" spans="1:4" ht="15.75" customHeight="1">
      <c r="A1" s="1" t="s">
        <v>4</v>
      </c>
      <c r="B1" s="2" t="s">
        <v>58</v>
      </c>
      <c r="C1" s="2" t="s">
        <v>59</v>
      </c>
      <c r="D1" s="58" t="s">
        <v>107</v>
      </c>
    </row>
    <row r="2" spans="1:4" ht="15.75" customHeight="1" thickBot="1">
      <c r="A2" s="26"/>
      <c r="B2" s="27"/>
      <c r="C2" s="27"/>
      <c r="D2" s="28" t="s">
        <v>108</v>
      </c>
    </row>
    <row r="3" spans="1:4" ht="15.75" customHeight="1">
      <c r="A3" s="7" t="s">
        <v>5</v>
      </c>
      <c r="B3" s="8"/>
      <c r="C3" s="8"/>
      <c r="D3" s="9"/>
    </row>
    <row r="4" spans="1:4" ht="15.75" customHeight="1">
      <c r="A4" s="10" t="s">
        <v>6</v>
      </c>
      <c r="B4" s="8">
        <v>168205</v>
      </c>
      <c r="C4" s="8">
        <v>37944</v>
      </c>
      <c r="D4" s="9">
        <f>SUM(B4:C4)</f>
        <v>206149</v>
      </c>
    </row>
    <row r="5" spans="1:4" ht="15.75" customHeight="1">
      <c r="A5" s="10" t="s">
        <v>7</v>
      </c>
      <c r="B5" s="8">
        <v>3151</v>
      </c>
      <c r="C5" s="8">
        <v>8</v>
      </c>
      <c r="D5" s="9">
        <f>SUM(B5:C5)</f>
        <v>3159</v>
      </c>
    </row>
    <row r="6" spans="1:4" ht="15.75" customHeight="1" thickBot="1">
      <c r="A6" s="29" t="s">
        <v>8</v>
      </c>
      <c r="B6" s="8">
        <v>2383</v>
      </c>
      <c r="C6" s="8">
        <v>440</v>
      </c>
      <c r="D6" s="9">
        <f>SUM(B6:C6)</f>
        <v>2823</v>
      </c>
    </row>
    <row r="7" spans="1:4" ht="15.75" customHeight="1" thickBot="1">
      <c r="A7" s="59" t="s">
        <v>9</v>
      </c>
      <c r="B7" s="60">
        <f>SUM(B3:B6)</f>
        <v>173739</v>
      </c>
      <c r="C7" s="60">
        <f>SUM(C3:C6)</f>
        <v>38392</v>
      </c>
      <c r="D7" s="61">
        <f>SUM(B7:C7)</f>
        <v>212131</v>
      </c>
    </row>
    <row r="8" spans="1:4" ht="15.75" customHeight="1">
      <c r="A8" s="165" t="s">
        <v>109</v>
      </c>
      <c r="B8" s="63">
        <v>-132825</v>
      </c>
      <c r="C8" s="63">
        <v>-32962</v>
      </c>
      <c r="D8" s="64">
        <f>SUM(B8:C8)</f>
        <v>-165787</v>
      </c>
    </row>
    <row r="9" spans="1:4" ht="15.75" customHeight="1">
      <c r="A9" s="62"/>
      <c r="B9" s="63"/>
      <c r="C9" s="63"/>
      <c r="D9" s="64"/>
    </row>
    <row r="10" spans="1:4" ht="15.75" customHeight="1">
      <c r="A10" s="7" t="s">
        <v>10</v>
      </c>
      <c r="B10" s="8"/>
      <c r="C10" s="8"/>
      <c r="D10" s="9"/>
    </row>
    <row r="11" spans="1:4" ht="15.75" customHeight="1">
      <c r="A11" s="10" t="s">
        <v>11</v>
      </c>
      <c r="B11" s="8">
        <v>10768454</v>
      </c>
      <c r="C11" s="8">
        <v>2068860</v>
      </c>
      <c r="D11" s="9">
        <f aca="true" t="shared" si="0" ref="D11:D18">SUM(B11:C11)</f>
        <v>12837314</v>
      </c>
    </row>
    <row r="12" spans="1:4" ht="15.75" customHeight="1">
      <c r="A12" s="10" t="s">
        <v>12</v>
      </c>
      <c r="B12" s="8">
        <v>4917067</v>
      </c>
      <c r="C12" s="8">
        <v>2434127</v>
      </c>
      <c r="D12" s="9">
        <f t="shared" si="0"/>
        <v>7351194</v>
      </c>
    </row>
    <row r="13" spans="1:4" ht="15.75" customHeight="1">
      <c r="A13" s="10" t="s">
        <v>13</v>
      </c>
      <c r="B13" s="8">
        <v>2473762</v>
      </c>
      <c r="C13" s="8">
        <v>312417</v>
      </c>
      <c r="D13" s="9">
        <f>SUM(B13:C13)</f>
        <v>2786179</v>
      </c>
    </row>
    <row r="14" spans="1:4" ht="15.75" customHeight="1">
      <c r="A14" s="10" t="s">
        <v>14</v>
      </c>
      <c r="B14" s="8">
        <v>10188</v>
      </c>
      <c r="C14" s="8">
        <v>3178</v>
      </c>
      <c r="D14" s="9">
        <f>SUM(B14:C14)</f>
        <v>13366</v>
      </c>
    </row>
    <row r="15" spans="1:4" ht="15.75" customHeight="1">
      <c r="A15" s="10" t="s">
        <v>15</v>
      </c>
      <c r="B15" s="8">
        <v>788682</v>
      </c>
      <c r="C15" s="8">
        <v>46839</v>
      </c>
      <c r="D15" s="9">
        <f t="shared" si="0"/>
        <v>835521</v>
      </c>
    </row>
    <row r="16" spans="1:4" ht="15.75" customHeight="1" thickBot="1">
      <c r="A16" s="29" t="s">
        <v>16</v>
      </c>
      <c r="B16" s="8">
        <v>59759</v>
      </c>
      <c r="C16" s="8">
        <v>1622</v>
      </c>
      <c r="D16" s="9">
        <f t="shared" si="0"/>
        <v>61381</v>
      </c>
    </row>
    <row r="17" spans="1:4" ht="15.75" customHeight="1" thickBot="1">
      <c r="A17" s="59" t="s">
        <v>9</v>
      </c>
      <c r="B17" s="60">
        <f>SUM(B11:B16)</f>
        <v>19017912</v>
      </c>
      <c r="C17" s="60">
        <f>SUM(C11:C16)</f>
        <v>4867043</v>
      </c>
      <c r="D17" s="61">
        <f>SUM(D11:D16)</f>
        <v>23884955</v>
      </c>
    </row>
    <row r="18" spans="1:4" ht="15.75" customHeight="1">
      <c r="A18" s="165" t="s">
        <v>110</v>
      </c>
      <c r="B18" s="63">
        <v>-6677747</v>
      </c>
      <c r="C18" s="63">
        <v>-2471384</v>
      </c>
      <c r="D18" s="64">
        <f t="shared" si="0"/>
        <v>-9149131</v>
      </c>
    </row>
    <row r="19" spans="1:4" ht="15.75" customHeight="1">
      <c r="A19" s="62"/>
      <c r="B19" s="63"/>
      <c r="C19" s="63"/>
      <c r="D19" s="64"/>
    </row>
    <row r="20" spans="1:4" ht="15.75" customHeight="1">
      <c r="A20" s="7" t="s">
        <v>17</v>
      </c>
      <c r="B20" s="8"/>
      <c r="C20" s="8"/>
      <c r="D20" s="9"/>
    </row>
    <row r="21" spans="1:4" ht="15.75" customHeight="1">
      <c r="A21" s="10" t="s">
        <v>18</v>
      </c>
      <c r="B21" s="8">
        <v>0</v>
      </c>
      <c r="C21" s="8">
        <v>0</v>
      </c>
      <c r="D21" s="9">
        <f aca="true" t="shared" si="1" ref="D21:D26">SUM(B21:C21)</f>
        <v>0</v>
      </c>
    </row>
    <row r="22" spans="1:4" ht="15.75" customHeight="1">
      <c r="A22" s="10" t="s">
        <v>19</v>
      </c>
      <c r="B22" s="8">
        <v>0</v>
      </c>
      <c r="C22" s="8">
        <v>0</v>
      </c>
      <c r="D22" s="9">
        <f t="shared" si="1"/>
        <v>0</v>
      </c>
    </row>
    <row r="23" spans="1:4" ht="15.75" customHeight="1">
      <c r="A23" s="10" t="s">
        <v>20</v>
      </c>
      <c r="B23" s="8">
        <v>0</v>
      </c>
      <c r="C23" s="8">
        <v>0</v>
      </c>
      <c r="D23" s="9">
        <f t="shared" si="1"/>
        <v>0</v>
      </c>
    </row>
    <row r="24" spans="1:4" ht="15.75" customHeight="1">
      <c r="A24" s="10" t="s">
        <v>21</v>
      </c>
      <c r="B24" s="8">
        <v>0</v>
      </c>
      <c r="C24" s="8">
        <v>0</v>
      </c>
      <c r="D24" s="9">
        <f t="shared" si="1"/>
        <v>0</v>
      </c>
    </row>
    <row r="25" spans="1:4" ht="15.75" customHeight="1" thickBot="1">
      <c r="A25" s="29" t="s">
        <v>22</v>
      </c>
      <c r="B25" s="8">
        <v>0</v>
      </c>
      <c r="C25" s="8">
        <v>0</v>
      </c>
      <c r="D25" s="9">
        <f t="shared" si="1"/>
        <v>0</v>
      </c>
    </row>
    <row r="26" spans="1:4" ht="15.75" customHeight="1" thickBot="1">
      <c r="A26" s="59" t="s">
        <v>9</v>
      </c>
      <c r="B26" s="60">
        <f>SUM(B21:B25)</f>
        <v>0</v>
      </c>
      <c r="C26" s="60">
        <f>SUM(C21:C25)</f>
        <v>0</v>
      </c>
      <c r="D26" s="61">
        <f t="shared" si="1"/>
        <v>0</v>
      </c>
    </row>
    <row r="27" spans="1:4" ht="15.75" customHeight="1" thickBot="1">
      <c r="A27" s="16" t="s">
        <v>23</v>
      </c>
      <c r="B27" s="17">
        <f>B7+B8+B17+B18+B26</f>
        <v>12381079</v>
      </c>
      <c r="C27" s="17">
        <f>C7+C8+C17+C18+C26</f>
        <v>2401089</v>
      </c>
      <c r="D27" s="65">
        <f>D7+D8+D17+D18+D26</f>
        <v>14782168</v>
      </c>
    </row>
    <row r="28" spans="1:4" ht="15.75" customHeight="1" thickBot="1">
      <c r="A28" s="66"/>
      <c r="B28" s="67"/>
      <c r="C28" s="67"/>
      <c r="D28" s="68"/>
    </row>
    <row r="29" spans="1:4" ht="15.75" customHeight="1" thickBot="1">
      <c r="A29" s="16" t="s">
        <v>24</v>
      </c>
      <c r="B29" s="17">
        <v>144645</v>
      </c>
      <c r="C29" s="17">
        <v>50060</v>
      </c>
      <c r="D29" s="65">
        <f>SUM(B29:C29)</f>
        <v>194705</v>
      </c>
    </row>
    <row r="30" spans="1:4" ht="15.75" customHeight="1" thickBot="1">
      <c r="A30" s="69"/>
      <c r="B30" s="63"/>
      <c r="C30" s="63"/>
      <c r="D30" s="64"/>
    </row>
    <row r="31" spans="1:4" ht="15.75" customHeight="1" thickBot="1">
      <c r="A31" s="16" t="s">
        <v>119</v>
      </c>
      <c r="B31" s="17">
        <v>319777</v>
      </c>
      <c r="C31" s="17">
        <v>286433</v>
      </c>
      <c r="D31" s="65">
        <f>SUM(B31:C31)</f>
        <v>606210</v>
      </c>
    </row>
    <row r="32" spans="1:4" ht="15.75" customHeight="1">
      <c r="A32" s="70"/>
      <c r="B32" s="63"/>
      <c r="C32" s="63"/>
      <c r="D32" s="64"/>
    </row>
    <row r="33" spans="1:4" ht="15.75" customHeight="1">
      <c r="A33" s="7" t="s">
        <v>26</v>
      </c>
      <c r="B33" s="8"/>
      <c r="C33" s="8"/>
      <c r="D33" s="9"/>
    </row>
    <row r="34" spans="1:4" ht="15.75" customHeight="1">
      <c r="A34" s="10" t="s">
        <v>27</v>
      </c>
      <c r="B34" s="8">
        <v>9054</v>
      </c>
      <c r="C34" s="8">
        <v>8401</v>
      </c>
      <c r="D34" s="9">
        <f>SUM(B34:C34)</f>
        <v>17455</v>
      </c>
    </row>
    <row r="35" spans="1:4" ht="15.75" customHeight="1">
      <c r="A35" s="10" t="s">
        <v>28</v>
      </c>
      <c r="B35" s="8">
        <v>1608049</v>
      </c>
      <c r="C35" s="8">
        <v>988660</v>
      </c>
      <c r="D35" s="9">
        <f>SUM(B35:C35)</f>
        <v>2596709</v>
      </c>
    </row>
    <row r="36" spans="1:4" ht="15.75" customHeight="1">
      <c r="A36" s="10" t="s">
        <v>29</v>
      </c>
      <c r="B36" s="8">
        <v>4695</v>
      </c>
      <c r="C36" s="8">
        <v>755</v>
      </c>
      <c r="D36" s="9">
        <f>SUM(B36:C36)</f>
        <v>5450</v>
      </c>
    </row>
    <row r="37" spans="1:4" ht="15.75" customHeight="1" thickBot="1">
      <c r="A37" s="29" t="s">
        <v>30</v>
      </c>
      <c r="B37" s="8">
        <v>0</v>
      </c>
      <c r="C37" s="8"/>
      <c r="D37" s="9">
        <f>SUM(B37:C37)</f>
        <v>0</v>
      </c>
    </row>
    <row r="38" spans="1:4" ht="15.75" customHeight="1" thickBot="1">
      <c r="A38" s="16" t="s">
        <v>31</v>
      </c>
      <c r="B38" s="17">
        <f>SUM(B34:B37)</f>
        <v>1621798</v>
      </c>
      <c r="C38" s="17">
        <f>SUM(C34:C37)</f>
        <v>997816</v>
      </c>
      <c r="D38" s="65">
        <f>SUM(B38:C38)</f>
        <v>2619614</v>
      </c>
    </row>
    <row r="39" spans="1:4" ht="15.75" customHeight="1" thickBot="1">
      <c r="A39" s="70"/>
      <c r="B39" s="63"/>
      <c r="C39" s="63"/>
      <c r="D39" s="64"/>
    </row>
    <row r="40" spans="1:4" ht="15.75" customHeight="1" thickBot="1">
      <c r="A40" s="16" t="s">
        <v>32</v>
      </c>
      <c r="B40" s="17">
        <f>B27+B29+B31+B38</f>
        <v>14467299</v>
      </c>
      <c r="C40" s="17">
        <f>C27+C29+C31+C38</f>
        <v>3735398</v>
      </c>
      <c r="D40" s="65">
        <f>SUM(B40:C40)</f>
        <v>18202697</v>
      </c>
    </row>
    <row r="41" spans="1:4" ht="13.5" thickBot="1">
      <c r="A41" s="69"/>
      <c r="B41" s="74"/>
      <c r="C41" s="74"/>
      <c r="D41" s="75"/>
    </row>
    <row r="42" spans="1:4" ht="15">
      <c r="A42" s="1" t="s">
        <v>120</v>
      </c>
      <c r="B42" s="2" t="s">
        <v>58</v>
      </c>
      <c r="C42" s="2" t="s">
        <v>59</v>
      </c>
      <c r="D42" s="58" t="s">
        <v>107</v>
      </c>
    </row>
    <row r="43" spans="1:4" ht="13.5" thickBot="1">
      <c r="A43" s="26"/>
      <c r="B43" s="27"/>
      <c r="C43" s="27"/>
      <c r="D43" s="28" t="s">
        <v>108</v>
      </c>
    </row>
    <row r="44" spans="1:4" ht="12.75">
      <c r="A44" s="10"/>
      <c r="B44" s="8"/>
      <c r="C44" s="8"/>
      <c r="D44" s="9"/>
    </row>
    <row r="45" spans="1:4" ht="12.75">
      <c r="A45" s="7" t="s">
        <v>34</v>
      </c>
      <c r="B45" s="8"/>
      <c r="C45" s="8"/>
      <c r="D45" s="9"/>
    </row>
    <row r="46" spans="1:4" ht="12.75">
      <c r="A46" s="10" t="s">
        <v>35</v>
      </c>
      <c r="B46" s="8">
        <v>12378270</v>
      </c>
      <c r="C46" s="8">
        <v>2263351</v>
      </c>
      <c r="D46" s="9">
        <f>SUM(B46:C46)</f>
        <v>14641621</v>
      </c>
    </row>
    <row r="47" spans="1:4" ht="12.75">
      <c r="A47" s="10" t="s">
        <v>36</v>
      </c>
      <c r="B47" s="8">
        <v>126757</v>
      </c>
      <c r="C47" s="8">
        <v>24811</v>
      </c>
      <c r="D47" s="9">
        <f aca="true" t="shared" si="2" ref="D47:D59">SUM(B47:C47)</f>
        <v>151568</v>
      </c>
    </row>
    <row r="48" spans="1:4" ht="12.75">
      <c r="A48" s="29" t="s">
        <v>37</v>
      </c>
      <c r="B48" s="8">
        <v>0</v>
      </c>
      <c r="C48" s="8">
        <v>0</v>
      </c>
      <c r="D48" s="9">
        <f t="shared" si="2"/>
        <v>0</v>
      </c>
    </row>
    <row r="49" spans="1:4" ht="13.5" thickBot="1">
      <c r="A49" s="10" t="s">
        <v>38</v>
      </c>
      <c r="B49" s="8">
        <v>0</v>
      </c>
      <c r="C49" s="8">
        <v>0</v>
      </c>
      <c r="D49" s="9">
        <f>SUM(B49:C49)</f>
        <v>0</v>
      </c>
    </row>
    <row r="50" spans="1:4" ht="15.75" customHeight="1" thickBot="1">
      <c r="A50" s="16" t="s">
        <v>39</v>
      </c>
      <c r="B50" s="17">
        <f>SUM(B46:B49)</f>
        <v>12505027</v>
      </c>
      <c r="C50" s="17">
        <f>SUM(C46:C49)</f>
        <v>2288162</v>
      </c>
      <c r="D50" s="65">
        <f>SUM(D46:D49)</f>
        <v>14793189</v>
      </c>
    </row>
    <row r="51" spans="1:4" ht="12.75">
      <c r="A51" s="62"/>
      <c r="B51" s="71"/>
      <c r="C51" s="71"/>
      <c r="D51" s="72" t="s">
        <v>0</v>
      </c>
    </row>
    <row r="52" spans="1:4" ht="12.75">
      <c r="A52" s="7" t="s">
        <v>40</v>
      </c>
      <c r="B52" s="8"/>
      <c r="C52" s="8"/>
      <c r="D52" s="9" t="s">
        <v>0</v>
      </c>
    </row>
    <row r="53" spans="1:4" ht="12.75">
      <c r="A53" s="10" t="s">
        <v>41</v>
      </c>
      <c r="B53" s="8">
        <v>39436</v>
      </c>
      <c r="C53" s="8">
        <v>45582</v>
      </c>
      <c r="D53" s="9">
        <f t="shared" si="2"/>
        <v>85018</v>
      </c>
    </row>
    <row r="54" spans="1:4" ht="12.75">
      <c r="A54" s="10" t="s">
        <v>42</v>
      </c>
      <c r="B54" s="8">
        <v>77156</v>
      </c>
      <c r="C54" s="8">
        <v>58582</v>
      </c>
      <c r="D54" s="9">
        <f t="shared" si="2"/>
        <v>135738</v>
      </c>
    </row>
    <row r="55" spans="1:4" ht="12.75">
      <c r="A55" s="10" t="s">
        <v>43</v>
      </c>
      <c r="B55" s="8">
        <v>192626</v>
      </c>
      <c r="C55" s="8">
        <v>187619</v>
      </c>
      <c r="D55" s="9">
        <f t="shared" si="2"/>
        <v>380245</v>
      </c>
    </row>
    <row r="56" spans="1:4" ht="12.75">
      <c r="A56" s="10" t="s">
        <v>44</v>
      </c>
      <c r="B56" s="8">
        <v>564277</v>
      </c>
      <c r="C56" s="8">
        <v>228849</v>
      </c>
      <c r="D56" s="9">
        <f t="shared" si="2"/>
        <v>793126</v>
      </c>
    </row>
    <row r="57" spans="1:4" ht="12.75">
      <c r="A57" s="10" t="s">
        <v>45</v>
      </c>
      <c r="B57" s="8">
        <v>0</v>
      </c>
      <c r="C57" s="8">
        <v>0</v>
      </c>
      <c r="D57" s="9">
        <f t="shared" si="2"/>
        <v>0</v>
      </c>
    </row>
    <row r="58" spans="1:4" ht="13.5" thickBot="1">
      <c r="A58" s="29" t="s">
        <v>46</v>
      </c>
      <c r="B58" s="8">
        <v>0</v>
      </c>
      <c r="C58" s="8">
        <v>89</v>
      </c>
      <c r="D58" s="9">
        <f t="shared" si="2"/>
        <v>89</v>
      </c>
    </row>
    <row r="59" spans="1:4" ht="15.75" customHeight="1" thickBot="1">
      <c r="A59" s="16" t="s">
        <v>47</v>
      </c>
      <c r="B59" s="17">
        <f>SUM(B53:B58)</f>
        <v>873495</v>
      </c>
      <c r="C59" s="17">
        <f>SUM(C53:C58)</f>
        <v>520721</v>
      </c>
      <c r="D59" s="65">
        <f t="shared" si="2"/>
        <v>1394216</v>
      </c>
    </row>
    <row r="60" spans="1:4" ht="13.5" thickBot="1">
      <c r="A60" s="62"/>
      <c r="B60" s="71"/>
      <c r="C60" s="71"/>
      <c r="D60" s="72" t="s">
        <v>0</v>
      </c>
    </row>
    <row r="61" spans="1:4" ht="15.75" customHeight="1" thickBot="1">
      <c r="A61" s="16" t="s">
        <v>103</v>
      </c>
      <c r="B61" s="17">
        <v>1038185</v>
      </c>
      <c r="C61" s="17">
        <v>957479</v>
      </c>
      <c r="D61" s="65">
        <f>SUM(B61:C61)</f>
        <v>1995664</v>
      </c>
    </row>
    <row r="62" spans="1:4" ht="12.75">
      <c r="A62" s="66"/>
      <c r="B62" s="67"/>
      <c r="C62" s="67"/>
      <c r="D62" s="68" t="s">
        <v>0</v>
      </c>
    </row>
    <row r="63" spans="1:4" ht="12.75">
      <c r="A63" s="7" t="s">
        <v>50</v>
      </c>
      <c r="B63" s="8">
        <v>55286</v>
      </c>
      <c r="C63" s="8">
        <v>89635</v>
      </c>
      <c r="D63" s="9">
        <f>SUM(B63:C63)</f>
        <v>144921</v>
      </c>
    </row>
    <row r="64" spans="1:4" ht="12.75">
      <c r="A64" s="19" t="s">
        <v>51</v>
      </c>
      <c r="B64" s="8">
        <v>-4694</v>
      </c>
      <c r="C64" s="8">
        <v>-120599</v>
      </c>
      <c r="D64" s="9">
        <f aca="true" t="shared" si="3" ref="D64:D69">SUM(B64:C64)</f>
        <v>-125293</v>
      </c>
    </row>
    <row r="65" spans="1:4" ht="12.75">
      <c r="A65" s="19" t="s">
        <v>52</v>
      </c>
      <c r="B65" s="8">
        <v>0</v>
      </c>
      <c r="C65" s="8">
        <v>0</v>
      </c>
      <c r="D65" s="9">
        <f t="shared" si="3"/>
        <v>0</v>
      </c>
    </row>
    <row r="66" spans="1:4" ht="12.75">
      <c r="A66" s="19" t="s">
        <v>53</v>
      </c>
      <c r="B66" s="8">
        <v>0</v>
      </c>
      <c r="C66" s="8">
        <v>0</v>
      </c>
      <c r="D66" s="9">
        <f t="shared" si="3"/>
        <v>0</v>
      </c>
    </row>
    <row r="67" spans="1:4" ht="12.75">
      <c r="A67" s="19" t="s">
        <v>54</v>
      </c>
      <c r="B67" s="8">
        <v>0</v>
      </c>
      <c r="C67" s="8">
        <v>0</v>
      </c>
      <c r="D67" s="9">
        <f t="shared" si="3"/>
        <v>0</v>
      </c>
    </row>
    <row r="68" spans="1:4" ht="13.5" thickBot="1">
      <c r="A68" s="73" t="s">
        <v>55</v>
      </c>
      <c r="B68" s="8">
        <v>0</v>
      </c>
      <c r="C68" s="8">
        <v>0</v>
      </c>
      <c r="D68" s="9">
        <f t="shared" si="3"/>
        <v>0</v>
      </c>
    </row>
    <row r="69" spans="1:4" ht="15.75" customHeight="1" thickBot="1">
      <c r="A69" s="16" t="s">
        <v>9</v>
      </c>
      <c r="B69" s="17">
        <f>SUM(B63:B68)</f>
        <v>50592</v>
      </c>
      <c r="C69" s="17">
        <f>SUM(C63:C68)</f>
        <v>-30964</v>
      </c>
      <c r="D69" s="65">
        <f t="shared" si="3"/>
        <v>19628</v>
      </c>
    </row>
    <row r="70" spans="1:4" ht="12.75">
      <c r="A70" s="20"/>
      <c r="B70" s="21"/>
      <c r="C70" s="21"/>
      <c r="D70" s="22" t="s">
        <v>0</v>
      </c>
    </row>
    <row r="71" spans="1:4" ht="15" thickBot="1">
      <c r="A71" s="23" t="s">
        <v>56</v>
      </c>
      <c r="B71" s="24">
        <f>B50+B59+B61+B69</f>
        <v>14467299</v>
      </c>
      <c r="C71" s="24">
        <f>C50+C59+C61+C69</f>
        <v>3735398</v>
      </c>
      <c r="D71" s="25">
        <f>D50+D59+D61+D69</f>
        <v>18202697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5" r:id="rId1"/>
  <headerFooter alignWithMargins="0">
    <oddHeader>&amp;L
          &amp;"Arial,Kurzíva"v tis. Kč&amp;C&amp;"Arial,tučné kurzíva"&amp;11Rozvaha příspěvkových organizací sestavená k 31.12.2004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F1">
      <selection activeCell="B13" sqref="B13"/>
    </sheetView>
  </sheetViews>
  <sheetFormatPr defaultColWidth="9.140625" defaultRowHeight="12.75"/>
  <cols>
    <col min="1" max="1" width="40.140625" style="0" customWidth="1"/>
    <col min="2" max="7" width="15.7109375" style="116" customWidth="1"/>
    <col min="8" max="10" width="15.7109375" style="117" customWidth="1"/>
    <col min="11" max="13" width="9.28125" style="0" bestFit="1" customWidth="1"/>
  </cols>
  <sheetData>
    <row r="1" spans="1:10" ht="15" thickBot="1">
      <c r="A1" s="76" t="s">
        <v>0</v>
      </c>
      <c r="B1" s="139" t="s">
        <v>121</v>
      </c>
      <c r="C1" s="77"/>
      <c r="D1" s="77"/>
      <c r="E1" s="77"/>
      <c r="F1" s="140"/>
      <c r="G1" s="139"/>
      <c r="H1" s="155" t="s">
        <v>122</v>
      </c>
      <c r="I1" s="155"/>
      <c r="J1" s="156"/>
    </row>
    <row r="2" spans="1:10" ht="12.75">
      <c r="A2" s="157"/>
      <c r="B2" s="158"/>
      <c r="C2" s="159"/>
      <c r="D2" s="78"/>
      <c r="E2" s="160"/>
      <c r="F2" s="161"/>
      <c r="G2" s="162"/>
      <c r="H2" s="163"/>
      <c r="I2" s="164"/>
      <c r="J2" s="164"/>
    </row>
    <row r="3" spans="1:10" ht="12.75">
      <c r="A3" s="79"/>
      <c r="B3" s="141" t="s">
        <v>123</v>
      </c>
      <c r="C3" s="80" t="s">
        <v>124</v>
      </c>
      <c r="D3" s="81" t="s">
        <v>125</v>
      </c>
      <c r="E3" s="82" t="s">
        <v>84</v>
      </c>
      <c r="F3" s="142" t="s">
        <v>63</v>
      </c>
      <c r="G3" s="132" t="s">
        <v>126</v>
      </c>
      <c r="H3" s="83" t="s">
        <v>127</v>
      </c>
      <c r="I3" s="84" t="s">
        <v>63</v>
      </c>
      <c r="J3" s="84" t="s">
        <v>128</v>
      </c>
    </row>
    <row r="4" spans="1:10" ht="13.5" thickBot="1">
      <c r="A4" s="79"/>
      <c r="B4" s="143" t="s">
        <v>0</v>
      </c>
      <c r="C4" s="85" t="s">
        <v>0</v>
      </c>
      <c r="D4" s="86"/>
      <c r="E4" s="87" t="s">
        <v>65</v>
      </c>
      <c r="F4" s="144" t="s">
        <v>67</v>
      </c>
      <c r="G4" s="133" t="s">
        <v>108</v>
      </c>
      <c r="H4" s="88" t="s">
        <v>65</v>
      </c>
      <c r="I4" s="89" t="s">
        <v>67</v>
      </c>
      <c r="J4" s="89" t="s">
        <v>108</v>
      </c>
    </row>
    <row r="5" spans="1:10" ht="13.5" customHeight="1">
      <c r="A5" s="90" t="s">
        <v>129</v>
      </c>
      <c r="B5" s="145"/>
      <c r="C5" s="91"/>
      <c r="D5" s="92"/>
      <c r="E5" s="93"/>
      <c r="F5" s="146"/>
      <c r="G5" s="134"/>
      <c r="H5" s="94"/>
      <c r="I5" s="95"/>
      <c r="J5" s="95"/>
    </row>
    <row r="6" spans="1:10" ht="13.5" customHeight="1">
      <c r="A6" s="79"/>
      <c r="B6" s="147"/>
      <c r="C6" s="96"/>
      <c r="D6" s="97"/>
      <c r="E6" s="98"/>
      <c r="F6" s="148"/>
      <c r="G6" s="135"/>
      <c r="H6" s="99"/>
      <c r="I6" s="100"/>
      <c r="J6" s="100"/>
    </row>
    <row r="7" spans="1:10" ht="13.5" customHeight="1">
      <c r="A7" s="79" t="s">
        <v>130</v>
      </c>
      <c r="B7" s="147">
        <v>23660</v>
      </c>
      <c r="C7" s="96">
        <v>34459</v>
      </c>
      <c r="D7" s="97">
        <f aca="true" t="shared" si="0" ref="D7:D17">B7+C7</f>
        <v>58119</v>
      </c>
      <c r="E7" s="98">
        <v>104851</v>
      </c>
      <c r="F7" s="148">
        <v>84531</v>
      </c>
      <c r="G7" s="135">
        <f>SUM(D7:F7)</f>
        <v>247501</v>
      </c>
      <c r="H7" s="99">
        <v>1043080</v>
      </c>
      <c r="I7" s="100">
        <v>1212331</v>
      </c>
      <c r="J7" s="100">
        <f>SUM(H7:I7)</f>
        <v>2255411</v>
      </c>
    </row>
    <row r="8" spans="1:10" ht="13.5" customHeight="1">
      <c r="A8" s="79" t="s">
        <v>131</v>
      </c>
      <c r="B8" s="147">
        <v>0</v>
      </c>
      <c r="C8" s="96">
        <v>1</v>
      </c>
      <c r="D8" s="97">
        <f t="shared" si="0"/>
        <v>1</v>
      </c>
      <c r="E8" s="98">
        <v>24698</v>
      </c>
      <c r="F8" s="148">
        <v>6045</v>
      </c>
      <c r="G8" s="135">
        <f aca="true" t="shared" si="1" ref="G8:G38">SUM(D8:F8)</f>
        <v>30744</v>
      </c>
      <c r="H8" s="99">
        <v>6872</v>
      </c>
      <c r="I8" s="100">
        <v>173460</v>
      </c>
      <c r="J8" s="100">
        <f aca="true" t="shared" si="2" ref="J8:J38">SUM(H8:I8)</f>
        <v>180332</v>
      </c>
    </row>
    <row r="9" spans="1:10" ht="13.5" customHeight="1">
      <c r="A9" s="79" t="s">
        <v>132</v>
      </c>
      <c r="B9" s="147">
        <v>1678087</v>
      </c>
      <c r="C9" s="96">
        <v>2662412</v>
      </c>
      <c r="D9" s="97">
        <f t="shared" si="0"/>
        <v>4340499</v>
      </c>
      <c r="E9" s="98">
        <v>198371</v>
      </c>
      <c r="F9" s="148">
        <v>77386</v>
      </c>
      <c r="G9" s="135">
        <f t="shared" si="1"/>
        <v>4616256</v>
      </c>
      <c r="H9" s="99">
        <v>1472217</v>
      </c>
      <c r="I9" s="100">
        <v>859977</v>
      </c>
      <c r="J9" s="100">
        <f t="shared" si="2"/>
        <v>2332194</v>
      </c>
    </row>
    <row r="10" spans="1:10" ht="13.5" customHeight="1">
      <c r="A10" s="79" t="s">
        <v>133</v>
      </c>
      <c r="B10" s="147">
        <v>0</v>
      </c>
      <c r="C10" s="96">
        <v>134612</v>
      </c>
      <c r="D10" s="97">
        <f t="shared" si="0"/>
        <v>134612</v>
      </c>
      <c r="E10" s="98">
        <v>195616</v>
      </c>
      <c r="F10" s="148">
        <v>84169</v>
      </c>
      <c r="G10" s="135">
        <f t="shared" si="1"/>
        <v>414397</v>
      </c>
      <c r="H10" s="99">
        <v>4814002</v>
      </c>
      <c r="I10" s="100">
        <v>4098527</v>
      </c>
      <c r="J10" s="100">
        <f t="shared" si="2"/>
        <v>8912529</v>
      </c>
    </row>
    <row r="11" spans="1:10" ht="13.5" customHeight="1">
      <c r="A11" s="79" t="s">
        <v>134</v>
      </c>
      <c r="B11" s="147">
        <v>44288</v>
      </c>
      <c r="C11" s="96">
        <v>217197</v>
      </c>
      <c r="D11" s="97">
        <f t="shared" si="0"/>
        <v>261485</v>
      </c>
      <c r="E11" s="98">
        <v>1334</v>
      </c>
      <c r="F11" s="148">
        <v>72</v>
      </c>
      <c r="G11" s="135">
        <f t="shared" si="1"/>
        <v>262891</v>
      </c>
      <c r="H11" s="99">
        <v>4998</v>
      </c>
      <c r="I11" s="100">
        <v>528</v>
      </c>
      <c r="J11" s="100">
        <f t="shared" si="2"/>
        <v>5526</v>
      </c>
    </row>
    <row r="12" spans="1:10" ht="13.5" customHeight="1">
      <c r="A12" s="79" t="s">
        <v>135</v>
      </c>
      <c r="B12" s="147">
        <v>1184617</v>
      </c>
      <c r="C12" s="96">
        <v>661047</v>
      </c>
      <c r="D12" s="97">
        <f t="shared" si="0"/>
        <v>1845664</v>
      </c>
      <c r="E12" s="98">
        <v>15083</v>
      </c>
      <c r="F12" s="148">
        <v>4085</v>
      </c>
      <c r="G12" s="135">
        <f t="shared" si="1"/>
        <v>1864832</v>
      </c>
      <c r="H12" s="99">
        <v>366476</v>
      </c>
      <c r="I12" s="100">
        <v>90850</v>
      </c>
      <c r="J12" s="100">
        <f t="shared" si="2"/>
        <v>457326</v>
      </c>
    </row>
    <row r="13" spans="1:10" ht="13.5" customHeight="1">
      <c r="A13" s="79" t="s">
        <v>136</v>
      </c>
      <c r="B13" s="147">
        <v>317934</v>
      </c>
      <c r="C13" s="96">
        <v>1076981</v>
      </c>
      <c r="D13" s="97">
        <f t="shared" si="0"/>
        <v>1394915</v>
      </c>
      <c r="E13" s="98">
        <v>0</v>
      </c>
      <c r="F13" s="148">
        <v>0</v>
      </c>
      <c r="G13" s="135">
        <f t="shared" si="1"/>
        <v>1394915</v>
      </c>
      <c r="H13" s="99">
        <v>71</v>
      </c>
      <c r="I13" s="100">
        <v>1348</v>
      </c>
      <c r="J13" s="100">
        <f t="shared" si="2"/>
        <v>1419</v>
      </c>
    </row>
    <row r="14" spans="1:10" ht="13.5" customHeight="1">
      <c r="A14" s="79" t="s">
        <v>137</v>
      </c>
      <c r="B14" s="147">
        <v>0</v>
      </c>
      <c r="C14" s="96">
        <v>17759</v>
      </c>
      <c r="D14" s="97">
        <f t="shared" si="0"/>
        <v>17759</v>
      </c>
      <c r="E14" s="98">
        <v>707</v>
      </c>
      <c r="F14" s="148">
        <v>11</v>
      </c>
      <c r="G14" s="135">
        <f t="shared" si="1"/>
        <v>18477</v>
      </c>
      <c r="H14" s="99">
        <v>1961</v>
      </c>
      <c r="I14" s="100">
        <v>237</v>
      </c>
      <c r="J14" s="100">
        <f t="shared" si="2"/>
        <v>2198</v>
      </c>
    </row>
    <row r="15" spans="1:10" ht="13.5" customHeight="1">
      <c r="A15" s="79" t="s">
        <v>138</v>
      </c>
      <c r="B15" s="147">
        <v>2376</v>
      </c>
      <c r="C15" s="96">
        <v>1868278</v>
      </c>
      <c r="D15" s="97">
        <f t="shared" si="0"/>
        <v>1870654</v>
      </c>
      <c r="E15" s="98">
        <v>0</v>
      </c>
      <c r="F15" s="148">
        <v>0</v>
      </c>
      <c r="G15" s="135">
        <f t="shared" si="1"/>
        <v>1870654</v>
      </c>
      <c r="H15" s="99">
        <v>0</v>
      </c>
      <c r="I15" s="100">
        <v>0</v>
      </c>
      <c r="J15" s="100">
        <f t="shared" si="2"/>
        <v>0</v>
      </c>
    </row>
    <row r="16" spans="1:10" ht="13.5" customHeight="1">
      <c r="A16" s="79" t="s">
        <v>139</v>
      </c>
      <c r="B16" s="147">
        <v>0</v>
      </c>
      <c r="C16" s="96">
        <v>48160</v>
      </c>
      <c r="D16" s="97">
        <f t="shared" si="0"/>
        <v>48160</v>
      </c>
      <c r="E16" s="98">
        <v>209</v>
      </c>
      <c r="F16" s="148">
        <v>68</v>
      </c>
      <c r="G16" s="135">
        <f t="shared" si="1"/>
        <v>48437</v>
      </c>
      <c r="H16" s="99">
        <v>0</v>
      </c>
      <c r="I16" s="100">
        <v>2900</v>
      </c>
      <c r="J16" s="100">
        <f t="shared" si="2"/>
        <v>2900</v>
      </c>
    </row>
    <row r="17" spans="1:10" ht="13.5" customHeight="1">
      <c r="A17" s="79" t="s">
        <v>140</v>
      </c>
      <c r="B17" s="147">
        <v>44933</v>
      </c>
      <c r="C17" s="96">
        <v>299487</v>
      </c>
      <c r="D17" s="97">
        <f t="shared" si="0"/>
        <v>344420</v>
      </c>
      <c r="E17" s="98">
        <v>16872</v>
      </c>
      <c r="F17" s="148">
        <v>3649</v>
      </c>
      <c r="G17" s="135">
        <f t="shared" si="1"/>
        <v>364941</v>
      </c>
      <c r="H17" s="99">
        <v>98936</v>
      </c>
      <c r="I17" s="100">
        <v>51005</v>
      </c>
      <c r="J17" s="100">
        <f t="shared" si="2"/>
        <v>149941</v>
      </c>
    </row>
    <row r="18" spans="1:10" ht="13.5" customHeight="1" thickBot="1">
      <c r="A18" s="79"/>
      <c r="B18" s="147"/>
      <c r="C18" s="96"/>
      <c r="D18" s="97" t="s">
        <v>0</v>
      </c>
      <c r="E18" s="98"/>
      <c r="F18" s="148"/>
      <c r="G18" s="135" t="s">
        <v>0</v>
      </c>
      <c r="H18" s="99"/>
      <c r="I18" s="100"/>
      <c r="J18" s="100" t="s">
        <v>0</v>
      </c>
    </row>
    <row r="19" spans="1:10" s="108" customFormat="1" ht="13.5" customHeight="1" thickBot="1">
      <c r="A19" s="101" t="s">
        <v>142</v>
      </c>
      <c r="B19" s="109">
        <f>SUM(B7:B18)</f>
        <v>3295895</v>
      </c>
      <c r="C19" s="102">
        <f aca="true" t="shared" si="3" ref="C19:J19">SUM(C7:C18)</f>
        <v>7020393</v>
      </c>
      <c r="D19" s="102">
        <f t="shared" si="3"/>
        <v>10316288</v>
      </c>
      <c r="E19" s="102">
        <f t="shared" si="3"/>
        <v>557741</v>
      </c>
      <c r="F19" s="149">
        <f t="shared" si="3"/>
        <v>260016</v>
      </c>
      <c r="G19" s="105">
        <f t="shared" si="3"/>
        <v>11134045</v>
      </c>
      <c r="H19" s="102">
        <f t="shared" si="3"/>
        <v>7808613</v>
      </c>
      <c r="I19" s="103">
        <f t="shared" si="3"/>
        <v>6491163</v>
      </c>
      <c r="J19" s="104">
        <f t="shared" si="3"/>
        <v>14299776</v>
      </c>
    </row>
    <row r="20" spans="1:10" ht="13.5" customHeight="1">
      <c r="A20" s="79"/>
      <c r="B20" s="147"/>
      <c r="C20" s="96"/>
      <c r="D20" s="97" t="s">
        <v>0</v>
      </c>
      <c r="E20" s="98"/>
      <c r="F20" s="148"/>
      <c r="G20" s="135" t="s">
        <v>0</v>
      </c>
      <c r="H20" s="99"/>
      <c r="I20" s="100"/>
      <c r="J20" s="100" t="s">
        <v>0</v>
      </c>
    </row>
    <row r="21" spans="1:10" ht="13.5" customHeight="1">
      <c r="A21" s="90" t="s">
        <v>143</v>
      </c>
      <c r="B21" s="147"/>
      <c r="C21" s="96"/>
      <c r="D21" s="97" t="s">
        <v>0</v>
      </c>
      <c r="E21" s="98"/>
      <c r="F21" s="148"/>
      <c r="G21" s="135" t="s">
        <v>0</v>
      </c>
      <c r="H21" s="99"/>
      <c r="I21" s="100"/>
      <c r="J21" s="100" t="s">
        <v>0</v>
      </c>
    </row>
    <row r="22" spans="1:10" ht="13.5" customHeight="1">
      <c r="A22" s="79"/>
      <c r="B22" s="147"/>
      <c r="C22" s="96"/>
      <c r="D22" s="97" t="s">
        <v>0</v>
      </c>
      <c r="E22" s="98"/>
      <c r="F22" s="148"/>
      <c r="G22" s="135" t="s">
        <v>0</v>
      </c>
      <c r="H22" s="99"/>
      <c r="I22" s="100"/>
      <c r="J22" s="100" t="s">
        <v>0</v>
      </c>
    </row>
    <row r="23" spans="1:10" ht="13.5" customHeight="1">
      <c r="A23" s="79" t="s">
        <v>144</v>
      </c>
      <c r="B23" s="147">
        <v>0</v>
      </c>
      <c r="C23" s="150">
        <v>0</v>
      </c>
      <c r="D23" s="97">
        <f>SUM(B23:C23)</f>
        <v>0</v>
      </c>
      <c r="E23" s="98">
        <v>7455</v>
      </c>
      <c r="F23" s="148">
        <v>6964</v>
      </c>
      <c r="G23" s="135">
        <f t="shared" si="1"/>
        <v>14419</v>
      </c>
      <c r="H23" s="99">
        <v>7123</v>
      </c>
      <c r="I23" s="100">
        <v>213820</v>
      </c>
      <c r="J23" s="100">
        <f t="shared" si="2"/>
        <v>220943</v>
      </c>
    </row>
    <row r="24" spans="1:10" ht="13.5" customHeight="1">
      <c r="A24" s="79" t="s">
        <v>145</v>
      </c>
      <c r="B24" s="147">
        <v>2766663</v>
      </c>
      <c r="C24" s="96">
        <v>3846293</v>
      </c>
      <c r="D24" s="97">
        <f>SUM(B24:C24)</f>
        <v>6612956</v>
      </c>
      <c r="E24" s="98">
        <v>618797</v>
      </c>
      <c r="F24" s="148">
        <v>296362</v>
      </c>
      <c r="G24" s="135">
        <f t="shared" si="1"/>
        <v>7528115</v>
      </c>
      <c r="H24" s="99">
        <v>1213879</v>
      </c>
      <c r="I24" s="100">
        <v>1003252</v>
      </c>
      <c r="J24" s="100">
        <f t="shared" si="2"/>
        <v>2217131</v>
      </c>
    </row>
    <row r="25" spans="1:10" ht="13.5" customHeight="1">
      <c r="A25" s="79" t="s">
        <v>146</v>
      </c>
      <c r="B25" s="147">
        <v>0</v>
      </c>
      <c r="C25" s="96">
        <v>0</v>
      </c>
      <c r="D25" s="97">
        <v>0</v>
      </c>
      <c r="E25" s="98">
        <v>-804</v>
      </c>
      <c r="F25" s="148">
        <v>0</v>
      </c>
      <c r="G25" s="135">
        <f t="shared" si="1"/>
        <v>-804</v>
      </c>
      <c r="H25" s="99">
        <v>800</v>
      </c>
      <c r="I25" s="100">
        <v>0</v>
      </c>
      <c r="J25" s="100">
        <f t="shared" si="2"/>
        <v>800</v>
      </c>
    </row>
    <row r="26" spans="1:10" ht="13.5" customHeight="1">
      <c r="A26" s="79" t="s">
        <v>147</v>
      </c>
      <c r="B26" s="147">
        <v>0</v>
      </c>
      <c r="C26" s="96">
        <v>0</v>
      </c>
      <c r="D26" s="97">
        <f aca="true" t="shared" si="4" ref="D26:D33">B26+C26</f>
        <v>0</v>
      </c>
      <c r="E26" s="98">
        <v>1403</v>
      </c>
      <c r="F26" s="148">
        <v>258</v>
      </c>
      <c r="G26" s="135">
        <f t="shared" si="1"/>
        <v>1661</v>
      </c>
      <c r="H26" s="99">
        <v>1615</v>
      </c>
      <c r="I26" s="100">
        <v>42</v>
      </c>
      <c r="J26" s="100">
        <f t="shared" si="2"/>
        <v>1657</v>
      </c>
    </row>
    <row r="27" spans="1:10" ht="13.5" customHeight="1">
      <c r="A27" s="79" t="s">
        <v>148</v>
      </c>
      <c r="B27" s="147">
        <v>920776</v>
      </c>
      <c r="C27" s="96">
        <v>2660505</v>
      </c>
      <c r="D27" s="97">
        <f t="shared" si="4"/>
        <v>3581281</v>
      </c>
      <c r="E27" s="98">
        <v>0</v>
      </c>
      <c r="F27" s="148">
        <v>20</v>
      </c>
      <c r="G27" s="135">
        <f t="shared" si="1"/>
        <v>3581301</v>
      </c>
      <c r="H27" s="99">
        <v>0</v>
      </c>
      <c r="I27" s="100">
        <v>35</v>
      </c>
      <c r="J27" s="100">
        <f t="shared" si="2"/>
        <v>35</v>
      </c>
    </row>
    <row r="28" spans="1:10" ht="13.5" customHeight="1">
      <c r="A28" s="79" t="s">
        <v>149</v>
      </c>
      <c r="B28" s="147">
        <v>0</v>
      </c>
      <c r="C28" s="96">
        <v>1823</v>
      </c>
      <c r="D28" s="97">
        <f t="shared" si="4"/>
        <v>1823</v>
      </c>
      <c r="E28" s="98">
        <v>0</v>
      </c>
      <c r="F28" s="148">
        <v>0</v>
      </c>
      <c r="G28" s="135">
        <f t="shared" si="1"/>
        <v>1823</v>
      </c>
      <c r="H28" s="99">
        <v>0</v>
      </c>
      <c r="I28" s="100">
        <v>0</v>
      </c>
      <c r="J28" s="100">
        <f t="shared" si="2"/>
        <v>0</v>
      </c>
    </row>
    <row r="29" spans="1:10" ht="13.5" customHeight="1">
      <c r="A29" s="79" t="s">
        <v>167</v>
      </c>
      <c r="B29" s="147">
        <v>0</v>
      </c>
      <c r="C29" s="96">
        <v>1885494</v>
      </c>
      <c r="D29" s="97">
        <f t="shared" si="4"/>
        <v>1885494</v>
      </c>
      <c r="E29" s="98">
        <v>3351</v>
      </c>
      <c r="F29" s="148">
        <v>0</v>
      </c>
      <c r="G29" s="135">
        <f t="shared" si="1"/>
        <v>1888845</v>
      </c>
      <c r="H29" s="99">
        <v>0</v>
      </c>
      <c r="I29" s="100">
        <v>0</v>
      </c>
      <c r="J29" s="100">
        <f t="shared" si="2"/>
        <v>0</v>
      </c>
    </row>
    <row r="30" spans="1:10" ht="13.5" customHeight="1">
      <c r="A30" s="79" t="s">
        <v>151</v>
      </c>
      <c r="B30" s="147">
        <v>51883</v>
      </c>
      <c r="C30" s="96">
        <v>0</v>
      </c>
      <c r="D30" s="97">
        <f t="shared" si="4"/>
        <v>51883</v>
      </c>
      <c r="E30" s="98">
        <v>0</v>
      </c>
      <c r="F30" s="148">
        <v>0</v>
      </c>
      <c r="G30" s="135">
        <f t="shared" si="1"/>
        <v>51883</v>
      </c>
      <c r="H30" s="99">
        <v>0</v>
      </c>
      <c r="I30" s="100">
        <v>0</v>
      </c>
      <c r="J30" s="100">
        <f t="shared" si="2"/>
        <v>0</v>
      </c>
    </row>
    <row r="31" spans="1:10" ht="13.5" customHeight="1">
      <c r="A31" s="79" t="s">
        <v>166</v>
      </c>
      <c r="B31" s="147">
        <v>1145436</v>
      </c>
      <c r="C31" s="96">
        <v>68406</v>
      </c>
      <c r="D31" s="97">
        <f t="shared" si="4"/>
        <v>1213842</v>
      </c>
      <c r="E31" s="98">
        <v>805</v>
      </c>
      <c r="F31" s="148">
        <v>546</v>
      </c>
      <c r="G31" s="135">
        <f t="shared" si="1"/>
        <v>1215193</v>
      </c>
      <c r="H31" s="99">
        <v>5345</v>
      </c>
      <c r="I31" s="100">
        <v>10018</v>
      </c>
      <c r="J31" s="100">
        <f t="shared" si="2"/>
        <v>15363</v>
      </c>
    </row>
    <row r="32" spans="1:10" ht="13.5" customHeight="1">
      <c r="A32" s="79" t="s">
        <v>152</v>
      </c>
      <c r="B32" s="147">
        <v>690264</v>
      </c>
      <c r="C32" s="96">
        <v>-250168</v>
      </c>
      <c r="D32" s="97">
        <f t="shared" si="4"/>
        <v>440096</v>
      </c>
      <c r="E32" s="98">
        <v>40289</v>
      </c>
      <c r="F32" s="148">
        <v>10765</v>
      </c>
      <c r="G32" s="135">
        <f t="shared" si="1"/>
        <v>491150</v>
      </c>
      <c r="H32" s="99">
        <v>159257</v>
      </c>
      <c r="I32" s="100">
        <v>93351</v>
      </c>
      <c r="J32" s="100">
        <f t="shared" si="2"/>
        <v>252608</v>
      </c>
    </row>
    <row r="33" spans="1:10" ht="13.5" customHeight="1">
      <c r="A33" s="79" t="s">
        <v>168</v>
      </c>
      <c r="B33" s="147">
        <v>0</v>
      </c>
      <c r="C33" s="96">
        <v>0</v>
      </c>
      <c r="D33" s="97">
        <f t="shared" si="4"/>
        <v>0</v>
      </c>
      <c r="E33" s="98">
        <v>0</v>
      </c>
      <c r="F33" s="148">
        <v>0</v>
      </c>
      <c r="G33" s="135">
        <v>0</v>
      </c>
      <c r="H33" s="99">
        <v>104142</v>
      </c>
      <c r="I33" s="100">
        <v>114695</v>
      </c>
      <c r="J33" s="100">
        <f t="shared" si="2"/>
        <v>218837</v>
      </c>
    </row>
    <row r="34" spans="1:10" ht="13.5" customHeight="1">
      <c r="A34" s="79" t="s">
        <v>150</v>
      </c>
      <c r="B34" s="147">
        <v>0</v>
      </c>
      <c r="C34" s="96">
        <v>108557</v>
      </c>
      <c r="D34" s="97">
        <f>B34+C34</f>
        <v>108557</v>
      </c>
      <c r="E34" s="98">
        <v>513</v>
      </c>
      <c r="F34" s="148">
        <v>44</v>
      </c>
      <c r="G34" s="135">
        <f>SUM(D34:F34)</f>
        <v>109114</v>
      </c>
      <c r="H34" s="99">
        <v>0</v>
      </c>
      <c r="I34" s="100">
        <v>5870</v>
      </c>
      <c r="J34" s="100">
        <f>SUM(H34:I34)</f>
        <v>5870</v>
      </c>
    </row>
    <row r="35" spans="1:10" ht="13.5" customHeight="1">
      <c r="A35" s="79"/>
      <c r="B35" s="147"/>
      <c r="C35" s="96"/>
      <c r="D35" s="97" t="s">
        <v>0</v>
      </c>
      <c r="E35" s="98"/>
      <c r="F35" s="148"/>
      <c r="G35" s="135" t="s">
        <v>0</v>
      </c>
      <c r="H35" s="99"/>
      <c r="I35" s="100"/>
      <c r="J35" s="100">
        <f t="shared" si="2"/>
        <v>0</v>
      </c>
    </row>
    <row r="36" spans="1:10" ht="13.5" customHeight="1">
      <c r="A36" s="79" t="s">
        <v>153</v>
      </c>
      <c r="B36" s="147">
        <v>0</v>
      </c>
      <c r="C36" s="96"/>
      <c r="D36" s="97">
        <f>B36+C36</f>
        <v>0</v>
      </c>
      <c r="E36" s="98">
        <v>0</v>
      </c>
      <c r="F36" s="148"/>
      <c r="G36" s="135">
        <f t="shared" si="1"/>
        <v>0</v>
      </c>
      <c r="H36" s="99">
        <v>6287280</v>
      </c>
      <c r="I36" s="100">
        <v>5088472</v>
      </c>
      <c r="J36" s="100">
        <f t="shared" si="2"/>
        <v>11375752</v>
      </c>
    </row>
    <row r="37" spans="1:10" ht="13.5" customHeight="1" thickBot="1">
      <c r="A37" s="79"/>
      <c r="B37" s="147"/>
      <c r="C37" s="96"/>
      <c r="D37" s="97" t="s">
        <v>0</v>
      </c>
      <c r="E37" s="98"/>
      <c r="F37" s="148" t="s">
        <v>0</v>
      </c>
      <c r="G37" s="135" t="s">
        <v>0</v>
      </c>
      <c r="H37" s="99"/>
      <c r="I37" s="100"/>
      <c r="J37" s="100">
        <f t="shared" si="2"/>
        <v>0</v>
      </c>
    </row>
    <row r="38" spans="1:10" s="108" customFormat="1" ht="13.5" customHeight="1" thickBot="1">
      <c r="A38" s="101" t="s">
        <v>154</v>
      </c>
      <c r="B38" s="109">
        <f>SUM(B23:B37)</f>
        <v>5575022</v>
      </c>
      <c r="C38" s="103">
        <f>SUM(C24:C36)</f>
        <v>8320910</v>
      </c>
      <c r="D38" s="104">
        <f>B38+C38</f>
        <v>13895932</v>
      </c>
      <c r="E38" s="105">
        <f>SUM(E23:E37)</f>
        <v>671809</v>
      </c>
      <c r="F38" s="149">
        <f>SUM(F23:F37)</f>
        <v>314959</v>
      </c>
      <c r="G38" s="136">
        <f t="shared" si="1"/>
        <v>14882700</v>
      </c>
      <c r="H38" s="106">
        <f>SUM(H23:H37)</f>
        <v>7779441</v>
      </c>
      <c r="I38" s="107">
        <f>SUM(I23:I37)</f>
        <v>6529555</v>
      </c>
      <c r="J38" s="107">
        <f t="shared" si="2"/>
        <v>14308996</v>
      </c>
    </row>
    <row r="39" spans="1:10" s="108" customFormat="1" ht="13.5" customHeight="1">
      <c r="A39" s="126"/>
      <c r="B39" s="151"/>
      <c r="C39" s="127"/>
      <c r="D39" s="128"/>
      <c r="E39" s="129"/>
      <c r="F39" s="152"/>
      <c r="G39" s="137"/>
      <c r="H39" s="130"/>
      <c r="I39" s="131"/>
      <c r="J39" s="131"/>
    </row>
    <row r="40" spans="1:10" ht="13.5" customHeight="1">
      <c r="A40" s="79" t="s">
        <v>141</v>
      </c>
      <c r="B40" s="147">
        <v>1183917</v>
      </c>
      <c r="C40" s="96">
        <v>1995</v>
      </c>
      <c r="D40" s="97">
        <f>B40+C40</f>
        <v>1185912</v>
      </c>
      <c r="E40" s="98">
        <v>23965</v>
      </c>
      <c r="F40" s="148">
        <v>3699</v>
      </c>
      <c r="G40" s="135">
        <f>SUM(D40:F40)</f>
        <v>1213576</v>
      </c>
      <c r="H40" s="99">
        <v>5645</v>
      </c>
      <c r="I40" s="100">
        <v>1</v>
      </c>
      <c r="J40" s="100">
        <f>SUM(H40:I40)</f>
        <v>5646</v>
      </c>
    </row>
    <row r="41" spans="1:10" ht="13.5" customHeight="1" thickBot="1">
      <c r="A41" s="79"/>
      <c r="B41" s="147"/>
      <c r="C41" s="96"/>
      <c r="D41" s="97" t="s">
        <v>0</v>
      </c>
      <c r="E41" s="98"/>
      <c r="F41" s="148"/>
      <c r="G41" s="135" t="s">
        <v>0</v>
      </c>
      <c r="H41" s="99"/>
      <c r="I41" s="100"/>
      <c r="J41" s="100" t="s">
        <v>0</v>
      </c>
    </row>
    <row r="42" spans="1:10" s="108" customFormat="1" ht="13.5" customHeight="1" thickBot="1">
      <c r="A42" s="101" t="s">
        <v>155</v>
      </c>
      <c r="B42" s="109">
        <f aca="true" t="shared" si="5" ref="B42:J42">B38-B19-B40</f>
        <v>1095210</v>
      </c>
      <c r="C42" s="109">
        <f t="shared" si="5"/>
        <v>1298522</v>
      </c>
      <c r="D42" s="109">
        <f t="shared" si="5"/>
        <v>2393732</v>
      </c>
      <c r="E42" s="109">
        <f t="shared" si="5"/>
        <v>90103</v>
      </c>
      <c r="F42" s="104">
        <f t="shared" si="5"/>
        <v>51244</v>
      </c>
      <c r="G42" s="105">
        <f t="shared" si="5"/>
        <v>2535079</v>
      </c>
      <c r="H42" s="109">
        <f t="shared" si="5"/>
        <v>-34817</v>
      </c>
      <c r="I42" s="109">
        <f t="shared" si="5"/>
        <v>38391</v>
      </c>
      <c r="J42" s="104">
        <f t="shared" si="5"/>
        <v>3574</v>
      </c>
    </row>
    <row r="43" spans="1:10" ht="13.5" customHeight="1" thickBot="1">
      <c r="A43" s="110"/>
      <c r="B43" s="153"/>
      <c r="C43" s="111"/>
      <c r="D43" s="112" t="s">
        <v>0</v>
      </c>
      <c r="E43" s="113"/>
      <c r="F43" s="154"/>
      <c r="G43" s="138" t="s">
        <v>0</v>
      </c>
      <c r="H43" s="114"/>
      <c r="I43" s="115"/>
      <c r="J43" s="115" t="s">
        <v>0</v>
      </c>
    </row>
    <row r="44" spans="2:10" ht="12.75">
      <c r="B44" s="116" t="s">
        <v>0</v>
      </c>
      <c r="C44" s="116" t="s">
        <v>0</v>
      </c>
      <c r="E44" s="116" t="s">
        <v>0</v>
      </c>
      <c r="F44" s="116" t="s">
        <v>0</v>
      </c>
      <c r="G44" s="116" t="s">
        <v>0</v>
      </c>
      <c r="H44" s="117" t="s">
        <v>0</v>
      </c>
      <c r="I44" s="117" t="s">
        <v>0</v>
      </c>
      <c r="J44" s="117" t="s"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1" r:id="rId1"/>
  <headerFooter alignWithMargins="0">
    <oddHeader>&amp;L
  &amp;"Arial,Kurzíva" v tis. Kč&amp;C&amp;"Arial,tučné kurzíva"&amp;11Výkaz zisku a ztráty města, městských částí a příspěvkových organizací sestavený k 31.12.2004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Stanislav Ševčík</cp:lastModifiedBy>
  <cp:lastPrinted>2005-03-03T08:24:18Z</cp:lastPrinted>
  <dcterms:created xsi:type="dcterms:W3CDTF">2004-03-08T07:51:31Z</dcterms:created>
  <dcterms:modified xsi:type="dcterms:W3CDTF">2005-03-03T08:24:21Z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