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280" windowHeight="6405" activeTab="0"/>
  </bookViews>
  <sheets>
    <sheet name="0000028L.GXL" sheetId="1" r:id="rId1"/>
  </sheets>
  <definedNames>
    <definedName name="_xlnm.Print_Titles" localSheetId="0">'0000028L.GXL'!$5:$8</definedName>
  </definedNames>
  <calcPr fullCalcOnLoad="1"/>
</workbook>
</file>

<file path=xl/sharedStrings.xml><?xml version="1.0" encoding="utf-8"?>
<sst xmlns="http://schemas.openxmlformats.org/spreadsheetml/2006/main" count="436" uniqueCount="311">
  <si>
    <t>Rozbor čerpání rozpočtu investičních akcí HMP dle správců za období 13/2004 v tis. Kč</t>
  </si>
  <si>
    <t>Kapitola: 02 - Městská infrastuktura</t>
  </si>
  <si>
    <t>Kapitálové výdaje</t>
  </si>
  <si>
    <t>Celkové zdroje</t>
  </si>
  <si>
    <t>Zdroje HMP (včetně stát. dotací)</t>
  </si>
  <si>
    <t>Zdroje org.</t>
  </si>
  <si>
    <t>Odbor / organizace</t>
  </si>
  <si>
    <t>Číslo</t>
  </si>
  <si>
    <t>Název akce</t>
  </si>
  <si>
    <t>Celkové</t>
  </si>
  <si>
    <t>Profin.</t>
  </si>
  <si>
    <t>RS</t>
  </si>
  <si>
    <t>RU</t>
  </si>
  <si>
    <t>Poukázaný</t>
  </si>
  <si>
    <t>Skutečné</t>
  </si>
  <si>
    <t>% plnění</t>
  </si>
  <si>
    <t>Rozpočet</t>
  </si>
  <si>
    <t>Čerpání</t>
  </si>
  <si>
    <t>Zbývá</t>
  </si>
  <si>
    <t>akce</t>
  </si>
  <si>
    <t>náklady</t>
  </si>
  <si>
    <t>k 31.12.2003</t>
  </si>
  <si>
    <t>rok 2004</t>
  </si>
  <si>
    <t>inv.příspěvek</t>
  </si>
  <si>
    <t>čerpání</t>
  </si>
  <si>
    <t>Sč k RU</t>
  </si>
  <si>
    <t>ostatní</t>
  </si>
  <si>
    <t>požadavek</t>
  </si>
  <si>
    <t>1.1.-31.12.2004</t>
  </si>
  <si>
    <t>Správce: 0002 - Ing. Jan Bürgermeister</t>
  </si>
  <si>
    <t>MHMP - OMI</t>
  </si>
  <si>
    <t>0012</t>
  </si>
  <si>
    <t>Protipovod.opatř.na ochr.HMP</t>
  </si>
  <si>
    <t>7252</t>
  </si>
  <si>
    <t>Protipovodńová opatření Křeslice</t>
  </si>
  <si>
    <t>Správce: 0002 - Ing. Jan Bürgermeister celkem</t>
  </si>
  <si>
    <t>Správce: 0010 - Pavel Klega</t>
  </si>
  <si>
    <t>0092</t>
  </si>
  <si>
    <t>TV Zličín</t>
  </si>
  <si>
    <t>0100</t>
  </si>
  <si>
    <t>TV Zbraslav</t>
  </si>
  <si>
    <t>0101</t>
  </si>
  <si>
    <t>TV Újezd</t>
  </si>
  <si>
    <t>0133</t>
  </si>
  <si>
    <t>TV Ďáblice</t>
  </si>
  <si>
    <t>0134</t>
  </si>
  <si>
    <t>TV Dolní Počernice</t>
  </si>
  <si>
    <t>0138</t>
  </si>
  <si>
    <t>TV Kunratice</t>
  </si>
  <si>
    <t>0152</t>
  </si>
  <si>
    <t>TV  Dolní Chabry</t>
  </si>
  <si>
    <t>0161</t>
  </si>
  <si>
    <t>TV Kolovraty</t>
  </si>
  <si>
    <t>0196</t>
  </si>
  <si>
    <t>TV Klánovice</t>
  </si>
  <si>
    <t>0204</t>
  </si>
  <si>
    <t>TV Nebušice</t>
  </si>
  <si>
    <t>3103</t>
  </si>
  <si>
    <t>TV Lochkov</t>
  </si>
  <si>
    <t>3111</t>
  </si>
  <si>
    <t>TV Lysolaje</t>
  </si>
  <si>
    <t>3127</t>
  </si>
  <si>
    <t>TV Běchovice</t>
  </si>
  <si>
    <t>3136</t>
  </si>
  <si>
    <t>TV Satalice</t>
  </si>
  <si>
    <t>3145</t>
  </si>
  <si>
    <t>TV Vinoř</t>
  </si>
  <si>
    <t>3168</t>
  </si>
  <si>
    <t>TV Křeslice</t>
  </si>
  <si>
    <t>3295</t>
  </si>
  <si>
    <t>TV Horní Počernice</t>
  </si>
  <si>
    <t>7133</t>
  </si>
  <si>
    <t>IP pro stavby TV</t>
  </si>
  <si>
    <t>MHMP - Odbor správy majetku</t>
  </si>
  <si>
    <t>7533</t>
  </si>
  <si>
    <t>Monitoring Petrovice  4.6.7. st</t>
  </si>
  <si>
    <t>7534</t>
  </si>
  <si>
    <t>Monitoring Řepy vč. stavebních úprav</t>
  </si>
  <si>
    <t>7544</t>
  </si>
  <si>
    <t>Senovážné nám.11- rekon.program.vybavení Kolektory</t>
  </si>
  <si>
    <t>7916</t>
  </si>
  <si>
    <t>Energetický audit - Kolektory Praha a.s.</t>
  </si>
  <si>
    <t>Správce: 0010 - Pavel Klega celkem</t>
  </si>
  <si>
    <t>Správce: 0011 - RNDr. Miloš Gregar</t>
  </si>
  <si>
    <t>0010</t>
  </si>
  <si>
    <t>Toulcův dvůr I. - VI.et.</t>
  </si>
  <si>
    <t>0048</t>
  </si>
  <si>
    <t>Hrdlořezy - zokruhování</t>
  </si>
  <si>
    <t>0057</t>
  </si>
  <si>
    <t>Prodloužení stoky A2</t>
  </si>
  <si>
    <t>0083</t>
  </si>
  <si>
    <t>H.Počernice - ČOV Svépravice</t>
  </si>
  <si>
    <t>3117</t>
  </si>
  <si>
    <t>Revital.Drahaňského potoka</t>
  </si>
  <si>
    <t>4890</t>
  </si>
  <si>
    <t>Rek. pavilonu indonéz.džungle</t>
  </si>
  <si>
    <t>7024</t>
  </si>
  <si>
    <t>Revitalizace levého břehu Vltavy v obl.Suchdola</t>
  </si>
  <si>
    <t>7279</t>
  </si>
  <si>
    <t>Rekon.kolektorů v zátopové oblasti hl.m.Prahy</t>
  </si>
  <si>
    <t>7526</t>
  </si>
  <si>
    <t>Dostavba botanické zahrady</t>
  </si>
  <si>
    <t>MHMP - Odbor infrastruktury města</t>
  </si>
  <si>
    <t>4272</t>
  </si>
  <si>
    <t>Sběrné dvory</t>
  </si>
  <si>
    <t>7136</t>
  </si>
  <si>
    <t>Kompostárna Dřevčická, Praha 10</t>
  </si>
  <si>
    <t>7527</t>
  </si>
  <si>
    <t>Dotřiďovací linka</t>
  </si>
  <si>
    <t>7528</t>
  </si>
  <si>
    <t>Kompostárna</t>
  </si>
  <si>
    <t>MHMP - Odbor městské zeleně</t>
  </si>
  <si>
    <t>2003</t>
  </si>
  <si>
    <t>Výkupy lesních pozemků</t>
  </si>
  <si>
    <t>4452</t>
  </si>
  <si>
    <t>Letenské sady - obnova ploch zeleně I.kat.</t>
  </si>
  <si>
    <t>4857</t>
  </si>
  <si>
    <t>Kinského zahrada - obnova, I. etapa</t>
  </si>
  <si>
    <t>4859</t>
  </si>
  <si>
    <t>Stromovka - obnova, I. etapa</t>
  </si>
  <si>
    <t>4860</t>
  </si>
  <si>
    <t>Výkup pozemků jádrov. území PBZ</t>
  </si>
  <si>
    <t>5284</t>
  </si>
  <si>
    <t>Investice související s areály zeleně I.kategorie</t>
  </si>
  <si>
    <t>5286</t>
  </si>
  <si>
    <t>Vodovod Letná</t>
  </si>
  <si>
    <t>5594</t>
  </si>
  <si>
    <t>Rekon.Čimického rybníka</t>
  </si>
  <si>
    <t>5595</t>
  </si>
  <si>
    <t>Rekon. Zátišského potoka</t>
  </si>
  <si>
    <t>5596</t>
  </si>
  <si>
    <t>Rekon. a zkapacitnění RN Vrutice</t>
  </si>
  <si>
    <t>6028</t>
  </si>
  <si>
    <t>Vrtbovská zahrada - sekané kopie</t>
  </si>
  <si>
    <t>6140</t>
  </si>
  <si>
    <t>Revitalizace Litovického potoka</t>
  </si>
  <si>
    <t>6475</t>
  </si>
  <si>
    <t>Obnova parku na Vítkově</t>
  </si>
  <si>
    <t>6951</t>
  </si>
  <si>
    <t>Hájovna Jinonice-rekonstrukce a přístavba</t>
  </si>
  <si>
    <t>6952</t>
  </si>
  <si>
    <t>Provozní objekt Hostivař</t>
  </si>
  <si>
    <t>6954</t>
  </si>
  <si>
    <t>Obora Hvězda-obnova</t>
  </si>
  <si>
    <t>6955</t>
  </si>
  <si>
    <t>Petřín-obnova</t>
  </si>
  <si>
    <t>6956</t>
  </si>
  <si>
    <t>Výkup pozemků pro ÚSES</t>
  </si>
  <si>
    <t>6957</t>
  </si>
  <si>
    <t>Výkupy pozemků</t>
  </si>
  <si>
    <t>7529</t>
  </si>
  <si>
    <t>Areál Hostivař</t>
  </si>
  <si>
    <t>7530</t>
  </si>
  <si>
    <t>Lobkovická zahrada</t>
  </si>
  <si>
    <t>7531</t>
  </si>
  <si>
    <t>Rekreační park - Hostivař</t>
  </si>
  <si>
    <t>8043</t>
  </si>
  <si>
    <t>Lesní hospod.plán pro lesy v majetku HMP</t>
  </si>
  <si>
    <t>8057</t>
  </si>
  <si>
    <t>Rokytka - Rekon. Velkého Počernického rybníka</t>
  </si>
  <si>
    <t>6476</t>
  </si>
  <si>
    <t>Kanalizace Podhoří - PVS</t>
  </si>
  <si>
    <t>6958</t>
  </si>
  <si>
    <t>ČOV Březiněves-intenzifikace</t>
  </si>
  <si>
    <t>6959</t>
  </si>
  <si>
    <t>ČOV Kolovraty-2.linka</t>
  </si>
  <si>
    <t>6961</t>
  </si>
  <si>
    <t>Rek.kanalizace Bártlova a Třebešovská</t>
  </si>
  <si>
    <t>6962</t>
  </si>
  <si>
    <t>PČOV Čertouzy-rekonstrukce</t>
  </si>
  <si>
    <t>6963</t>
  </si>
  <si>
    <t>Rekonstrukce ÚČOV Trója</t>
  </si>
  <si>
    <t>6964</t>
  </si>
  <si>
    <t>Výst.kanalizace U starého židovského hřbitova</t>
  </si>
  <si>
    <t>6965</t>
  </si>
  <si>
    <t>Výst.kanal.Rybníčky-kolonie za drahou</t>
  </si>
  <si>
    <t>6967</t>
  </si>
  <si>
    <t>Výst.kanal.Ke hřbitovu</t>
  </si>
  <si>
    <t>6968</t>
  </si>
  <si>
    <t>Výst.vodovodu Troja-Podhoří</t>
  </si>
  <si>
    <t>7239</t>
  </si>
  <si>
    <t>Obnova vodovod.řadu Čapkova,Tymlova, Děkanská</t>
  </si>
  <si>
    <t>7240</t>
  </si>
  <si>
    <t>Obnova vodov.řadu Trojská I.etapa</t>
  </si>
  <si>
    <t>7242</t>
  </si>
  <si>
    <t>Rekon. PČOV Zbraslav, 1.etapa</t>
  </si>
  <si>
    <t>7253</t>
  </si>
  <si>
    <t>Zabezpečení objektů ÚV Káraný</t>
  </si>
  <si>
    <t>7254</t>
  </si>
  <si>
    <t>Zabezpečení 1.,2.a 3. řadu ÚV Káraný</t>
  </si>
  <si>
    <t>7255</t>
  </si>
  <si>
    <t>Obnova vodovodního řadu ul.Vlnitá, P4</t>
  </si>
  <si>
    <t>7256</t>
  </si>
  <si>
    <t>Obnova vodovod.řadu ul.Mezi Rolemi, P5</t>
  </si>
  <si>
    <t>7287</t>
  </si>
  <si>
    <t>Rekon.kanalizace Českobrodská II.et.</t>
  </si>
  <si>
    <t>7532</t>
  </si>
  <si>
    <t>0008. etapa protipovodňových opatření</t>
  </si>
  <si>
    <t>7535</t>
  </si>
  <si>
    <t>OVŘ K Horkám</t>
  </si>
  <si>
    <t>7537</t>
  </si>
  <si>
    <t>OVŘ Palackého, V Jámě, Spálená, Ostrovní a okolí</t>
  </si>
  <si>
    <t>7538</t>
  </si>
  <si>
    <t>OVŘ Pod Kaštany</t>
  </si>
  <si>
    <t>7539</t>
  </si>
  <si>
    <t>OVŘ Rokoska</t>
  </si>
  <si>
    <t>7540</t>
  </si>
  <si>
    <t>OVŘ Stavoservis - ulice Na Křečku</t>
  </si>
  <si>
    <t>7541</t>
  </si>
  <si>
    <t>OVŘ V Šáreckém údolí</t>
  </si>
  <si>
    <t>7542</t>
  </si>
  <si>
    <t>Rekonstr.technolog. na 3 objektech 1.a 2.kár. řadu</t>
  </si>
  <si>
    <t>7543</t>
  </si>
  <si>
    <t>Rekonstrukce větráků 1. a 2. káranského řadu</t>
  </si>
  <si>
    <t>7545</t>
  </si>
  <si>
    <t>Výstavba kanalizace v areálu vodárny Káraný</t>
  </si>
  <si>
    <t>7546</t>
  </si>
  <si>
    <t>Zabezpečenost vodohospod. objektů na území HMP</t>
  </si>
  <si>
    <t>7547</t>
  </si>
  <si>
    <t>Zabezpečení proti úniku chlóru na ÚV Káraný</t>
  </si>
  <si>
    <t>7988</t>
  </si>
  <si>
    <t>Rekon.kanalizace Českobrodská - III.et.</t>
  </si>
  <si>
    <t>MHMP - Odbor životního prostředí</t>
  </si>
  <si>
    <t>6260</t>
  </si>
  <si>
    <t>Lesní hospodářské osnovy</t>
  </si>
  <si>
    <t>MHMP - Sekr. nám.prim. pro obl. zásob.energiemi</t>
  </si>
  <si>
    <t>7776</t>
  </si>
  <si>
    <t>Kanalizace v ul.Křižíkova</t>
  </si>
  <si>
    <t>Sekr. radního pro obl. živ. prostředí, odpad.hosp.</t>
  </si>
  <si>
    <t>6479</t>
  </si>
  <si>
    <t>PVS - rekonstrukce vodohospodářské infrastruktury</t>
  </si>
  <si>
    <t>7084</t>
  </si>
  <si>
    <t>Rek.vodohosp.infrastr.-odstr.škod po povodni</t>
  </si>
  <si>
    <t>BOTANICKÁ ZAHRADA</t>
  </si>
  <si>
    <t>6936</t>
  </si>
  <si>
    <t>Expozice</t>
  </si>
  <si>
    <t>6937</t>
  </si>
  <si>
    <t>Infrastruktura</t>
  </si>
  <si>
    <t>6938</t>
  </si>
  <si>
    <t>Návštěvnická vybavenost</t>
  </si>
  <si>
    <t>6939</t>
  </si>
  <si>
    <t>Objekt Podhoří čp.280</t>
  </si>
  <si>
    <t>6942</t>
  </si>
  <si>
    <t>SZNR</t>
  </si>
  <si>
    <t>7503</t>
  </si>
  <si>
    <t>Areál Západ</t>
  </si>
  <si>
    <t>7928</t>
  </si>
  <si>
    <t>Energet.audit na objekty PBZ</t>
  </si>
  <si>
    <t>8096</t>
  </si>
  <si>
    <t>Vstupenkový systém</t>
  </si>
  <si>
    <t>8097</t>
  </si>
  <si>
    <t>Sanace svahu vinice sv. Kláry</t>
  </si>
  <si>
    <t>LESY HMP</t>
  </si>
  <si>
    <t>6473</t>
  </si>
  <si>
    <t>Provozní objekt - Práče - rekonstrukce a přístavba</t>
  </si>
  <si>
    <t>6573</t>
  </si>
  <si>
    <t>7525</t>
  </si>
  <si>
    <t>Strážnice Stodůlky - střecha - rekonstrukce</t>
  </si>
  <si>
    <t>ZOOLOGICKÁ ZAHRADA</t>
  </si>
  <si>
    <t>4883</t>
  </si>
  <si>
    <t>Bizoni</t>
  </si>
  <si>
    <t>4884</t>
  </si>
  <si>
    <t>Expozice severských zvířat</t>
  </si>
  <si>
    <t>4885</t>
  </si>
  <si>
    <t>Chovatelské zázemí</t>
  </si>
  <si>
    <t>4888</t>
  </si>
  <si>
    <t>Rekonstrukce areálu Rybník</t>
  </si>
  <si>
    <t>6032</t>
  </si>
  <si>
    <t>6489</t>
  </si>
  <si>
    <t>Severní vstup a parkoviště</t>
  </si>
  <si>
    <t>6825</t>
  </si>
  <si>
    <t>Rekon.pavilonu kočkovitých šelem</t>
  </si>
  <si>
    <t>6826</t>
  </si>
  <si>
    <t>Technické zázemí</t>
  </si>
  <si>
    <t>6970</t>
  </si>
  <si>
    <t>Dětský areál</t>
  </si>
  <si>
    <t>6972</t>
  </si>
  <si>
    <t>Pavilon hrochů</t>
  </si>
  <si>
    <t>6973</t>
  </si>
  <si>
    <t>Pavilon slonů vč.demolice starého</t>
  </si>
  <si>
    <t>6978</t>
  </si>
  <si>
    <t>Zázemí pro vých.vzděl.činnosti</t>
  </si>
  <si>
    <t>7039</t>
  </si>
  <si>
    <t>Karanténa</t>
  </si>
  <si>
    <t>7293</t>
  </si>
  <si>
    <t>Rekon.pavilonu tučňáků a lachtanů</t>
  </si>
  <si>
    <t>7456</t>
  </si>
  <si>
    <t>Energetický audit</t>
  </si>
  <si>
    <t>7548</t>
  </si>
  <si>
    <t>Expozice levhartů</t>
  </si>
  <si>
    <t>7875</t>
  </si>
  <si>
    <t>Rek. napájení jižní části  ZOO</t>
  </si>
  <si>
    <t>7977</t>
  </si>
  <si>
    <t>Opičí ostrovy</t>
  </si>
  <si>
    <t>8307</t>
  </si>
  <si>
    <t>CITES centrum</t>
  </si>
  <si>
    <t>8308</t>
  </si>
  <si>
    <t>Rekonstrukce lineární expozice papoušků</t>
  </si>
  <si>
    <t>Správce: 0011 - RNDr. Miloš Gregar celkem</t>
  </si>
  <si>
    <t>Správce: 0012 - Ing. Martin Trnka</t>
  </si>
  <si>
    <t>MHMP - Odbor informatiky</t>
  </si>
  <si>
    <t>2914</t>
  </si>
  <si>
    <t>ZRIS - síť MePNet</t>
  </si>
  <si>
    <t>Správce: 0012 - Ing. Martin Trnka celkem</t>
  </si>
  <si>
    <t>Celkem odbory MHMP</t>
  </si>
  <si>
    <t>Celkem PO</t>
  </si>
  <si>
    <t>Celkem</t>
  </si>
  <si>
    <t>Součet celkem (PO příspěvek + Odbory MHMP skutečné čerpání)</t>
  </si>
  <si>
    <t>Celkem MČ</t>
  </si>
  <si>
    <t>odbory  :</t>
  </si>
  <si>
    <t>PO 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</si>
</sst>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b/>
      <sz val="12"/>
      <name val="Arial CE"/>
      <family val="2"/>
    </font>
    <font>
      <b/>
      <sz val="8"/>
      <color indexed="10"/>
      <name val="Arial CE"/>
      <family val="2"/>
    </font>
    <font>
      <b/>
      <sz val="8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2" borderId="12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4" fontId="4" fillId="3" borderId="14" xfId="0" applyNumberFormat="1" applyFont="1" applyFill="1" applyBorder="1" applyAlignment="1">
      <alignment/>
    </xf>
    <xf numFmtId="4" fontId="4" fillId="3" borderId="14" xfId="0" applyNumberFormat="1" applyFont="1" applyFill="1" applyBorder="1" applyAlignment="1">
      <alignment horizontal="right"/>
    </xf>
    <xf numFmtId="4" fontId="4" fillId="3" borderId="15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4" fontId="4" fillId="3" borderId="12" xfId="0" applyNumberFormat="1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3" borderId="19" xfId="0" applyFont="1" applyFill="1" applyBorder="1" applyAlignment="1">
      <alignment/>
    </xf>
    <xf numFmtId="0" fontId="4" fillId="3" borderId="20" xfId="0" applyFont="1" applyFill="1" applyBorder="1" applyAlignment="1">
      <alignment/>
    </xf>
    <xf numFmtId="0" fontId="4" fillId="3" borderId="21" xfId="0" applyFont="1" applyFill="1" applyBorder="1" applyAlignment="1">
      <alignment/>
    </xf>
    <xf numFmtId="0" fontId="4" fillId="3" borderId="22" xfId="0" applyFont="1" applyFill="1" applyBorder="1" applyAlignment="1">
      <alignment/>
    </xf>
    <xf numFmtId="4" fontId="4" fillId="3" borderId="22" xfId="0" applyNumberFormat="1" applyFont="1" applyFill="1" applyBorder="1" applyAlignment="1">
      <alignment/>
    </xf>
    <xf numFmtId="4" fontId="4" fillId="3" borderId="11" xfId="0" applyNumberFormat="1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4" fillId="4" borderId="0" xfId="0" applyNumberFormat="1" applyFont="1" applyFill="1" applyBorder="1" applyAlignment="1">
      <alignment/>
    </xf>
    <xf numFmtId="4" fontId="7" fillId="3" borderId="23" xfId="0" applyNumberFormat="1" applyFont="1" applyFill="1" applyBorder="1" applyAlignment="1">
      <alignment/>
    </xf>
    <xf numFmtId="4" fontId="7" fillId="3" borderId="17" xfId="0" applyNumberFormat="1" applyFont="1" applyFill="1" applyBorder="1" applyAlignment="1">
      <alignment/>
    </xf>
    <xf numFmtId="4" fontId="7" fillId="3" borderId="24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/>
    </xf>
    <xf numFmtId="4" fontId="4" fillId="3" borderId="25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3" borderId="26" xfId="0" applyNumberFormat="1" applyFont="1" applyFill="1" applyBorder="1" applyAlignment="1">
      <alignment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M158"/>
  <sheetViews>
    <sheetView showGridLines="0" tabSelected="1" workbookViewId="0" topLeftCell="A1">
      <selection activeCell="O146" sqref="O146"/>
    </sheetView>
  </sheetViews>
  <sheetFormatPr defaultColWidth="9.00390625" defaultRowHeight="12.75"/>
  <cols>
    <col min="1" max="1" width="19.75390625" style="1" customWidth="1"/>
    <col min="2" max="2" width="4.625" style="1" customWidth="1"/>
    <col min="3" max="3" width="24.375" style="1" customWidth="1"/>
    <col min="4" max="4" width="10.75390625" style="2" customWidth="1"/>
    <col min="5" max="5" width="9.75390625" style="2" customWidth="1"/>
    <col min="6" max="6" width="9.875" style="2" customWidth="1"/>
    <col min="7" max="7" width="10.25390625" style="2" customWidth="1"/>
    <col min="8" max="8" width="10.625" style="2" customWidth="1"/>
    <col min="9" max="9" width="11.75390625" style="2" customWidth="1"/>
    <col min="10" max="10" width="7.25390625" style="2" customWidth="1"/>
    <col min="11" max="11" width="8.75390625" style="2" customWidth="1"/>
    <col min="12" max="12" width="8.375" style="2" customWidth="1"/>
    <col min="13" max="13" width="10.875" style="2" bestFit="1" customWidth="1"/>
    <col min="14" max="16384" width="9.125" style="1" customWidth="1"/>
  </cols>
  <sheetData>
    <row r="1" spans="1:13" ht="15.7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3"/>
      <c r="B2" s="3"/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6.5" thickBo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6.5" thickBot="1">
      <c r="A4" s="26" t="s">
        <v>1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8"/>
    </row>
    <row r="5" spans="1:13" ht="13.5" customHeight="1" thickBot="1">
      <c r="A5" s="9"/>
      <c r="B5" s="10"/>
      <c r="C5" s="11" t="s">
        <v>2</v>
      </c>
      <c r="D5" s="56" t="s">
        <v>3</v>
      </c>
      <c r="E5" s="57"/>
      <c r="F5" s="56" t="s">
        <v>4</v>
      </c>
      <c r="G5" s="58"/>
      <c r="H5" s="58"/>
      <c r="I5" s="58"/>
      <c r="J5" s="57"/>
      <c r="K5" s="56" t="s">
        <v>5</v>
      </c>
      <c r="L5" s="57"/>
      <c r="M5" s="12"/>
    </row>
    <row r="6" spans="1:13" ht="12" thickBot="1">
      <c r="A6" s="13" t="s">
        <v>6</v>
      </c>
      <c r="B6" s="13" t="s">
        <v>7</v>
      </c>
      <c r="C6" s="13" t="s">
        <v>8</v>
      </c>
      <c r="D6" s="14" t="s">
        <v>9</v>
      </c>
      <c r="E6" s="14" t="s">
        <v>10</v>
      </c>
      <c r="F6" s="15" t="s">
        <v>11</v>
      </c>
      <c r="G6" s="15" t="s">
        <v>12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16" t="s">
        <v>18</v>
      </c>
    </row>
    <row r="7" spans="1:13" ht="11.25">
      <c r="A7" s="13"/>
      <c r="B7" s="13" t="s">
        <v>19</v>
      </c>
      <c r="C7" s="13"/>
      <c r="D7" s="14" t="s">
        <v>20</v>
      </c>
      <c r="E7" s="14" t="s">
        <v>21</v>
      </c>
      <c r="F7" s="59" t="s">
        <v>22</v>
      </c>
      <c r="G7" s="60"/>
      <c r="H7" s="14" t="s">
        <v>23</v>
      </c>
      <c r="I7" s="14" t="s">
        <v>24</v>
      </c>
      <c r="J7" s="14" t="s">
        <v>25</v>
      </c>
      <c r="K7" s="14" t="s">
        <v>26</v>
      </c>
      <c r="L7" s="14" t="s">
        <v>26</v>
      </c>
      <c r="M7" s="16" t="s">
        <v>27</v>
      </c>
    </row>
    <row r="8" spans="1:13" ht="12" thickBot="1">
      <c r="A8" s="17"/>
      <c r="B8" s="17"/>
      <c r="C8" s="17"/>
      <c r="D8" s="15" t="s">
        <v>19</v>
      </c>
      <c r="E8" s="15"/>
      <c r="F8" s="15"/>
      <c r="G8" s="18"/>
      <c r="H8" s="15" t="s">
        <v>28</v>
      </c>
      <c r="I8" s="15" t="s">
        <v>28</v>
      </c>
      <c r="J8" s="15"/>
      <c r="K8" s="15" t="s">
        <v>22</v>
      </c>
      <c r="L8" s="15" t="s">
        <v>28</v>
      </c>
      <c r="M8" s="19"/>
    </row>
    <row r="9" spans="1:13" ht="12" thickBot="1">
      <c r="A9" s="7" t="s">
        <v>29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8"/>
    </row>
    <row r="10" spans="1:13" ht="11.25">
      <c r="A10" s="21" t="s">
        <v>30</v>
      </c>
      <c r="B10" s="22" t="s">
        <v>31</v>
      </c>
      <c r="C10" s="22" t="s">
        <v>32</v>
      </c>
      <c r="D10" s="23">
        <v>3246000</v>
      </c>
      <c r="E10" s="23">
        <v>139478.94</v>
      </c>
      <c r="F10" s="23">
        <v>334000</v>
      </c>
      <c r="G10" s="23">
        <v>850000</v>
      </c>
      <c r="H10" s="23"/>
      <c r="I10" s="23">
        <v>558148.08</v>
      </c>
      <c r="J10" s="24">
        <f>IF(G10=0,"***",100*I10/G10)</f>
        <v>65.66448</v>
      </c>
      <c r="K10" s="23"/>
      <c r="L10" s="23"/>
      <c r="M10" s="20">
        <v>2256521.06</v>
      </c>
    </row>
    <row r="11" spans="1:13" ht="12" thickBot="1">
      <c r="A11" s="21" t="s">
        <v>30</v>
      </c>
      <c r="B11" s="22" t="s">
        <v>33</v>
      </c>
      <c r="C11" s="22" t="s">
        <v>34</v>
      </c>
      <c r="D11" s="23">
        <v>220000</v>
      </c>
      <c r="E11" s="23">
        <v>0</v>
      </c>
      <c r="F11" s="23">
        <v>400</v>
      </c>
      <c r="G11" s="23">
        <v>651</v>
      </c>
      <c r="H11" s="23"/>
      <c r="I11" s="23">
        <v>651</v>
      </c>
      <c r="J11" s="24">
        <f>IF(G11=0,"***",100*I11/G11)</f>
        <v>100</v>
      </c>
      <c r="K11" s="23"/>
      <c r="L11" s="23"/>
      <c r="M11" s="20">
        <v>219349</v>
      </c>
    </row>
    <row r="12" spans="1:13" ht="12" thickBot="1">
      <c r="A12" s="27" t="s">
        <v>35</v>
      </c>
      <c r="B12" s="28"/>
      <c r="C12" s="28"/>
      <c r="D12" s="29">
        <v>3466000</v>
      </c>
      <c r="E12" s="29">
        <v>139478.94</v>
      </c>
      <c r="F12" s="29">
        <v>334400</v>
      </c>
      <c r="G12" s="29">
        <v>850651</v>
      </c>
      <c r="H12" s="29">
        <v>0</v>
      </c>
      <c r="I12" s="29">
        <v>558799.08</v>
      </c>
      <c r="J12" s="30">
        <f>IF(G12=0,"***",100*I12/G12)</f>
        <v>65.69075684387603</v>
      </c>
      <c r="K12" s="29">
        <v>0</v>
      </c>
      <c r="L12" s="29">
        <v>0</v>
      </c>
      <c r="M12" s="31">
        <v>2475870.06</v>
      </c>
    </row>
    <row r="13" spans="1:13" ht="16.5" thickBot="1">
      <c r="A13" s="3"/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" thickBot="1">
      <c r="A14" s="7" t="s">
        <v>36</v>
      </c>
      <c r="B14" s="5"/>
      <c r="C14" s="5"/>
      <c r="D14" s="6"/>
      <c r="E14" s="6"/>
      <c r="F14" s="6"/>
      <c r="G14" s="6"/>
      <c r="H14" s="6"/>
      <c r="I14" s="6"/>
      <c r="J14" s="6"/>
      <c r="K14" s="6"/>
      <c r="L14" s="6"/>
      <c r="M14" s="8"/>
    </row>
    <row r="15" spans="1:13" ht="11.25">
      <c r="A15" s="21" t="s">
        <v>30</v>
      </c>
      <c r="B15" s="22" t="s">
        <v>37</v>
      </c>
      <c r="C15" s="22" t="s">
        <v>38</v>
      </c>
      <c r="D15" s="23">
        <v>120000</v>
      </c>
      <c r="E15" s="23">
        <v>50612.01</v>
      </c>
      <c r="F15" s="23">
        <v>27600</v>
      </c>
      <c r="G15" s="23">
        <v>27600</v>
      </c>
      <c r="H15" s="23"/>
      <c r="I15" s="23">
        <v>27586.89</v>
      </c>
      <c r="J15" s="24">
        <f aca="true" t="shared" si="0" ref="J15:J37">IF(G15=0,"***",100*I15/G15)</f>
        <v>99.9525</v>
      </c>
      <c r="K15" s="23"/>
      <c r="L15" s="23"/>
      <c r="M15" s="20">
        <v>41787.99</v>
      </c>
    </row>
    <row r="16" spans="1:13" ht="11.25">
      <c r="A16" s="21" t="s">
        <v>30</v>
      </c>
      <c r="B16" s="22" t="s">
        <v>39</v>
      </c>
      <c r="C16" s="22" t="s">
        <v>40</v>
      </c>
      <c r="D16" s="23">
        <v>354000</v>
      </c>
      <c r="E16" s="23">
        <v>176707.98</v>
      </c>
      <c r="F16" s="23">
        <v>55500</v>
      </c>
      <c r="G16" s="23">
        <v>55460</v>
      </c>
      <c r="H16" s="23"/>
      <c r="I16" s="23">
        <v>55460</v>
      </c>
      <c r="J16" s="24">
        <f t="shared" si="0"/>
        <v>100</v>
      </c>
      <c r="K16" s="23"/>
      <c r="L16" s="23"/>
      <c r="M16" s="20">
        <v>121832.02</v>
      </c>
    </row>
    <row r="17" spans="1:13" ht="11.25">
      <c r="A17" s="21" t="s">
        <v>30</v>
      </c>
      <c r="B17" s="22" t="s">
        <v>41</v>
      </c>
      <c r="C17" s="22" t="s">
        <v>42</v>
      </c>
      <c r="D17" s="23">
        <v>142000</v>
      </c>
      <c r="E17" s="23">
        <v>72052.29</v>
      </c>
      <c r="F17" s="23">
        <v>25000</v>
      </c>
      <c r="G17" s="23">
        <v>23420</v>
      </c>
      <c r="H17" s="23"/>
      <c r="I17" s="23">
        <v>23379.99</v>
      </c>
      <c r="J17" s="24">
        <f t="shared" si="0"/>
        <v>99.82916310845431</v>
      </c>
      <c r="K17" s="23"/>
      <c r="L17" s="23"/>
      <c r="M17" s="20">
        <v>46527.71</v>
      </c>
    </row>
    <row r="18" spans="1:13" ht="11.25">
      <c r="A18" s="21" t="s">
        <v>30</v>
      </c>
      <c r="B18" s="22" t="s">
        <v>43</v>
      </c>
      <c r="C18" s="22" t="s">
        <v>44</v>
      </c>
      <c r="D18" s="23">
        <v>74380</v>
      </c>
      <c r="E18" s="23">
        <v>48051.44</v>
      </c>
      <c r="F18" s="23">
        <v>13795</v>
      </c>
      <c r="G18" s="23">
        <v>8725</v>
      </c>
      <c r="H18" s="23"/>
      <c r="I18" s="23">
        <v>8725</v>
      </c>
      <c r="J18" s="24">
        <f t="shared" si="0"/>
        <v>100</v>
      </c>
      <c r="K18" s="23"/>
      <c r="L18" s="23"/>
      <c r="M18" s="20">
        <v>17603.56</v>
      </c>
    </row>
    <row r="19" spans="1:13" ht="11.25">
      <c r="A19" s="21" t="s">
        <v>30</v>
      </c>
      <c r="B19" s="22" t="s">
        <v>45</v>
      </c>
      <c r="C19" s="22" t="s">
        <v>46</v>
      </c>
      <c r="D19" s="23">
        <v>120000</v>
      </c>
      <c r="E19" s="23">
        <v>56197.47</v>
      </c>
      <c r="F19" s="23">
        <v>44140</v>
      </c>
      <c r="G19" s="23">
        <v>44054</v>
      </c>
      <c r="H19" s="23"/>
      <c r="I19" s="23">
        <v>44054</v>
      </c>
      <c r="J19" s="24">
        <f t="shared" si="0"/>
        <v>100</v>
      </c>
      <c r="K19" s="23"/>
      <c r="L19" s="23"/>
      <c r="M19" s="20">
        <v>19748.53</v>
      </c>
    </row>
    <row r="20" spans="1:13" ht="11.25">
      <c r="A20" s="21" t="s">
        <v>30</v>
      </c>
      <c r="B20" s="22" t="s">
        <v>47</v>
      </c>
      <c r="C20" s="22" t="s">
        <v>48</v>
      </c>
      <c r="D20" s="23">
        <v>662500</v>
      </c>
      <c r="E20" s="23">
        <v>207274.34</v>
      </c>
      <c r="F20" s="23">
        <v>60192.7</v>
      </c>
      <c r="G20" s="23">
        <v>80192.7</v>
      </c>
      <c r="H20" s="23"/>
      <c r="I20" s="23">
        <v>80191.7</v>
      </c>
      <c r="J20" s="24">
        <f t="shared" si="0"/>
        <v>99.99875300370233</v>
      </c>
      <c r="K20" s="23"/>
      <c r="L20" s="23"/>
      <c r="M20" s="20">
        <v>375032.96</v>
      </c>
    </row>
    <row r="21" spans="1:13" ht="11.25">
      <c r="A21" s="21" t="s">
        <v>30</v>
      </c>
      <c r="B21" s="22" t="s">
        <v>49</v>
      </c>
      <c r="C21" s="22" t="s">
        <v>50</v>
      </c>
      <c r="D21" s="23">
        <v>66107</v>
      </c>
      <c r="E21" s="23">
        <v>13457.14</v>
      </c>
      <c r="F21" s="23">
        <v>24650</v>
      </c>
      <c r="G21" s="23">
        <v>40650</v>
      </c>
      <c r="H21" s="23"/>
      <c r="I21" s="23">
        <v>40650</v>
      </c>
      <c r="J21" s="24">
        <f t="shared" si="0"/>
        <v>100</v>
      </c>
      <c r="K21" s="23"/>
      <c r="L21" s="23"/>
      <c r="M21" s="20">
        <v>11999.86</v>
      </c>
    </row>
    <row r="22" spans="1:13" ht="11.25">
      <c r="A22" s="21" t="s">
        <v>30</v>
      </c>
      <c r="B22" s="22" t="s">
        <v>51</v>
      </c>
      <c r="C22" s="22" t="s">
        <v>52</v>
      </c>
      <c r="D22" s="23">
        <v>130000</v>
      </c>
      <c r="E22" s="23">
        <v>48415.41</v>
      </c>
      <c r="F22" s="23">
        <v>36500</v>
      </c>
      <c r="G22" s="23">
        <v>36500</v>
      </c>
      <c r="H22" s="23"/>
      <c r="I22" s="23">
        <v>36459.88</v>
      </c>
      <c r="J22" s="24">
        <f t="shared" si="0"/>
        <v>99.8900821917808</v>
      </c>
      <c r="K22" s="23"/>
      <c r="L22" s="23"/>
      <c r="M22" s="20">
        <v>45084.59</v>
      </c>
    </row>
    <row r="23" spans="1:13" ht="11.25">
      <c r="A23" s="21" t="s">
        <v>30</v>
      </c>
      <c r="B23" s="22" t="s">
        <v>53</v>
      </c>
      <c r="C23" s="22" t="s">
        <v>54</v>
      </c>
      <c r="D23" s="23">
        <v>235000</v>
      </c>
      <c r="E23" s="23">
        <v>52725.19</v>
      </c>
      <c r="F23" s="23">
        <v>15000</v>
      </c>
      <c r="G23" s="23">
        <v>14994</v>
      </c>
      <c r="H23" s="23"/>
      <c r="I23" s="23">
        <v>14994</v>
      </c>
      <c r="J23" s="24">
        <f t="shared" si="0"/>
        <v>100</v>
      </c>
      <c r="K23" s="23"/>
      <c r="L23" s="23"/>
      <c r="M23" s="20">
        <v>167280.81</v>
      </c>
    </row>
    <row r="24" spans="1:13" ht="11.25">
      <c r="A24" s="21" t="s">
        <v>30</v>
      </c>
      <c r="B24" s="22" t="s">
        <v>55</v>
      </c>
      <c r="C24" s="22" t="s">
        <v>56</v>
      </c>
      <c r="D24" s="23">
        <v>54388.9</v>
      </c>
      <c r="E24" s="23">
        <v>28868.65</v>
      </c>
      <c r="F24" s="23">
        <v>12000</v>
      </c>
      <c r="G24" s="23">
        <v>17500</v>
      </c>
      <c r="H24" s="23"/>
      <c r="I24" s="23">
        <v>17500</v>
      </c>
      <c r="J24" s="24">
        <f t="shared" si="0"/>
        <v>100</v>
      </c>
      <c r="K24" s="23"/>
      <c r="L24" s="23"/>
      <c r="M24" s="20">
        <v>8020.25</v>
      </c>
    </row>
    <row r="25" spans="1:13" ht="11.25">
      <c r="A25" s="21" t="s">
        <v>30</v>
      </c>
      <c r="B25" s="22" t="s">
        <v>57</v>
      </c>
      <c r="C25" s="22" t="s">
        <v>58</v>
      </c>
      <c r="D25" s="23">
        <v>160000</v>
      </c>
      <c r="E25" s="23">
        <v>106943.01</v>
      </c>
      <c r="F25" s="23">
        <v>27000</v>
      </c>
      <c r="G25" s="23">
        <v>26983</v>
      </c>
      <c r="H25" s="23"/>
      <c r="I25" s="23">
        <v>26983</v>
      </c>
      <c r="J25" s="24">
        <f t="shared" si="0"/>
        <v>100</v>
      </c>
      <c r="K25" s="23"/>
      <c r="L25" s="23"/>
      <c r="M25" s="20">
        <v>26073.99</v>
      </c>
    </row>
    <row r="26" spans="1:13" ht="11.25">
      <c r="A26" s="21" t="s">
        <v>30</v>
      </c>
      <c r="B26" s="22" t="s">
        <v>59</v>
      </c>
      <c r="C26" s="22" t="s">
        <v>60</v>
      </c>
      <c r="D26" s="23">
        <v>247000</v>
      </c>
      <c r="E26" s="23">
        <v>176724.59</v>
      </c>
      <c r="F26" s="23">
        <v>37000</v>
      </c>
      <c r="G26" s="23">
        <v>46000</v>
      </c>
      <c r="H26" s="23"/>
      <c r="I26" s="23">
        <v>45984.69</v>
      </c>
      <c r="J26" s="24">
        <f t="shared" si="0"/>
        <v>99.96671739130434</v>
      </c>
      <c r="K26" s="23"/>
      <c r="L26" s="23"/>
      <c r="M26" s="20">
        <v>24275.41</v>
      </c>
    </row>
    <row r="27" spans="1:13" ht="11.25">
      <c r="A27" s="21" t="s">
        <v>30</v>
      </c>
      <c r="B27" s="22" t="s">
        <v>61</v>
      </c>
      <c r="C27" s="22" t="s">
        <v>62</v>
      </c>
      <c r="D27" s="23">
        <v>200000</v>
      </c>
      <c r="E27" s="23">
        <v>152820.73</v>
      </c>
      <c r="F27" s="23">
        <v>11157</v>
      </c>
      <c r="G27" s="23">
        <v>5980</v>
      </c>
      <c r="H27" s="23"/>
      <c r="I27" s="23">
        <v>5980</v>
      </c>
      <c r="J27" s="24">
        <f t="shared" si="0"/>
        <v>100</v>
      </c>
      <c r="K27" s="23"/>
      <c r="L27" s="23"/>
      <c r="M27" s="20">
        <v>41199.27</v>
      </c>
    </row>
    <row r="28" spans="1:13" ht="11.25">
      <c r="A28" s="21" t="s">
        <v>30</v>
      </c>
      <c r="B28" s="22" t="s">
        <v>63</v>
      </c>
      <c r="C28" s="22" t="s">
        <v>64</v>
      </c>
      <c r="D28" s="23">
        <v>195000</v>
      </c>
      <c r="E28" s="23">
        <v>76547.94</v>
      </c>
      <c r="F28" s="23">
        <v>36000</v>
      </c>
      <c r="G28" s="23">
        <v>13876</v>
      </c>
      <c r="H28" s="23"/>
      <c r="I28" s="23">
        <v>13873.93</v>
      </c>
      <c r="J28" s="24">
        <f t="shared" si="0"/>
        <v>99.98508215624099</v>
      </c>
      <c r="K28" s="23"/>
      <c r="L28" s="23"/>
      <c r="M28" s="20">
        <v>104576.06</v>
      </c>
    </row>
    <row r="29" spans="1:13" ht="11.25">
      <c r="A29" s="21" t="s">
        <v>30</v>
      </c>
      <c r="B29" s="22" t="s">
        <v>65</v>
      </c>
      <c r="C29" s="22" t="s">
        <v>66</v>
      </c>
      <c r="D29" s="23">
        <v>185000</v>
      </c>
      <c r="E29" s="23">
        <v>141354.05</v>
      </c>
      <c r="F29" s="23">
        <v>25000</v>
      </c>
      <c r="G29" s="23">
        <v>25000</v>
      </c>
      <c r="H29" s="23"/>
      <c r="I29" s="23">
        <v>25000</v>
      </c>
      <c r="J29" s="24">
        <f t="shared" si="0"/>
        <v>100</v>
      </c>
      <c r="K29" s="23"/>
      <c r="L29" s="23"/>
      <c r="M29" s="20">
        <v>18645.95</v>
      </c>
    </row>
    <row r="30" spans="1:13" ht="11.25">
      <c r="A30" s="21" t="s">
        <v>30</v>
      </c>
      <c r="B30" s="22" t="s">
        <v>67</v>
      </c>
      <c r="C30" s="22" t="s">
        <v>68</v>
      </c>
      <c r="D30" s="23">
        <v>144000</v>
      </c>
      <c r="E30" s="23">
        <v>87355.47</v>
      </c>
      <c r="F30" s="23">
        <v>11000</v>
      </c>
      <c r="G30" s="23">
        <v>10993</v>
      </c>
      <c r="H30" s="23"/>
      <c r="I30" s="23">
        <v>10989.9</v>
      </c>
      <c r="J30" s="24">
        <f t="shared" si="0"/>
        <v>99.97180023651414</v>
      </c>
      <c r="K30" s="23"/>
      <c r="L30" s="23"/>
      <c r="M30" s="20">
        <v>45651.53</v>
      </c>
    </row>
    <row r="31" spans="1:13" ht="11.25">
      <c r="A31" s="21" t="s">
        <v>30</v>
      </c>
      <c r="B31" s="22" t="s">
        <v>69</v>
      </c>
      <c r="C31" s="22" t="s">
        <v>70</v>
      </c>
      <c r="D31" s="23">
        <v>520000</v>
      </c>
      <c r="E31" s="23">
        <v>195466.37</v>
      </c>
      <c r="F31" s="23">
        <v>37000</v>
      </c>
      <c r="G31" s="23">
        <v>64984</v>
      </c>
      <c r="H31" s="23"/>
      <c r="I31" s="23">
        <v>64943.19</v>
      </c>
      <c r="J31" s="24">
        <f t="shared" si="0"/>
        <v>99.93719992613566</v>
      </c>
      <c r="K31" s="23"/>
      <c r="L31" s="23"/>
      <c r="M31" s="20">
        <v>259549.63</v>
      </c>
    </row>
    <row r="32" spans="1:13" ht="11.25">
      <c r="A32" s="21" t="s">
        <v>30</v>
      </c>
      <c r="B32" s="22" t="s">
        <v>71</v>
      </c>
      <c r="C32" s="22" t="s">
        <v>72</v>
      </c>
      <c r="D32" s="23">
        <v>4275</v>
      </c>
      <c r="E32" s="23">
        <v>0</v>
      </c>
      <c r="F32" s="23">
        <v>1275</v>
      </c>
      <c r="G32" s="23">
        <v>495</v>
      </c>
      <c r="H32" s="23"/>
      <c r="I32" s="23">
        <v>491.21</v>
      </c>
      <c r="J32" s="24">
        <f t="shared" si="0"/>
        <v>99.23434343434343</v>
      </c>
      <c r="K32" s="23"/>
      <c r="L32" s="23"/>
      <c r="M32" s="20">
        <v>3780</v>
      </c>
    </row>
    <row r="33" spans="1:13" ht="11.25">
      <c r="A33" s="21" t="s">
        <v>73</v>
      </c>
      <c r="B33" s="22" t="s">
        <v>74</v>
      </c>
      <c r="C33" s="22" t="s">
        <v>75</v>
      </c>
      <c r="D33" s="23">
        <v>25340</v>
      </c>
      <c r="E33" s="23">
        <v>0</v>
      </c>
      <c r="F33" s="23">
        <v>16000</v>
      </c>
      <c r="G33" s="23">
        <v>18240</v>
      </c>
      <c r="H33" s="23"/>
      <c r="I33" s="23">
        <v>18239.97</v>
      </c>
      <c r="J33" s="24">
        <f t="shared" si="0"/>
        <v>99.99983552631579</v>
      </c>
      <c r="K33" s="23"/>
      <c r="L33" s="23"/>
      <c r="M33" s="20">
        <v>7100</v>
      </c>
    </row>
    <row r="34" spans="1:13" ht="11.25">
      <c r="A34" s="21" t="s">
        <v>73</v>
      </c>
      <c r="B34" s="22" t="s">
        <v>76</v>
      </c>
      <c r="C34" s="22" t="s">
        <v>77</v>
      </c>
      <c r="D34" s="23">
        <v>29600</v>
      </c>
      <c r="E34" s="23">
        <v>0</v>
      </c>
      <c r="F34" s="23">
        <v>2000</v>
      </c>
      <c r="G34" s="23">
        <v>2280</v>
      </c>
      <c r="H34" s="23"/>
      <c r="I34" s="23">
        <v>2266.67</v>
      </c>
      <c r="J34" s="24">
        <f t="shared" si="0"/>
        <v>99.41535087719298</v>
      </c>
      <c r="K34" s="23"/>
      <c r="L34" s="23"/>
      <c r="M34" s="20">
        <v>27320</v>
      </c>
    </row>
    <row r="35" spans="1:13" ht="11.25">
      <c r="A35" s="21" t="s">
        <v>73</v>
      </c>
      <c r="B35" s="22" t="s">
        <v>78</v>
      </c>
      <c r="C35" s="22" t="s">
        <v>79</v>
      </c>
      <c r="D35" s="23">
        <v>2280</v>
      </c>
      <c r="E35" s="23">
        <v>0</v>
      </c>
      <c r="F35" s="23">
        <v>2000</v>
      </c>
      <c r="G35" s="23">
        <v>2280</v>
      </c>
      <c r="H35" s="23"/>
      <c r="I35" s="23">
        <v>2261</v>
      </c>
      <c r="J35" s="24">
        <f t="shared" si="0"/>
        <v>99.16666666666667</v>
      </c>
      <c r="K35" s="23"/>
      <c r="L35" s="23"/>
      <c r="M35" s="20">
        <v>0</v>
      </c>
    </row>
    <row r="36" spans="1:13" ht="12" thickBot="1">
      <c r="A36" s="21" t="s">
        <v>73</v>
      </c>
      <c r="B36" s="22" t="s">
        <v>80</v>
      </c>
      <c r="C36" s="22" t="s">
        <v>81</v>
      </c>
      <c r="D36" s="23">
        <v>279.6</v>
      </c>
      <c r="E36" s="23">
        <v>0</v>
      </c>
      <c r="F36" s="23">
        <v>0</v>
      </c>
      <c r="G36" s="23">
        <v>279.6</v>
      </c>
      <c r="H36" s="23"/>
      <c r="I36" s="23">
        <v>279.6</v>
      </c>
      <c r="J36" s="24">
        <f t="shared" si="0"/>
        <v>100</v>
      </c>
      <c r="K36" s="23"/>
      <c r="L36" s="23"/>
      <c r="M36" s="20">
        <v>0</v>
      </c>
    </row>
    <row r="37" spans="1:13" ht="12" thickBot="1">
      <c r="A37" s="27" t="s">
        <v>82</v>
      </c>
      <c r="B37" s="28"/>
      <c r="C37" s="28"/>
      <c r="D37" s="29">
        <f>SUM(D15:D36)</f>
        <v>3671150.5</v>
      </c>
      <c r="E37" s="29">
        <v>1694250.94</v>
      </c>
      <c r="F37" s="29">
        <v>519809.7</v>
      </c>
      <c r="G37" s="29">
        <v>566486.3</v>
      </c>
      <c r="H37" s="29">
        <v>0</v>
      </c>
      <c r="I37" s="29">
        <v>566294.61</v>
      </c>
      <c r="J37" s="30">
        <f t="shared" si="0"/>
        <v>99.96616158237188</v>
      </c>
      <c r="K37" s="29">
        <v>0</v>
      </c>
      <c r="L37" s="29">
        <v>0</v>
      </c>
      <c r="M37" s="31">
        <f>SUM(M15:M36)</f>
        <v>1413090.12</v>
      </c>
    </row>
    <row r="38" spans="1:13" ht="16.5" thickBot="1">
      <c r="A38" s="3"/>
      <c r="B38" s="3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" thickBot="1">
      <c r="A39" s="7" t="s">
        <v>83</v>
      </c>
      <c r="B39" s="5"/>
      <c r="C39" s="5"/>
      <c r="D39" s="6"/>
      <c r="E39" s="6"/>
      <c r="F39" s="6"/>
      <c r="G39" s="6"/>
      <c r="H39" s="6"/>
      <c r="I39" s="6"/>
      <c r="J39" s="6"/>
      <c r="K39" s="6"/>
      <c r="L39" s="6"/>
      <c r="M39" s="8"/>
    </row>
    <row r="40" spans="1:13" ht="11.25">
      <c r="A40" s="21" t="s">
        <v>30</v>
      </c>
      <c r="B40" s="22" t="s">
        <v>84</v>
      </c>
      <c r="C40" s="22" t="s">
        <v>85</v>
      </c>
      <c r="D40" s="23">
        <v>73062</v>
      </c>
      <c r="E40" s="23">
        <v>30386.03</v>
      </c>
      <c r="F40" s="23">
        <v>3000</v>
      </c>
      <c r="G40" s="23">
        <v>23058</v>
      </c>
      <c r="H40" s="23"/>
      <c r="I40" s="23">
        <v>16509.88</v>
      </c>
      <c r="J40" s="24">
        <f aca="true" t="shared" si="1" ref="J40:J67">IF(G40=0,"***",100*I40/G40)</f>
        <v>71.60152658513314</v>
      </c>
      <c r="K40" s="23"/>
      <c r="L40" s="23"/>
      <c r="M40" s="20">
        <v>19617.97</v>
      </c>
    </row>
    <row r="41" spans="1:13" ht="11.25">
      <c r="A41" s="21" t="s">
        <v>30</v>
      </c>
      <c r="B41" s="22" t="s">
        <v>86</v>
      </c>
      <c r="C41" s="22" t="s">
        <v>87</v>
      </c>
      <c r="D41" s="23">
        <v>114958.47</v>
      </c>
      <c r="E41" s="23">
        <v>113887.51</v>
      </c>
      <c r="F41" s="23">
        <v>0</v>
      </c>
      <c r="G41" s="23">
        <v>1071</v>
      </c>
      <c r="H41" s="23"/>
      <c r="I41" s="23">
        <v>1070.94</v>
      </c>
      <c r="J41" s="24">
        <f t="shared" si="1"/>
        <v>99.99439775910363</v>
      </c>
      <c r="K41" s="23"/>
      <c r="L41" s="23"/>
      <c r="M41" s="20">
        <v>0</v>
      </c>
    </row>
    <row r="42" spans="1:13" ht="11.25">
      <c r="A42" s="21" t="s">
        <v>30</v>
      </c>
      <c r="B42" s="22" t="s">
        <v>88</v>
      </c>
      <c r="C42" s="22" t="s">
        <v>89</v>
      </c>
      <c r="D42" s="23">
        <v>777000</v>
      </c>
      <c r="E42" s="23">
        <v>12894.81</v>
      </c>
      <c r="F42" s="23">
        <v>55000</v>
      </c>
      <c r="G42" s="23">
        <v>21360</v>
      </c>
      <c r="H42" s="23"/>
      <c r="I42" s="23">
        <v>21349.32</v>
      </c>
      <c r="J42" s="24">
        <f t="shared" si="1"/>
        <v>99.95</v>
      </c>
      <c r="K42" s="23"/>
      <c r="L42" s="23"/>
      <c r="M42" s="20">
        <v>742745.19</v>
      </c>
    </row>
    <row r="43" spans="1:13" ht="11.25">
      <c r="A43" s="21" t="s">
        <v>30</v>
      </c>
      <c r="B43" s="22" t="s">
        <v>90</v>
      </c>
      <c r="C43" s="22" t="s">
        <v>91</v>
      </c>
      <c r="D43" s="23">
        <v>380000</v>
      </c>
      <c r="E43" s="23">
        <v>249167.73</v>
      </c>
      <c r="F43" s="23">
        <v>35000</v>
      </c>
      <c r="G43" s="23">
        <v>34634</v>
      </c>
      <c r="H43" s="23"/>
      <c r="I43" s="23">
        <v>34634</v>
      </c>
      <c r="J43" s="24">
        <f t="shared" si="1"/>
        <v>100</v>
      </c>
      <c r="K43" s="23"/>
      <c r="L43" s="23"/>
      <c r="M43" s="20">
        <v>96198.27</v>
      </c>
    </row>
    <row r="44" spans="1:13" ht="11.25">
      <c r="A44" s="21" t="s">
        <v>30</v>
      </c>
      <c r="B44" s="22" t="s">
        <v>92</v>
      </c>
      <c r="C44" s="22" t="s">
        <v>93</v>
      </c>
      <c r="D44" s="23">
        <v>37765</v>
      </c>
      <c r="E44" s="23">
        <v>16695.08</v>
      </c>
      <c r="F44" s="23">
        <v>20300</v>
      </c>
      <c r="G44" s="23">
        <v>16260</v>
      </c>
      <c r="H44" s="23"/>
      <c r="I44" s="23">
        <v>11835.52</v>
      </c>
      <c r="J44" s="24">
        <f t="shared" si="1"/>
        <v>72.78917589175892</v>
      </c>
      <c r="K44" s="23"/>
      <c r="L44" s="23"/>
      <c r="M44" s="20">
        <v>4809.92</v>
      </c>
    </row>
    <row r="45" spans="1:13" ht="11.25">
      <c r="A45" s="21" t="s">
        <v>30</v>
      </c>
      <c r="B45" s="22" t="s">
        <v>94</v>
      </c>
      <c r="C45" s="22" t="s">
        <v>95</v>
      </c>
      <c r="D45" s="23">
        <v>200610</v>
      </c>
      <c r="E45" s="23">
        <v>199720.15</v>
      </c>
      <c r="F45" s="23">
        <v>0</v>
      </c>
      <c r="G45" s="23">
        <v>900</v>
      </c>
      <c r="H45" s="23"/>
      <c r="I45" s="23">
        <v>889.89</v>
      </c>
      <c r="J45" s="24">
        <f t="shared" si="1"/>
        <v>98.87666666666667</v>
      </c>
      <c r="K45" s="23"/>
      <c r="L45" s="23"/>
      <c r="M45" s="20">
        <v>0</v>
      </c>
    </row>
    <row r="46" spans="1:13" ht="11.25">
      <c r="A46" s="21" t="s">
        <v>30</v>
      </c>
      <c r="B46" s="22" t="s">
        <v>96</v>
      </c>
      <c r="C46" s="22" t="s">
        <v>97</v>
      </c>
      <c r="D46" s="23">
        <v>2500</v>
      </c>
      <c r="E46" s="23">
        <v>0</v>
      </c>
      <c r="F46" s="23">
        <v>2500</v>
      </c>
      <c r="G46" s="23">
        <v>2500</v>
      </c>
      <c r="H46" s="23"/>
      <c r="I46" s="23">
        <v>0</v>
      </c>
      <c r="J46" s="24">
        <f t="shared" si="1"/>
        <v>0</v>
      </c>
      <c r="K46" s="23"/>
      <c r="L46" s="23"/>
      <c r="M46" s="20">
        <v>0</v>
      </c>
    </row>
    <row r="47" spans="1:13" ht="11.25">
      <c r="A47" s="21" t="s">
        <v>30</v>
      </c>
      <c r="B47" s="22" t="s">
        <v>98</v>
      </c>
      <c r="C47" s="22" t="s">
        <v>99</v>
      </c>
      <c r="D47" s="23">
        <v>67300</v>
      </c>
      <c r="E47" s="23">
        <v>41156.4</v>
      </c>
      <c r="F47" s="23">
        <v>0</v>
      </c>
      <c r="G47" s="23">
        <v>26144</v>
      </c>
      <c r="H47" s="23"/>
      <c r="I47" s="23">
        <v>26012.49</v>
      </c>
      <c r="J47" s="24">
        <f t="shared" si="1"/>
        <v>99.49697827417381</v>
      </c>
      <c r="K47" s="23"/>
      <c r="L47" s="23"/>
      <c r="M47" s="20">
        <v>0</v>
      </c>
    </row>
    <row r="48" spans="1:13" ht="11.25">
      <c r="A48" s="21" t="s">
        <v>30</v>
      </c>
      <c r="B48" s="22" t="s">
        <v>100</v>
      </c>
      <c r="C48" s="22" t="s">
        <v>101</v>
      </c>
      <c r="D48" s="23">
        <v>119000</v>
      </c>
      <c r="E48" s="23">
        <v>0</v>
      </c>
      <c r="F48" s="23">
        <v>10000</v>
      </c>
      <c r="G48" s="23">
        <v>50</v>
      </c>
      <c r="H48" s="23"/>
      <c r="I48" s="23">
        <v>23.81</v>
      </c>
      <c r="J48" s="24">
        <f t="shared" si="1"/>
        <v>47.62</v>
      </c>
      <c r="K48" s="23"/>
      <c r="L48" s="23"/>
      <c r="M48" s="20">
        <v>118950</v>
      </c>
    </row>
    <row r="49" spans="1:13" ht="11.25">
      <c r="A49" s="21" t="s">
        <v>102</v>
      </c>
      <c r="B49" s="22" t="s">
        <v>103</v>
      </c>
      <c r="C49" s="22" t="s">
        <v>104</v>
      </c>
      <c r="D49" s="23">
        <v>165265</v>
      </c>
      <c r="E49" s="23">
        <v>3264.63</v>
      </c>
      <c r="F49" s="23">
        <v>9000</v>
      </c>
      <c r="G49" s="23">
        <v>0.1</v>
      </c>
      <c r="H49" s="23"/>
      <c r="I49" s="23">
        <v>0</v>
      </c>
      <c r="J49" s="24">
        <f t="shared" si="1"/>
        <v>0</v>
      </c>
      <c r="K49" s="23"/>
      <c r="L49" s="23"/>
      <c r="M49" s="20">
        <v>162000.27</v>
      </c>
    </row>
    <row r="50" spans="1:13" ht="11.25">
      <c r="A50" s="21" t="s">
        <v>102</v>
      </c>
      <c r="B50" s="22" t="s">
        <v>105</v>
      </c>
      <c r="C50" s="22" t="s">
        <v>106</v>
      </c>
      <c r="D50" s="23">
        <v>5500</v>
      </c>
      <c r="E50" s="23">
        <v>0</v>
      </c>
      <c r="F50" s="23">
        <v>4000</v>
      </c>
      <c r="G50" s="23">
        <v>5500</v>
      </c>
      <c r="H50" s="23"/>
      <c r="I50" s="23">
        <v>5372.01</v>
      </c>
      <c r="J50" s="24">
        <f t="shared" si="1"/>
        <v>97.67290909090909</v>
      </c>
      <c r="K50" s="23"/>
      <c r="L50" s="23"/>
      <c r="M50" s="20">
        <v>0</v>
      </c>
    </row>
    <row r="51" spans="1:13" ht="11.25">
      <c r="A51" s="21" t="s">
        <v>102</v>
      </c>
      <c r="B51" s="22" t="s">
        <v>107</v>
      </c>
      <c r="C51" s="22" t="s">
        <v>108</v>
      </c>
      <c r="D51" s="23">
        <v>0</v>
      </c>
      <c r="E51" s="23">
        <v>0</v>
      </c>
      <c r="F51" s="23">
        <v>3000</v>
      </c>
      <c r="G51" s="23">
        <v>0</v>
      </c>
      <c r="H51" s="23"/>
      <c r="I51" s="23">
        <v>0</v>
      </c>
      <c r="J51" s="24" t="str">
        <f t="shared" si="1"/>
        <v>***</v>
      </c>
      <c r="K51" s="23"/>
      <c r="L51" s="23"/>
      <c r="M51" s="20">
        <v>0</v>
      </c>
    </row>
    <row r="52" spans="1:13" ht="11.25">
      <c r="A52" s="21" t="s">
        <v>102</v>
      </c>
      <c r="B52" s="22" t="s">
        <v>109</v>
      </c>
      <c r="C52" s="22" t="s">
        <v>110</v>
      </c>
      <c r="D52" s="23">
        <v>45000</v>
      </c>
      <c r="E52" s="23">
        <v>0</v>
      </c>
      <c r="F52" s="23">
        <v>20000</v>
      </c>
      <c r="G52" s="23">
        <v>0</v>
      </c>
      <c r="H52" s="23"/>
      <c r="I52" s="23">
        <v>0</v>
      </c>
      <c r="J52" s="24" t="str">
        <f t="shared" si="1"/>
        <v>***</v>
      </c>
      <c r="K52" s="23"/>
      <c r="L52" s="23"/>
      <c r="M52" s="20">
        <v>45000</v>
      </c>
    </row>
    <row r="53" spans="1:13" ht="11.25">
      <c r="A53" s="21" t="s">
        <v>111</v>
      </c>
      <c r="B53" s="22" t="s">
        <v>112</v>
      </c>
      <c r="C53" s="22" t="s">
        <v>113</v>
      </c>
      <c r="D53" s="23">
        <v>37131.2</v>
      </c>
      <c r="E53" s="23">
        <v>17747.84</v>
      </c>
      <c r="F53" s="23">
        <v>1000</v>
      </c>
      <c r="G53" s="23">
        <v>400</v>
      </c>
      <c r="H53" s="23"/>
      <c r="I53" s="23">
        <v>251.28</v>
      </c>
      <c r="J53" s="24">
        <f t="shared" si="1"/>
        <v>62.82</v>
      </c>
      <c r="K53" s="23"/>
      <c r="L53" s="23"/>
      <c r="M53" s="20">
        <v>18983.37</v>
      </c>
    </row>
    <row r="54" spans="1:13" ht="11.25">
      <c r="A54" s="21" t="s">
        <v>111</v>
      </c>
      <c r="B54" s="22" t="s">
        <v>114</v>
      </c>
      <c r="C54" s="22" t="s">
        <v>115</v>
      </c>
      <c r="D54" s="23">
        <v>75082.83</v>
      </c>
      <c r="E54" s="23">
        <v>9694.07</v>
      </c>
      <c r="F54" s="23">
        <v>17500</v>
      </c>
      <c r="G54" s="23">
        <v>24000</v>
      </c>
      <c r="H54" s="23"/>
      <c r="I54" s="23">
        <v>23615.81</v>
      </c>
      <c r="J54" s="24">
        <f t="shared" si="1"/>
        <v>98.39920833333333</v>
      </c>
      <c r="K54" s="23"/>
      <c r="L54" s="23"/>
      <c r="M54" s="20">
        <v>41388.76</v>
      </c>
    </row>
    <row r="55" spans="1:13" ht="11.25">
      <c r="A55" s="21" t="s">
        <v>111</v>
      </c>
      <c r="B55" s="22" t="s">
        <v>116</v>
      </c>
      <c r="C55" s="22" t="s">
        <v>117</v>
      </c>
      <c r="D55" s="23">
        <v>215073.37</v>
      </c>
      <c r="E55" s="23">
        <v>61190.22</v>
      </c>
      <c r="F55" s="23">
        <v>20000</v>
      </c>
      <c r="G55" s="23">
        <v>23000</v>
      </c>
      <c r="H55" s="23"/>
      <c r="I55" s="23">
        <v>22874.55</v>
      </c>
      <c r="J55" s="24">
        <f t="shared" si="1"/>
        <v>99.4545652173913</v>
      </c>
      <c r="K55" s="23"/>
      <c r="L55" s="23"/>
      <c r="M55" s="20">
        <v>130883.15</v>
      </c>
    </row>
    <row r="56" spans="1:13" ht="11.25">
      <c r="A56" s="21" t="s">
        <v>111</v>
      </c>
      <c r="B56" s="22" t="s">
        <v>118</v>
      </c>
      <c r="C56" s="22" t="s">
        <v>119</v>
      </c>
      <c r="D56" s="23">
        <v>136683.8</v>
      </c>
      <c r="E56" s="23">
        <v>12665.45</v>
      </c>
      <c r="F56" s="23">
        <v>24400</v>
      </c>
      <c r="G56" s="23">
        <v>10700</v>
      </c>
      <c r="H56" s="23"/>
      <c r="I56" s="23">
        <v>10477.52</v>
      </c>
      <c r="J56" s="24">
        <f t="shared" si="1"/>
        <v>97.9207476635514</v>
      </c>
      <c r="K56" s="23"/>
      <c r="L56" s="23"/>
      <c r="M56" s="20">
        <v>113318.36</v>
      </c>
    </row>
    <row r="57" spans="1:13" ht="11.25">
      <c r="A57" s="21" t="s">
        <v>111</v>
      </c>
      <c r="B57" s="22" t="s">
        <v>120</v>
      </c>
      <c r="C57" s="22" t="s">
        <v>121</v>
      </c>
      <c r="D57" s="23">
        <v>17344.3</v>
      </c>
      <c r="E57" s="23">
        <v>6344.33</v>
      </c>
      <c r="F57" s="23">
        <v>5000</v>
      </c>
      <c r="G57" s="23">
        <v>0</v>
      </c>
      <c r="H57" s="23"/>
      <c r="I57" s="23">
        <v>0</v>
      </c>
      <c r="J57" s="24" t="str">
        <f t="shared" si="1"/>
        <v>***</v>
      </c>
      <c r="K57" s="23"/>
      <c r="L57" s="23"/>
      <c r="M57" s="20">
        <v>10999.97</v>
      </c>
    </row>
    <row r="58" spans="1:13" ht="11.25">
      <c r="A58" s="21" t="s">
        <v>111</v>
      </c>
      <c r="B58" s="22" t="s">
        <v>122</v>
      </c>
      <c r="C58" s="22" t="s">
        <v>123</v>
      </c>
      <c r="D58" s="23">
        <v>57474.69</v>
      </c>
      <c r="E58" s="23">
        <v>12100.99</v>
      </c>
      <c r="F58" s="23">
        <v>16000</v>
      </c>
      <c r="G58" s="23">
        <v>12000</v>
      </c>
      <c r="H58" s="23"/>
      <c r="I58" s="23">
        <v>10684.31</v>
      </c>
      <c r="J58" s="24">
        <f t="shared" si="1"/>
        <v>89.03591666666667</v>
      </c>
      <c r="K58" s="23"/>
      <c r="L58" s="23"/>
      <c r="M58" s="20">
        <v>33373.7</v>
      </c>
    </row>
    <row r="59" spans="1:13" ht="11.25">
      <c r="A59" s="21" t="s">
        <v>111</v>
      </c>
      <c r="B59" s="22" t="s">
        <v>124</v>
      </c>
      <c r="C59" s="22" t="s">
        <v>125</v>
      </c>
      <c r="D59" s="23">
        <v>20387.35</v>
      </c>
      <c r="E59" s="23">
        <v>447.5</v>
      </c>
      <c r="F59" s="23">
        <v>500</v>
      </c>
      <c r="G59" s="23">
        <v>500</v>
      </c>
      <c r="H59" s="23"/>
      <c r="I59" s="23">
        <v>408.25</v>
      </c>
      <c r="J59" s="24">
        <f t="shared" si="1"/>
        <v>81.65</v>
      </c>
      <c r="K59" s="23"/>
      <c r="L59" s="23"/>
      <c r="M59" s="20">
        <v>19439.85</v>
      </c>
    </row>
    <row r="60" spans="1:13" ht="11.25">
      <c r="A60" s="21" t="s">
        <v>111</v>
      </c>
      <c r="B60" s="22" t="s">
        <v>126</v>
      </c>
      <c r="C60" s="22" t="s">
        <v>127</v>
      </c>
      <c r="D60" s="23">
        <v>6000</v>
      </c>
      <c r="E60" s="23">
        <v>1024.38</v>
      </c>
      <c r="F60" s="23">
        <v>0</v>
      </c>
      <c r="G60" s="23">
        <v>500</v>
      </c>
      <c r="H60" s="23"/>
      <c r="I60" s="23">
        <v>435.69</v>
      </c>
      <c r="J60" s="24">
        <f t="shared" si="1"/>
        <v>87.138</v>
      </c>
      <c r="K60" s="23"/>
      <c r="L60" s="23"/>
      <c r="M60" s="20">
        <v>4475.62</v>
      </c>
    </row>
    <row r="61" spans="1:13" ht="11.25">
      <c r="A61" s="21" t="s">
        <v>111</v>
      </c>
      <c r="B61" s="22" t="s">
        <v>128</v>
      </c>
      <c r="C61" s="22" t="s">
        <v>129</v>
      </c>
      <c r="D61" s="23">
        <v>25000</v>
      </c>
      <c r="E61" s="23">
        <v>955.5</v>
      </c>
      <c r="F61" s="23">
        <v>0</v>
      </c>
      <c r="G61" s="23">
        <v>600</v>
      </c>
      <c r="H61" s="23"/>
      <c r="I61" s="23">
        <v>556.5</v>
      </c>
      <c r="J61" s="24">
        <f t="shared" si="1"/>
        <v>92.75</v>
      </c>
      <c r="K61" s="23"/>
      <c r="L61" s="23"/>
      <c r="M61" s="20">
        <v>23444.5</v>
      </c>
    </row>
    <row r="62" spans="1:13" ht="11.25">
      <c r="A62" s="21" t="s">
        <v>111</v>
      </c>
      <c r="B62" s="22" t="s">
        <v>130</v>
      </c>
      <c r="C62" s="22" t="s">
        <v>131</v>
      </c>
      <c r="D62" s="23">
        <v>3053.5</v>
      </c>
      <c r="E62" s="23">
        <v>1053.49</v>
      </c>
      <c r="F62" s="23">
        <v>0</v>
      </c>
      <c r="G62" s="23">
        <v>2000</v>
      </c>
      <c r="H62" s="23"/>
      <c r="I62" s="23">
        <v>1857.44</v>
      </c>
      <c r="J62" s="24">
        <f t="shared" si="1"/>
        <v>92.872</v>
      </c>
      <c r="K62" s="23"/>
      <c r="L62" s="23"/>
      <c r="M62" s="20">
        <v>0</v>
      </c>
    </row>
    <row r="63" spans="1:13" ht="11.25">
      <c r="A63" s="21" t="s">
        <v>111</v>
      </c>
      <c r="B63" s="22" t="s">
        <v>132</v>
      </c>
      <c r="C63" s="22" t="s">
        <v>133</v>
      </c>
      <c r="D63" s="23">
        <v>5981.2</v>
      </c>
      <c r="E63" s="23">
        <v>0</v>
      </c>
      <c r="F63" s="23">
        <v>1000</v>
      </c>
      <c r="G63" s="23">
        <v>0</v>
      </c>
      <c r="H63" s="23"/>
      <c r="I63" s="23">
        <v>0</v>
      </c>
      <c r="J63" s="24" t="str">
        <f t="shared" si="1"/>
        <v>***</v>
      </c>
      <c r="K63" s="23"/>
      <c r="L63" s="23"/>
      <c r="M63" s="20">
        <v>5981.2</v>
      </c>
    </row>
    <row r="64" spans="1:13" ht="11.25">
      <c r="A64" s="21" t="s">
        <v>111</v>
      </c>
      <c r="B64" s="22" t="s">
        <v>134</v>
      </c>
      <c r="C64" s="22" t="s">
        <v>135</v>
      </c>
      <c r="D64" s="23">
        <v>10000</v>
      </c>
      <c r="E64" s="23">
        <v>200.97</v>
      </c>
      <c r="F64" s="23">
        <v>0</v>
      </c>
      <c r="G64" s="23">
        <v>50</v>
      </c>
      <c r="H64" s="23"/>
      <c r="I64" s="23">
        <v>21</v>
      </c>
      <c r="J64" s="24">
        <f t="shared" si="1"/>
        <v>42</v>
      </c>
      <c r="K64" s="23"/>
      <c r="L64" s="23"/>
      <c r="M64" s="20">
        <v>9749.03</v>
      </c>
    </row>
    <row r="65" spans="1:13" ht="11.25">
      <c r="A65" s="21" t="s">
        <v>111</v>
      </c>
      <c r="B65" s="22" t="s">
        <v>136</v>
      </c>
      <c r="C65" s="22" t="s">
        <v>137</v>
      </c>
      <c r="D65" s="23">
        <v>44990.78</v>
      </c>
      <c r="E65" s="23">
        <v>3851.78</v>
      </c>
      <c r="F65" s="23">
        <v>2000</v>
      </c>
      <c r="G65" s="23">
        <v>500</v>
      </c>
      <c r="H65" s="23"/>
      <c r="I65" s="23">
        <v>283.68</v>
      </c>
      <c r="J65" s="24">
        <f t="shared" si="1"/>
        <v>56.736</v>
      </c>
      <c r="K65" s="23"/>
      <c r="L65" s="23"/>
      <c r="M65" s="20">
        <v>40639</v>
      </c>
    </row>
    <row r="66" spans="1:13" ht="11.25">
      <c r="A66" s="21" t="s">
        <v>111</v>
      </c>
      <c r="B66" s="22" t="s">
        <v>138</v>
      </c>
      <c r="C66" s="22" t="s">
        <v>139</v>
      </c>
      <c r="D66" s="23">
        <v>5630</v>
      </c>
      <c r="E66" s="23">
        <v>0</v>
      </c>
      <c r="F66" s="23">
        <v>5000</v>
      </c>
      <c r="G66" s="23">
        <v>100</v>
      </c>
      <c r="H66" s="23"/>
      <c r="I66" s="23">
        <v>0</v>
      </c>
      <c r="J66" s="24">
        <f t="shared" si="1"/>
        <v>0</v>
      </c>
      <c r="K66" s="23"/>
      <c r="L66" s="23"/>
      <c r="M66" s="20">
        <v>5530</v>
      </c>
    </row>
    <row r="67" spans="1:13" ht="11.25">
      <c r="A67" s="21" t="s">
        <v>111</v>
      </c>
      <c r="B67" s="22" t="s">
        <v>140</v>
      </c>
      <c r="C67" s="22" t="s">
        <v>141</v>
      </c>
      <c r="D67" s="23">
        <v>7924</v>
      </c>
      <c r="E67" s="23">
        <v>0</v>
      </c>
      <c r="F67" s="23">
        <v>2900</v>
      </c>
      <c r="G67" s="23">
        <v>100</v>
      </c>
      <c r="H67" s="23"/>
      <c r="I67" s="23">
        <v>0</v>
      </c>
      <c r="J67" s="24">
        <f t="shared" si="1"/>
        <v>0</v>
      </c>
      <c r="K67" s="23"/>
      <c r="L67" s="23"/>
      <c r="M67" s="20">
        <v>7824</v>
      </c>
    </row>
    <row r="68" spans="1:13" ht="11.25">
      <c r="A68" s="21" t="s">
        <v>111</v>
      </c>
      <c r="B68" s="22" t="s">
        <v>142</v>
      </c>
      <c r="C68" s="22" t="s">
        <v>143</v>
      </c>
      <c r="D68" s="23">
        <v>20820.8</v>
      </c>
      <c r="E68" s="23">
        <v>137.17</v>
      </c>
      <c r="F68" s="23">
        <v>7000</v>
      </c>
      <c r="G68" s="23">
        <v>8000</v>
      </c>
      <c r="H68" s="23"/>
      <c r="I68" s="23">
        <v>7850.58</v>
      </c>
      <c r="J68" s="24">
        <f aca="true" t="shared" si="2" ref="J68:J95">IF(G68=0,"***",100*I68/G68)</f>
        <v>98.13225</v>
      </c>
      <c r="K68" s="23"/>
      <c r="L68" s="23"/>
      <c r="M68" s="20">
        <v>12683.63</v>
      </c>
    </row>
    <row r="69" spans="1:13" ht="11.25">
      <c r="A69" s="21" t="s">
        <v>111</v>
      </c>
      <c r="B69" s="22" t="s">
        <v>144</v>
      </c>
      <c r="C69" s="22" t="s">
        <v>145</v>
      </c>
      <c r="D69" s="23">
        <v>9518</v>
      </c>
      <c r="E69" s="23">
        <v>0</v>
      </c>
      <c r="F69" s="23">
        <v>7000</v>
      </c>
      <c r="G69" s="23">
        <v>2100</v>
      </c>
      <c r="H69" s="23"/>
      <c r="I69" s="23">
        <v>1530.56</v>
      </c>
      <c r="J69" s="24">
        <f t="shared" si="2"/>
        <v>72.88380952380952</v>
      </c>
      <c r="K69" s="23"/>
      <c r="L69" s="23"/>
      <c r="M69" s="20">
        <v>7418</v>
      </c>
    </row>
    <row r="70" spans="1:13" ht="11.25">
      <c r="A70" s="21" t="s">
        <v>111</v>
      </c>
      <c r="B70" s="22" t="s">
        <v>146</v>
      </c>
      <c r="C70" s="22" t="s">
        <v>147</v>
      </c>
      <c r="D70" s="23">
        <v>20000</v>
      </c>
      <c r="E70" s="23">
        <v>0</v>
      </c>
      <c r="F70" s="23">
        <v>1000</v>
      </c>
      <c r="G70" s="23">
        <v>0</v>
      </c>
      <c r="H70" s="23"/>
      <c r="I70" s="23">
        <v>0</v>
      </c>
      <c r="J70" s="24" t="str">
        <f t="shared" si="2"/>
        <v>***</v>
      </c>
      <c r="K70" s="23"/>
      <c r="L70" s="23"/>
      <c r="M70" s="20">
        <v>20000</v>
      </c>
    </row>
    <row r="71" spans="1:13" ht="11.25">
      <c r="A71" s="21" t="s">
        <v>111</v>
      </c>
      <c r="B71" s="22" t="s">
        <v>148</v>
      </c>
      <c r="C71" s="22" t="s">
        <v>149</v>
      </c>
      <c r="D71" s="23">
        <v>6000</v>
      </c>
      <c r="E71" s="23">
        <v>0</v>
      </c>
      <c r="F71" s="23">
        <v>1000</v>
      </c>
      <c r="G71" s="23">
        <v>0</v>
      </c>
      <c r="H71" s="23"/>
      <c r="I71" s="23">
        <v>0</v>
      </c>
      <c r="J71" s="24" t="str">
        <f t="shared" si="2"/>
        <v>***</v>
      </c>
      <c r="K71" s="23"/>
      <c r="L71" s="23"/>
      <c r="M71" s="20">
        <v>6000</v>
      </c>
    </row>
    <row r="72" spans="1:13" ht="11.25">
      <c r="A72" s="21" t="s">
        <v>111</v>
      </c>
      <c r="B72" s="22" t="s">
        <v>150</v>
      </c>
      <c r="C72" s="22" t="s">
        <v>151</v>
      </c>
      <c r="D72" s="23">
        <v>21520</v>
      </c>
      <c r="E72" s="23">
        <v>0</v>
      </c>
      <c r="F72" s="23">
        <v>1000</v>
      </c>
      <c r="G72" s="23">
        <v>0</v>
      </c>
      <c r="H72" s="23"/>
      <c r="I72" s="23">
        <v>0</v>
      </c>
      <c r="J72" s="24" t="str">
        <f t="shared" si="2"/>
        <v>***</v>
      </c>
      <c r="K72" s="23"/>
      <c r="L72" s="23"/>
      <c r="M72" s="20">
        <v>21520</v>
      </c>
    </row>
    <row r="73" spans="1:13" ht="11.25">
      <c r="A73" s="21" t="s">
        <v>111</v>
      </c>
      <c r="B73" s="22" t="s">
        <v>152</v>
      </c>
      <c r="C73" s="22" t="s">
        <v>153</v>
      </c>
      <c r="D73" s="23">
        <v>31892</v>
      </c>
      <c r="E73" s="23">
        <v>0</v>
      </c>
      <c r="F73" s="23">
        <v>200</v>
      </c>
      <c r="G73" s="23">
        <v>200</v>
      </c>
      <c r="H73" s="23"/>
      <c r="I73" s="23">
        <v>0</v>
      </c>
      <c r="J73" s="24">
        <f t="shared" si="2"/>
        <v>0</v>
      </c>
      <c r="K73" s="23"/>
      <c r="L73" s="23"/>
      <c r="M73" s="20">
        <v>31692</v>
      </c>
    </row>
    <row r="74" spans="1:13" ht="11.25">
      <c r="A74" s="21" t="s">
        <v>111</v>
      </c>
      <c r="B74" s="22" t="s">
        <v>154</v>
      </c>
      <c r="C74" s="22" t="s">
        <v>155</v>
      </c>
      <c r="D74" s="23">
        <v>53779</v>
      </c>
      <c r="E74" s="23">
        <v>0</v>
      </c>
      <c r="F74" s="23">
        <v>5500</v>
      </c>
      <c r="G74" s="23">
        <v>1000</v>
      </c>
      <c r="H74" s="23"/>
      <c r="I74" s="23">
        <v>838.88</v>
      </c>
      <c r="J74" s="24">
        <f t="shared" si="2"/>
        <v>83.888</v>
      </c>
      <c r="K74" s="23"/>
      <c r="L74" s="23"/>
      <c r="M74" s="20">
        <v>52779</v>
      </c>
    </row>
    <row r="75" spans="1:13" ht="11.25">
      <c r="A75" s="21" t="s">
        <v>111</v>
      </c>
      <c r="B75" s="22" t="s">
        <v>156</v>
      </c>
      <c r="C75" s="22" t="s">
        <v>157</v>
      </c>
      <c r="D75" s="23">
        <v>838.1</v>
      </c>
      <c r="E75" s="23">
        <v>0</v>
      </c>
      <c r="F75" s="23">
        <v>0</v>
      </c>
      <c r="G75" s="23">
        <v>838.1</v>
      </c>
      <c r="H75" s="23"/>
      <c r="I75" s="23">
        <v>508.07</v>
      </c>
      <c r="J75" s="24">
        <f t="shared" si="2"/>
        <v>60.62164419520344</v>
      </c>
      <c r="K75" s="23"/>
      <c r="L75" s="23"/>
      <c r="M75" s="20">
        <v>0</v>
      </c>
    </row>
    <row r="76" spans="1:13" ht="11.25">
      <c r="A76" s="21" t="s">
        <v>111</v>
      </c>
      <c r="B76" s="22" t="s">
        <v>158</v>
      </c>
      <c r="C76" s="22" t="s">
        <v>159</v>
      </c>
      <c r="D76" s="23">
        <v>73550</v>
      </c>
      <c r="E76" s="23">
        <v>0</v>
      </c>
      <c r="F76" s="23">
        <v>0</v>
      </c>
      <c r="G76" s="23">
        <v>15100</v>
      </c>
      <c r="H76" s="23"/>
      <c r="I76" s="23">
        <v>0</v>
      </c>
      <c r="J76" s="24">
        <f t="shared" si="2"/>
        <v>0</v>
      </c>
      <c r="K76" s="23"/>
      <c r="L76" s="23"/>
      <c r="M76" s="20">
        <v>58450</v>
      </c>
    </row>
    <row r="77" spans="1:13" ht="11.25">
      <c r="A77" s="21" t="s">
        <v>73</v>
      </c>
      <c r="B77" s="22" t="s">
        <v>160</v>
      </c>
      <c r="C77" s="22" t="s">
        <v>161</v>
      </c>
      <c r="D77" s="23">
        <v>36210</v>
      </c>
      <c r="E77" s="23">
        <v>31810</v>
      </c>
      <c r="F77" s="23">
        <v>3100</v>
      </c>
      <c r="G77" s="23">
        <v>4400</v>
      </c>
      <c r="H77" s="23"/>
      <c r="I77" s="23">
        <v>4398.26</v>
      </c>
      <c r="J77" s="24">
        <f t="shared" si="2"/>
        <v>99.96045454545454</v>
      </c>
      <c r="K77" s="23"/>
      <c r="L77" s="23"/>
      <c r="M77" s="20">
        <v>0</v>
      </c>
    </row>
    <row r="78" spans="1:13" ht="11.25">
      <c r="A78" s="21" t="s">
        <v>73</v>
      </c>
      <c r="B78" s="22" t="s">
        <v>162</v>
      </c>
      <c r="C78" s="22" t="s">
        <v>163</v>
      </c>
      <c r="D78" s="23">
        <v>44396</v>
      </c>
      <c r="E78" s="23">
        <v>523</v>
      </c>
      <c r="F78" s="23">
        <v>5977</v>
      </c>
      <c r="G78" s="23">
        <v>943</v>
      </c>
      <c r="H78" s="23"/>
      <c r="I78" s="23">
        <v>940.18</v>
      </c>
      <c r="J78" s="24">
        <f t="shared" si="2"/>
        <v>99.70095440084836</v>
      </c>
      <c r="K78" s="23"/>
      <c r="L78" s="23"/>
      <c r="M78" s="20">
        <v>42930</v>
      </c>
    </row>
    <row r="79" spans="1:13" ht="11.25">
      <c r="A79" s="21" t="s">
        <v>73</v>
      </c>
      <c r="B79" s="22" t="s">
        <v>164</v>
      </c>
      <c r="C79" s="22" t="s">
        <v>165</v>
      </c>
      <c r="D79" s="23">
        <v>30434</v>
      </c>
      <c r="E79" s="23">
        <v>300</v>
      </c>
      <c r="F79" s="23">
        <v>3000</v>
      </c>
      <c r="G79" s="23">
        <v>1912</v>
      </c>
      <c r="H79" s="23"/>
      <c r="I79" s="23">
        <v>1903.33</v>
      </c>
      <c r="J79" s="24">
        <f t="shared" si="2"/>
        <v>99.54654811715481</v>
      </c>
      <c r="K79" s="23"/>
      <c r="L79" s="23"/>
      <c r="M79" s="20">
        <v>28222</v>
      </c>
    </row>
    <row r="80" spans="1:13" ht="11.25">
      <c r="A80" s="21" t="s">
        <v>73</v>
      </c>
      <c r="B80" s="22" t="s">
        <v>166</v>
      </c>
      <c r="C80" s="22" t="s">
        <v>167</v>
      </c>
      <c r="D80" s="23">
        <v>107100</v>
      </c>
      <c r="E80" s="23">
        <v>331</v>
      </c>
      <c r="F80" s="23">
        <v>9669</v>
      </c>
      <c r="G80" s="23">
        <v>428</v>
      </c>
      <c r="H80" s="23"/>
      <c r="I80" s="23">
        <v>427.99</v>
      </c>
      <c r="J80" s="24">
        <f t="shared" si="2"/>
        <v>99.99766355140187</v>
      </c>
      <c r="K80" s="23"/>
      <c r="L80" s="23"/>
      <c r="M80" s="20">
        <v>106341</v>
      </c>
    </row>
    <row r="81" spans="1:13" ht="11.25">
      <c r="A81" s="21" t="s">
        <v>73</v>
      </c>
      <c r="B81" s="22" t="s">
        <v>168</v>
      </c>
      <c r="C81" s="22" t="s">
        <v>169</v>
      </c>
      <c r="D81" s="23">
        <v>30430</v>
      </c>
      <c r="E81" s="23">
        <v>1270</v>
      </c>
      <c r="F81" s="23">
        <v>28700</v>
      </c>
      <c r="G81" s="23">
        <v>29160</v>
      </c>
      <c r="H81" s="23"/>
      <c r="I81" s="23">
        <v>29158.82</v>
      </c>
      <c r="J81" s="24">
        <f t="shared" si="2"/>
        <v>99.99595336076817</v>
      </c>
      <c r="K81" s="23"/>
      <c r="L81" s="23"/>
      <c r="M81" s="20">
        <v>0</v>
      </c>
    </row>
    <row r="82" spans="1:13" ht="11.25">
      <c r="A82" s="21" t="s">
        <v>73</v>
      </c>
      <c r="B82" s="22" t="s">
        <v>170</v>
      </c>
      <c r="C82" s="22" t="s">
        <v>171</v>
      </c>
      <c r="D82" s="23">
        <v>20073367</v>
      </c>
      <c r="E82" s="23">
        <v>5203</v>
      </c>
      <c r="F82" s="23">
        <v>48540</v>
      </c>
      <c r="G82" s="23">
        <v>34500</v>
      </c>
      <c r="H82" s="23"/>
      <c r="I82" s="23">
        <v>13958.49</v>
      </c>
      <c r="J82" s="24">
        <f t="shared" si="2"/>
        <v>40.459391304347825</v>
      </c>
      <c r="K82" s="23"/>
      <c r="L82" s="23"/>
      <c r="M82" s="20">
        <v>20033664</v>
      </c>
    </row>
    <row r="83" spans="1:13" ht="11.25">
      <c r="A83" s="21" t="s">
        <v>73</v>
      </c>
      <c r="B83" s="22" t="s">
        <v>172</v>
      </c>
      <c r="C83" s="22" t="s">
        <v>173</v>
      </c>
      <c r="D83" s="23">
        <v>6770</v>
      </c>
      <c r="E83" s="23">
        <v>150</v>
      </c>
      <c r="F83" s="23">
        <v>5000</v>
      </c>
      <c r="G83" s="23">
        <v>6620</v>
      </c>
      <c r="H83" s="23"/>
      <c r="I83" s="23">
        <v>6007.34</v>
      </c>
      <c r="J83" s="24">
        <f t="shared" si="2"/>
        <v>90.74531722054381</v>
      </c>
      <c r="K83" s="23"/>
      <c r="L83" s="23"/>
      <c r="M83" s="20">
        <v>0</v>
      </c>
    </row>
    <row r="84" spans="1:13" ht="11.25">
      <c r="A84" s="21" t="s">
        <v>73</v>
      </c>
      <c r="B84" s="22" t="s">
        <v>174</v>
      </c>
      <c r="C84" s="22" t="s">
        <v>175</v>
      </c>
      <c r="D84" s="23">
        <v>25236</v>
      </c>
      <c r="E84" s="23">
        <v>118</v>
      </c>
      <c r="F84" s="23">
        <v>25000</v>
      </c>
      <c r="G84" s="23">
        <v>6</v>
      </c>
      <c r="H84" s="23"/>
      <c r="I84" s="23">
        <v>5.77</v>
      </c>
      <c r="J84" s="24">
        <f t="shared" si="2"/>
        <v>96.16666666666667</v>
      </c>
      <c r="K84" s="23"/>
      <c r="L84" s="23"/>
      <c r="M84" s="20">
        <v>25112</v>
      </c>
    </row>
    <row r="85" spans="1:13" ht="11.25">
      <c r="A85" s="21" t="s">
        <v>73</v>
      </c>
      <c r="B85" s="22" t="s">
        <v>176</v>
      </c>
      <c r="C85" s="22" t="s">
        <v>177</v>
      </c>
      <c r="D85" s="23">
        <v>15700</v>
      </c>
      <c r="E85" s="23">
        <v>231</v>
      </c>
      <c r="F85" s="23">
        <v>15000</v>
      </c>
      <c r="G85" s="23">
        <v>6900</v>
      </c>
      <c r="H85" s="23"/>
      <c r="I85" s="23">
        <v>6899.97</v>
      </c>
      <c r="J85" s="24">
        <f t="shared" si="2"/>
        <v>99.99956521739131</v>
      </c>
      <c r="K85" s="23"/>
      <c r="L85" s="23"/>
      <c r="M85" s="20">
        <v>8569</v>
      </c>
    </row>
    <row r="86" spans="1:13" ht="11.25">
      <c r="A86" s="21" t="s">
        <v>73</v>
      </c>
      <c r="B86" s="22" t="s">
        <v>178</v>
      </c>
      <c r="C86" s="22" t="s">
        <v>179</v>
      </c>
      <c r="D86" s="23">
        <v>7512</v>
      </c>
      <c r="E86" s="23">
        <v>5612</v>
      </c>
      <c r="F86" s="23">
        <v>1900</v>
      </c>
      <c r="G86" s="23">
        <v>1710</v>
      </c>
      <c r="H86" s="23"/>
      <c r="I86" s="23">
        <v>1630.73</v>
      </c>
      <c r="J86" s="24">
        <f t="shared" si="2"/>
        <v>95.36432748538012</v>
      </c>
      <c r="K86" s="23"/>
      <c r="L86" s="23"/>
      <c r="M86" s="20">
        <v>190</v>
      </c>
    </row>
    <row r="87" spans="1:13" ht="11.25">
      <c r="A87" s="21" t="s">
        <v>73</v>
      </c>
      <c r="B87" s="22" t="s">
        <v>180</v>
      </c>
      <c r="C87" s="22" t="s">
        <v>181</v>
      </c>
      <c r="D87" s="23">
        <v>8285</v>
      </c>
      <c r="E87" s="23">
        <v>3135</v>
      </c>
      <c r="F87" s="23">
        <v>5800</v>
      </c>
      <c r="G87" s="23">
        <v>5150</v>
      </c>
      <c r="H87" s="23"/>
      <c r="I87" s="23">
        <v>5143.86</v>
      </c>
      <c r="J87" s="24">
        <f t="shared" si="2"/>
        <v>99.88077669902911</v>
      </c>
      <c r="K87" s="23"/>
      <c r="L87" s="23"/>
      <c r="M87" s="20">
        <v>0</v>
      </c>
    </row>
    <row r="88" spans="1:13" ht="11.25">
      <c r="A88" s="21" t="s">
        <v>73</v>
      </c>
      <c r="B88" s="22" t="s">
        <v>182</v>
      </c>
      <c r="C88" s="22" t="s">
        <v>183</v>
      </c>
      <c r="D88" s="23">
        <v>30390</v>
      </c>
      <c r="E88" s="23">
        <v>5000</v>
      </c>
      <c r="F88" s="23">
        <v>25000</v>
      </c>
      <c r="G88" s="23">
        <v>25390</v>
      </c>
      <c r="H88" s="23"/>
      <c r="I88" s="23">
        <v>25389.25</v>
      </c>
      <c r="J88" s="24">
        <f t="shared" si="2"/>
        <v>99.9970460811343</v>
      </c>
      <c r="K88" s="23"/>
      <c r="L88" s="23"/>
      <c r="M88" s="20">
        <v>0</v>
      </c>
    </row>
    <row r="89" spans="1:13" ht="11.25">
      <c r="A89" s="21" t="s">
        <v>73</v>
      </c>
      <c r="B89" s="22" t="s">
        <v>184</v>
      </c>
      <c r="C89" s="22" t="s">
        <v>185</v>
      </c>
      <c r="D89" s="23">
        <v>11860</v>
      </c>
      <c r="E89" s="23">
        <v>0</v>
      </c>
      <c r="F89" s="23">
        <v>8300</v>
      </c>
      <c r="G89" s="23">
        <v>11860</v>
      </c>
      <c r="H89" s="23"/>
      <c r="I89" s="23">
        <v>11773.43</v>
      </c>
      <c r="J89" s="24">
        <f t="shared" si="2"/>
        <v>99.27006745362563</v>
      </c>
      <c r="K89" s="23"/>
      <c r="L89" s="23"/>
      <c r="M89" s="20">
        <v>0</v>
      </c>
    </row>
    <row r="90" spans="1:13" ht="11.25">
      <c r="A90" s="21" t="s">
        <v>73</v>
      </c>
      <c r="B90" s="22" t="s">
        <v>186</v>
      </c>
      <c r="C90" s="22" t="s">
        <v>187</v>
      </c>
      <c r="D90" s="23">
        <v>7000</v>
      </c>
      <c r="E90" s="23">
        <v>0</v>
      </c>
      <c r="F90" s="23">
        <v>8000</v>
      </c>
      <c r="G90" s="23">
        <v>343</v>
      </c>
      <c r="H90" s="23"/>
      <c r="I90" s="23">
        <v>342.91</v>
      </c>
      <c r="J90" s="24">
        <f t="shared" si="2"/>
        <v>99.9737609329446</v>
      </c>
      <c r="K90" s="23"/>
      <c r="L90" s="23"/>
      <c r="M90" s="20">
        <v>6657</v>
      </c>
    </row>
    <row r="91" spans="1:13" ht="11.25">
      <c r="A91" s="21" t="s">
        <v>73</v>
      </c>
      <c r="B91" s="22" t="s">
        <v>188</v>
      </c>
      <c r="C91" s="22" t="s">
        <v>189</v>
      </c>
      <c r="D91" s="23">
        <v>3500</v>
      </c>
      <c r="E91" s="23">
        <v>0</v>
      </c>
      <c r="F91" s="23">
        <v>5200</v>
      </c>
      <c r="G91" s="23">
        <v>242</v>
      </c>
      <c r="H91" s="23"/>
      <c r="I91" s="23">
        <v>241.98</v>
      </c>
      <c r="J91" s="24">
        <f t="shared" si="2"/>
        <v>99.99173553719008</v>
      </c>
      <c r="K91" s="23"/>
      <c r="L91" s="23"/>
      <c r="M91" s="20">
        <v>3258</v>
      </c>
    </row>
    <row r="92" spans="1:13" ht="11.25">
      <c r="A92" s="21" t="s">
        <v>73</v>
      </c>
      <c r="B92" s="22" t="s">
        <v>190</v>
      </c>
      <c r="C92" s="22" t="s">
        <v>191</v>
      </c>
      <c r="D92" s="23">
        <v>14328</v>
      </c>
      <c r="E92" s="23">
        <v>2928</v>
      </c>
      <c r="F92" s="23">
        <v>10000</v>
      </c>
      <c r="G92" s="23">
        <v>11400</v>
      </c>
      <c r="H92" s="23"/>
      <c r="I92" s="23">
        <v>11387.95</v>
      </c>
      <c r="J92" s="24">
        <f t="shared" si="2"/>
        <v>99.89429824561404</v>
      </c>
      <c r="K92" s="23"/>
      <c r="L92" s="23"/>
      <c r="M92" s="20">
        <v>0</v>
      </c>
    </row>
    <row r="93" spans="1:13" ht="11.25">
      <c r="A93" s="21" t="s">
        <v>73</v>
      </c>
      <c r="B93" s="22" t="s">
        <v>192</v>
      </c>
      <c r="C93" s="22" t="s">
        <v>193</v>
      </c>
      <c r="D93" s="23">
        <v>39562</v>
      </c>
      <c r="E93" s="23">
        <v>0</v>
      </c>
      <c r="F93" s="23">
        <v>28400</v>
      </c>
      <c r="G93" s="23">
        <v>33330</v>
      </c>
      <c r="H93" s="23"/>
      <c r="I93" s="23">
        <v>33074.95</v>
      </c>
      <c r="J93" s="24">
        <f t="shared" si="2"/>
        <v>99.23477347734772</v>
      </c>
      <c r="K93" s="23"/>
      <c r="L93" s="23"/>
      <c r="M93" s="20">
        <v>6232</v>
      </c>
    </row>
    <row r="94" spans="1:13" ht="11.25">
      <c r="A94" s="21" t="s">
        <v>73</v>
      </c>
      <c r="B94" s="22" t="s">
        <v>194</v>
      </c>
      <c r="C94" s="22" t="s">
        <v>195</v>
      </c>
      <c r="D94" s="23">
        <v>32674</v>
      </c>
      <c r="E94" s="23">
        <v>0</v>
      </c>
      <c r="F94" s="23">
        <v>28000</v>
      </c>
      <c r="G94" s="23">
        <v>29680</v>
      </c>
      <c r="H94" s="23"/>
      <c r="I94" s="23">
        <v>29041.74</v>
      </c>
      <c r="J94" s="24">
        <f t="shared" si="2"/>
        <v>97.84952830188679</v>
      </c>
      <c r="K94" s="23"/>
      <c r="L94" s="23"/>
      <c r="M94" s="20">
        <v>2994</v>
      </c>
    </row>
    <row r="95" spans="1:13" ht="11.25">
      <c r="A95" s="21" t="s">
        <v>73</v>
      </c>
      <c r="B95" s="22" t="s">
        <v>196</v>
      </c>
      <c r="C95" s="22" t="s">
        <v>197</v>
      </c>
      <c r="D95" s="23">
        <v>300000</v>
      </c>
      <c r="E95" s="23">
        <v>0</v>
      </c>
      <c r="F95" s="23">
        <v>50000</v>
      </c>
      <c r="G95" s="23">
        <v>33720</v>
      </c>
      <c r="H95" s="23"/>
      <c r="I95" s="23">
        <v>33297.27</v>
      </c>
      <c r="J95" s="24">
        <f t="shared" si="2"/>
        <v>98.74635231316725</v>
      </c>
      <c r="K95" s="23"/>
      <c r="L95" s="23"/>
      <c r="M95" s="20">
        <v>266280</v>
      </c>
    </row>
    <row r="96" spans="1:13" ht="11.25">
      <c r="A96" s="21" t="s">
        <v>73</v>
      </c>
      <c r="B96" s="22" t="s">
        <v>198</v>
      </c>
      <c r="C96" s="22" t="s">
        <v>199</v>
      </c>
      <c r="D96" s="23">
        <v>11760</v>
      </c>
      <c r="E96" s="23">
        <v>0</v>
      </c>
      <c r="F96" s="23">
        <v>16000</v>
      </c>
      <c r="G96" s="23">
        <v>11760</v>
      </c>
      <c r="H96" s="23"/>
      <c r="I96" s="23">
        <v>11759.8</v>
      </c>
      <c r="J96" s="24">
        <f aca="true" t="shared" si="3" ref="J96:J121">IF(G96=0,"***",100*I96/G96)</f>
        <v>99.99829931972789</v>
      </c>
      <c r="K96" s="23"/>
      <c r="L96" s="23"/>
      <c r="M96" s="20">
        <v>0</v>
      </c>
    </row>
    <row r="97" spans="1:13" ht="11.25">
      <c r="A97" s="21" t="s">
        <v>73</v>
      </c>
      <c r="B97" s="22" t="s">
        <v>200</v>
      </c>
      <c r="C97" s="22" t="s">
        <v>201</v>
      </c>
      <c r="D97" s="23">
        <v>57510</v>
      </c>
      <c r="E97" s="23">
        <v>0</v>
      </c>
      <c r="F97" s="23">
        <v>15000</v>
      </c>
      <c r="G97" s="23">
        <v>25300</v>
      </c>
      <c r="H97" s="23"/>
      <c r="I97" s="23">
        <v>25295.97</v>
      </c>
      <c r="J97" s="24">
        <f t="shared" si="3"/>
        <v>99.98407114624506</v>
      </c>
      <c r="K97" s="23"/>
      <c r="L97" s="23"/>
      <c r="M97" s="20">
        <v>32210</v>
      </c>
    </row>
    <row r="98" spans="1:13" ht="11.25">
      <c r="A98" s="21" t="s">
        <v>73</v>
      </c>
      <c r="B98" s="22" t="s">
        <v>202</v>
      </c>
      <c r="C98" s="22" t="s">
        <v>203</v>
      </c>
      <c r="D98" s="23">
        <v>89720</v>
      </c>
      <c r="E98" s="23">
        <v>0</v>
      </c>
      <c r="F98" s="23">
        <v>10000</v>
      </c>
      <c r="G98" s="23">
        <v>1050</v>
      </c>
      <c r="H98" s="23"/>
      <c r="I98" s="23">
        <v>1049.82</v>
      </c>
      <c r="J98" s="24">
        <f t="shared" si="3"/>
        <v>99.98285714285714</v>
      </c>
      <c r="K98" s="23"/>
      <c r="L98" s="23"/>
      <c r="M98" s="20">
        <v>88670</v>
      </c>
    </row>
    <row r="99" spans="1:13" ht="11.25">
      <c r="A99" s="21" t="s">
        <v>73</v>
      </c>
      <c r="B99" s="22" t="s">
        <v>204</v>
      </c>
      <c r="C99" s="22" t="s">
        <v>205</v>
      </c>
      <c r="D99" s="23">
        <v>60470</v>
      </c>
      <c r="E99" s="23">
        <v>0</v>
      </c>
      <c r="F99" s="23">
        <v>10000</v>
      </c>
      <c r="G99" s="23">
        <v>3500</v>
      </c>
      <c r="H99" s="23"/>
      <c r="I99" s="23">
        <v>3499.8</v>
      </c>
      <c r="J99" s="24">
        <f t="shared" si="3"/>
        <v>99.99428571428571</v>
      </c>
      <c r="K99" s="23"/>
      <c r="L99" s="23"/>
      <c r="M99" s="20">
        <v>56970</v>
      </c>
    </row>
    <row r="100" spans="1:13" ht="11.25">
      <c r="A100" s="21" t="s">
        <v>73</v>
      </c>
      <c r="B100" s="22" t="s">
        <v>206</v>
      </c>
      <c r="C100" s="22" t="s">
        <v>207</v>
      </c>
      <c r="D100" s="23">
        <v>10000</v>
      </c>
      <c r="E100" s="23">
        <v>0</v>
      </c>
      <c r="F100" s="23">
        <v>10000</v>
      </c>
      <c r="G100" s="23">
        <v>118</v>
      </c>
      <c r="H100" s="23"/>
      <c r="I100" s="23">
        <v>117.6</v>
      </c>
      <c r="J100" s="24">
        <f t="shared" si="3"/>
        <v>99.66101694915254</v>
      </c>
      <c r="K100" s="23"/>
      <c r="L100" s="23"/>
      <c r="M100" s="20">
        <v>9882</v>
      </c>
    </row>
    <row r="101" spans="1:13" ht="11.25">
      <c r="A101" s="21" t="s">
        <v>73</v>
      </c>
      <c r="B101" s="22" t="s">
        <v>208</v>
      </c>
      <c r="C101" s="22" t="s">
        <v>209</v>
      </c>
      <c r="D101" s="23">
        <v>16260</v>
      </c>
      <c r="E101" s="23">
        <v>0</v>
      </c>
      <c r="F101" s="23">
        <v>19000</v>
      </c>
      <c r="G101" s="23">
        <v>40</v>
      </c>
      <c r="H101" s="23"/>
      <c r="I101" s="23">
        <v>36.86</v>
      </c>
      <c r="J101" s="24">
        <f t="shared" si="3"/>
        <v>92.15</v>
      </c>
      <c r="K101" s="23"/>
      <c r="L101" s="23"/>
      <c r="M101" s="20">
        <v>16220</v>
      </c>
    </row>
    <row r="102" spans="1:13" ht="11.25">
      <c r="A102" s="21" t="s">
        <v>73</v>
      </c>
      <c r="B102" s="22" t="s">
        <v>210</v>
      </c>
      <c r="C102" s="22" t="s">
        <v>211</v>
      </c>
      <c r="D102" s="23">
        <v>37520</v>
      </c>
      <c r="E102" s="23">
        <v>0</v>
      </c>
      <c r="F102" s="23">
        <v>5000</v>
      </c>
      <c r="G102" s="23">
        <v>14344</v>
      </c>
      <c r="H102" s="23"/>
      <c r="I102" s="23">
        <v>14315.8</v>
      </c>
      <c r="J102" s="24">
        <f t="shared" si="3"/>
        <v>99.80340211935304</v>
      </c>
      <c r="K102" s="23"/>
      <c r="L102" s="23"/>
      <c r="M102" s="20">
        <v>23176</v>
      </c>
    </row>
    <row r="103" spans="1:13" ht="11.25">
      <c r="A103" s="21" t="s">
        <v>73</v>
      </c>
      <c r="B103" s="22" t="s">
        <v>212</v>
      </c>
      <c r="C103" s="22" t="s">
        <v>213</v>
      </c>
      <c r="D103" s="23">
        <v>77350</v>
      </c>
      <c r="E103" s="23">
        <v>0</v>
      </c>
      <c r="F103" s="23">
        <v>4000</v>
      </c>
      <c r="G103" s="23">
        <v>230</v>
      </c>
      <c r="H103" s="23"/>
      <c r="I103" s="23">
        <v>107.1</v>
      </c>
      <c r="J103" s="24">
        <f t="shared" si="3"/>
        <v>46.56521739130435</v>
      </c>
      <c r="K103" s="23"/>
      <c r="L103" s="23"/>
      <c r="M103" s="20">
        <v>77120</v>
      </c>
    </row>
    <row r="104" spans="1:13" ht="11.25">
      <c r="A104" s="21" t="s">
        <v>73</v>
      </c>
      <c r="B104" s="22" t="s">
        <v>214</v>
      </c>
      <c r="C104" s="22" t="s">
        <v>215</v>
      </c>
      <c r="D104" s="23">
        <v>12700</v>
      </c>
      <c r="E104" s="23">
        <v>0</v>
      </c>
      <c r="F104" s="23">
        <v>10000</v>
      </c>
      <c r="G104" s="23">
        <v>12700</v>
      </c>
      <c r="H104" s="23"/>
      <c r="I104" s="23">
        <v>12697.58</v>
      </c>
      <c r="J104" s="24">
        <f t="shared" si="3"/>
        <v>99.98094488188977</v>
      </c>
      <c r="K104" s="23"/>
      <c r="L104" s="23"/>
      <c r="M104" s="20">
        <v>0</v>
      </c>
    </row>
    <row r="105" spans="1:13" ht="11.25">
      <c r="A105" s="21" t="s">
        <v>73</v>
      </c>
      <c r="B105" s="22" t="s">
        <v>216</v>
      </c>
      <c r="C105" s="22" t="s">
        <v>217</v>
      </c>
      <c r="D105" s="23">
        <v>131100</v>
      </c>
      <c r="E105" s="23">
        <v>0</v>
      </c>
      <c r="F105" s="23">
        <v>10000</v>
      </c>
      <c r="G105" s="23">
        <v>2160</v>
      </c>
      <c r="H105" s="23"/>
      <c r="I105" s="23">
        <v>2152.88</v>
      </c>
      <c r="J105" s="24">
        <f t="shared" si="3"/>
        <v>99.67037037037036</v>
      </c>
      <c r="K105" s="23"/>
      <c r="L105" s="23"/>
      <c r="M105" s="20">
        <v>128940</v>
      </c>
    </row>
    <row r="106" spans="1:13" ht="11.25">
      <c r="A106" s="21" t="s">
        <v>73</v>
      </c>
      <c r="B106" s="22" t="s">
        <v>218</v>
      </c>
      <c r="C106" s="22" t="s">
        <v>219</v>
      </c>
      <c r="D106" s="23">
        <v>5700</v>
      </c>
      <c r="E106" s="23">
        <v>0</v>
      </c>
      <c r="F106" s="23">
        <v>5000</v>
      </c>
      <c r="G106" s="23">
        <v>0</v>
      </c>
      <c r="H106" s="23"/>
      <c r="I106" s="23">
        <v>0</v>
      </c>
      <c r="J106" s="24" t="str">
        <f t="shared" si="3"/>
        <v>***</v>
      </c>
      <c r="K106" s="23"/>
      <c r="L106" s="23"/>
      <c r="M106" s="20">
        <v>5700</v>
      </c>
    </row>
    <row r="107" spans="1:13" ht="11.25">
      <c r="A107" s="21" t="s">
        <v>73</v>
      </c>
      <c r="B107" s="22" t="s">
        <v>220</v>
      </c>
      <c r="C107" s="22" t="s">
        <v>221</v>
      </c>
      <c r="D107" s="23">
        <v>27319</v>
      </c>
      <c r="E107" s="23">
        <v>0</v>
      </c>
      <c r="F107" s="23">
        <v>0</v>
      </c>
      <c r="G107" s="23">
        <v>10819</v>
      </c>
      <c r="H107" s="23"/>
      <c r="I107" s="23">
        <v>10400.09</v>
      </c>
      <c r="J107" s="24">
        <f t="shared" si="3"/>
        <v>96.12801552823736</v>
      </c>
      <c r="K107" s="23"/>
      <c r="L107" s="23"/>
      <c r="M107" s="20">
        <v>16500</v>
      </c>
    </row>
    <row r="108" spans="1:13" ht="11.25">
      <c r="A108" s="21" t="s">
        <v>222</v>
      </c>
      <c r="B108" s="22" t="s">
        <v>223</v>
      </c>
      <c r="C108" s="22" t="s">
        <v>224</v>
      </c>
      <c r="D108" s="23">
        <v>434.72</v>
      </c>
      <c r="E108" s="23">
        <v>294.69</v>
      </c>
      <c r="F108" s="23">
        <v>0</v>
      </c>
      <c r="G108" s="23">
        <v>140</v>
      </c>
      <c r="H108" s="23"/>
      <c r="I108" s="23">
        <v>140.03</v>
      </c>
      <c r="J108" s="24">
        <f t="shared" si="3"/>
        <v>100.02142857142857</v>
      </c>
      <c r="K108" s="23"/>
      <c r="L108" s="23"/>
      <c r="M108" s="20">
        <v>0</v>
      </c>
    </row>
    <row r="109" spans="1:13" ht="11.25">
      <c r="A109" s="21" t="s">
        <v>225</v>
      </c>
      <c r="B109" s="22" t="s">
        <v>226</v>
      </c>
      <c r="C109" s="22" t="s">
        <v>227</v>
      </c>
      <c r="D109" s="23">
        <v>63407</v>
      </c>
      <c r="E109" s="23">
        <v>0</v>
      </c>
      <c r="F109" s="23">
        <v>0</v>
      </c>
      <c r="G109" s="23">
        <v>63407</v>
      </c>
      <c r="H109" s="23"/>
      <c r="I109" s="23">
        <v>63407</v>
      </c>
      <c r="J109" s="24">
        <f t="shared" si="3"/>
        <v>100</v>
      </c>
      <c r="K109" s="23"/>
      <c r="L109" s="23"/>
      <c r="M109" s="20">
        <v>0</v>
      </c>
    </row>
    <row r="110" spans="1:13" ht="11.25">
      <c r="A110" s="21" t="s">
        <v>228</v>
      </c>
      <c r="B110" s="22" t="s">
        <v>229</v>
      </c>
      <c r="C110" s="22" t="s">
        <v>230</v>
      </c>
      <c r="D110" s="23">
        <v>7831134</v>
      </c>
      <c r="E110" s="23">
        <v>229148</v>
      </c>
      <c r="F110" s="23">
        <v>0</v>
      </c>
      <c r="G110" s="23">
        <v>0</v>
      </c>
      <c r="H110" s="23"/>
      <c r="I110" s="23">
        <v>0</v>
      </c>
      <c r="J110" s="24" t="str">
        <f t="shared" si="3"/>
        <v>***</v>
      </c>
      <c r="K110" s="23"/>
      <c r="L110" s="23"/>
      <c r="M110" s="20">
        <v>7601986</v>
      </c>
    </row>
    <row r="111" spans="1:13" ht="11.25">
      <c r="A111" s="21" t="s">
        <v>228</v>
      </c>
      <c r="B111" s="22" t="s">
        <v>231</v>
      </c>
      <c r="C111" s="22" t="s">
        <v>232</v>
      </c>
      <c r="D111" s="23">
        <v>267225</v>
      </c>
      <c r="E111" s="23">
        <v>0</v>
      </c>
      <c r="F111" s="23">
        <v>0</v>
      </c>
      <c r="G111" s="23">
        <v>0</v>
      </c>
      <c r="H111" s="23"/>
      <c r="I111" s="23">
        <v>0</v>
      </c>
      <c r="J111" s="24" t="str">
        <f t="shared" si="3"/>
        <v>***</v>
      </c>
      <c r="K111" s="23"/>
      <c r="L111" s="23"/>
      <c r="M111" s="20">
        <v>267225</v>
      </c>
    </row>
    <row r="112" spans="1:13" ht="11.25">
      <c r="A112" s="21" t="s">
        <v>309</v>
      </c>
      <c r="B112" s="22"/>
      <c r="C112" s="22"/>
      <c r="D112" s="32">
        <f>SUM(D40:D111)</f>
        <v>32417999.11</v>
      </c>
      <c r="E112" s="32">
        <f>SUM(E40:E111)</f>
        <v>1080639.7199999997</v>
      </c>
      <c r="F112" s="32">
        <f>SUM(F40:F111)</f>
        <v>708386</v>
      </c>
      <c r="G112" s="32">
        <f>SUM(G40:G111)</f>
        <v>616427.2</v>
      </c>
      <c r="H112" s="32"/>
      <c r="I112" s="32">
        <f>SUM(I40:I111)</f>
        <v>559896.5299999998</v>
      </c>
      <c r="J112" s="33">
        <f>I112/G112*100</f>
        <v>90.82930311965465</v>
      </c>
      <c r="K112" s="32"/>
      <c r="L112" s="32"/>
      <c r="M112" s="34">
        <f>SUM(M40:M111)</f>
        <v>30720942.76</v>
      </c>
    </row>
    <row r="113" spans="1:13" ht="11.25">
      <c r="A113" s="21" t="s">
        <v>233</v>
      </c>
      <c r="B113" s="22" t="s">
        <v>234</v>
      </c>
      <c r="C113" s="22" t="s">
        <v>235</v>
      </c>
      <c r="D113" s="23">
        <v>18000</v>
      </c>
      <c r="E113" s="23">
        <v>1997.72</v>
      </c>
      <c r="F113" s="23">
        <v>2000</v>
      </c>
      <c r="G113" s="23">
        <v>2000</v>
      </c>
      <c r="H113" s="23">
        <v>2000</v>
      </c>
      <c r="I113" s="23">
        <v>1957.65</v>
      </c>
      <c r="J113" s="24">
        <f t="shared" si="3"/>
        <v>97.8825</v>
      </c>
      <c r="K113" s="23">
        <v>0</v>
      </c>
      <c r="L113" s="23">
        <v>0</v>
      </c>
      <c r="M113" s="20">
        <v>14002.28</v>
      </c>
    </row>
    <row r="114" spans="1:13" ht="11.25">
      <c r="A114" s="21" t="s">
        <v>233</v>
      </c>
      <c r="B114" s="22" t="s">
        <v>236</v>
      </c>
      <c r="C114" s="22" t="s">
        <v>237</v>
      </c>
      <c r="D114" s="23">
        <v>28500</v>
      </c>
      <c r="E114" s="23">
        <v>6728.16</v>
      </c>
      <c r="F114" s="23">
        <v>2100</v>
      </c>
      <c r="G114" s="23">
        <v>4600</v>
      </c>
      <c r="H114" s="23">
        <v>4600</v>
      </c>
      <c r="I114" s="23">
        <v>4563.38</v>
      </c>
      <c r="J114" s="24">
        <f t="shared" si="3"/>
        <v>99.20391304347827</v>
      </c>
      <c r="K114" s="23">
        <v>0</v>
      </c>
      <c r="L114" s="23">
        <v>0</v>
      </c>
      <c r="M114" s="20">
        <v>17171.84</v>
      </c>
    </row>
    <row r="115" spans="1:13" ht="11.25">
      <c r="A115" s="21" t="s">
        <v>233</v>
      </c>
      <c r="B115" s="22" t="s">
        <v>238</v>
      </c>
      <c r="C115" s="22" t="s">
        <v>239</v>
      </c>
      <c r="D115" s="23">
        <v>45500</v>
      </c>
      <c r="E115" s="23">
        <v>775.42</v>
      </c>
      <c r="F115" s="23">
        <v>5600</v>
      </c>
      <c r="G115" s="23">
        <v>2530</v>
      </c>
      <c r="H115" s="23">
        <v>2530</v>
      </c>
      <c r="I115" s="23">
        <v>2527.62</v>
      </c>
      <c r="J115" s="24">
        <f t="shared" si="3"/>
        <v>99.90592885375494</v>
      </c>
      <c r="K115" s="23">
        <v>0</v>
      </c>
      <c r="L115" s="23">
        <v>0</v>
      </c>
      <c r="M115" s="20">
        <v>42194.58</v>
      </c>
    </row>
    <row r="116" spans="1:13" ht="11.25">
      <c r="A116" s="21" t="s">
        <v>233</v>
      </c>
      <c r="B116" s="22" t="s">
        <v>240</v>
      </c>
      <c r="C116" s="22" t="s">
        <v>241</v>
      </c>
      <c r="D116" s="23">
        <v>2500</v>
      </c>
      <c r="E116" s="23">
        <v>0</v>
      </c>
      <c r="F116" s="23">
        <v>250</v>
      </c>
      <c r="G116" s="23">
        <v>1370</v>
      </c>
      <c r="H116" s="23">
        <v>1370</v>
      </c>
      <c r="I116" s="23">
        <v>1354.91</v>
      </c>
      <c r="J116" s="24">
        <f t="shared" si="3"/>
        <v>98.89854014598541</v>
      </c>
      <c r="K116" s="23">
        <v>0</v>
      </c>
      <c r="L116" s="23">
        <v>0</v>
      </c>
      <c r="M116" s="20">
        <v>1130</v>
      </c>
    </row>
    <row r="117" spans="1:13" ht="11.25">
      <c r="A117" s="21" t="s">
        <v>233</v>
      </c>
      <c r="B117" s="22" t="s">
        <v>242</v>
      </c>
      <c r="C117" s="22" t="s">
        <v>243</v>
      </c>
      <c r="D117" s="23">
        <v>9660</v>
      </c>
      <c r="E117" s="23">
        <v>2352.72</v>
      </c>
      <c r="F117" s="23">
        <v>2400</v>
      </c>
      <c r="G117" s="23">
        <v>2400</v>
      </c>
      <c r="H117" s="23">
        <v>2400</v>
      </c>
      <c r="I117" s="23">
        <v>2366.77</v>
      </c>
      <c r="J117" s="24">
        <f t="shared" si="3"/>
        <v>98.61541666666666</v>
      </c>
      <c r="K117" s="23">
        <v>0</v>
      </c>
      <c r="L117" s="23">
        <v>0</v>
      </c>
      <c r="M117" s="20">
        <v>4907.28</v>
      </c>
    </row>
    <row r="118" spans="1:13" ht="11.25">
      <c r="A118" s="21" t="s">
        <v>233</v>
      </c>
      <c r="B118" s="22" t="s">
        <v>244</v>
      </c>
      <c r="C118" s="22" t="s">
        <v>245</v>
      </c>
      <c r="D118" s="23">
        <v>67350</v>
      </c>
      <c r="E118" s="23">
        <v>0</v>
      </c>
      <c r="F118" s="23">
        <v>2000</v>
      </c>
      <c r="G118" s="23">
        <v>1450</v>
      </c>
      <c r="H118" s="23">
        <v>1450</v>
      </c>
      <c r="I118" s="23">
        <v>1444.14</v>
      </c>
      <c r="J118" s="24">
        <f t="shared" si="3"/>
        <v>99.59586206896552</v>
      </c>
      <c r="K118" s="23">
        <v>0</v>
      </c>
      <c r="L118" s="23">
        <v>0</v>
      </c>
      <c r="M118" s="20">
        <v>65900</v>
      </c>
    </row>
    <row r="119" spans="1:13" ht="11.25">
      <c r="A119" s="21" t="s">
        <v>233</v>
      </c>
      <c r="B119" s="22" t="s">
        <v>246</v>
      </c>
      <c r="C119" s="22" t="s">
        <v>247</v>
      </c>
      <c r="D119" s="23">
        <v>138</v>
      </c>
      <c r="E119" s="23">
        <v>0</v>
      </c>
      <c r="F119" s="23">
        <v>0</v>
      </c>
      <c r="G119" s="23">
        <v>138</v>
      </c>
      <c r="H119" s="23">
        <v>138</v>
      </c>
      <c r="I119" s="23">
        <v>138</v>
      </c>
      <c r="J119" s="24">
        <f t="shared" si="3"/>
        <v>100</v>
      </c>
      <c r="K119" s="23">
        <v>0</v>
      </c>
      <c r="L119" s="23">
        <v>0.04</v>
      </c>
      <c r="M119" s="20">
        <v>0</v>
      </c>
    </row>
    <row r="120" spans="1:13" ht="11.25">
      <c r="A120" s="21" t="s">
        <v>233</v>
      </c>
      <c r="B120" s="22" t="s">
        <v>248</v>
      </c>
      <c r="C120" s="22" t="s">
        <v>249</v>
      </c>
      <c r="D120" s="23">
        <v>2233</v>
      </c>
      <c r="E120" s="23">
        <v>0</v>
      </c>
      <c r="F120" s="23">
        <v>0</v>
      </c>
      <c r="G120" s="23">
        <v>2233</v>
      </c>
      <c r="H120" s="23">
        <v>2233</v>
      </c>
      <c r="I120" s="23">
        <v>2205.07</v>
      </c>
      <c r="J120" s="24">
        <f t="shared" si="3"/>
        <v>98.74921630094045</v>
      </c>
      <c r="K120" s="23">
        <v>0</v>
      </c>
      <c r="L120" s="23">
        <v>0</v>
      </c>
      <c r="M120" s="20">
        <v>0</v>
      </c>
    </row>
    <row r="121" spans="1:13" ht="11.25">
      <c r="A121" s="21" t="s">
        <v>233</v>
      </c>
      <c r="B121" s="22" t="s">
        <v>250</v>
      </c>
      <c r="C121" s="22" t="s">
        <v>251</v>
      </c>
      <c r="D121" s="23">
        <v>20000</v>
      </c>
      <c r="E121" s="23">
        <v>0</v>
      </c>
      <c r="F121" s="23">
        <v>0</v>
      </c>
      <c r="G121" s="23">
        <v>5000</v>
      </c>
      <c r="H121" s="23">
        <v>5000</v>
      </c>
      <c r="I121" s="23">
        <v>5000</v>
      </c>
      <c r="J121" s="24">
        <f t="shared" si="3"/>
        <v>100</v>
      </c>
      <c r="K121" s="23">
        <v>0</v>
      </c>
      <c r="L121" s="23">
        <v>0</v>
      </c>
      <c r="M121" s="20">
        <v>15000</v>
      </c>
    </row>
    <row r="122" spans="1:13" ht="11.25">
      <c r="A122" s="21" t="s">
        <v>252</v>
      </c>
      <c r="B122" s="22" t="s">
        <v>253</v>
      </c>
      <c r="C122" s="22" t="s">
        <v>254</v>
      </c>
      <c r="D122" s="23">
        <v>27992</v>
      </c>
      <c r="E122" s="23">
        <v>1243</v>
      </c>
      <c r="F122" s="23">
        <v>10950</v>
      </c>
      <c r="G122" s="23">
        <v>12337</v>
      </c>
      <c r="H122" s="23">
        <v>12337</v>
      </c>
      <c r="I122" s="23">
        <v>12336.76</v>
      </c>
      <c r="J122" s="24">
        <f aca="true" t="shared" si="4" ref="J122:J135">IF(G122=0,"***",100*I122/G122)</f>
        <v>99.99805463240658</v>
      </c>
      <c r="K122" s="23">
        <v>0</v>
      </c>
      <c r="L122" s="23">
        <v>0</v>
      </c>
      <c r="M122" s="20">
        <v>14412</v>
      </c>
    </row>
    <row r="123" spans="1:13" ht="11.25">
      <c r="A123" s="21" t="s">
        <v>252</v>
      </c>
      <c r="B123" s="22" t="s">
        <v>255</v>
      </c>
      <c r="C123" s="22" t="s">
        <v>243</v>
      </c>
      <c r="D123" s="23">
        <v>154899</v>
      </c>
      <c r="E123" s="23">
        <v>8772.13</v>
      </c>
      <c r="F123" s="23">
        <v>1000</v>
      </c>
      <c r="G123" s="23">
        <v>1000</v>
      </c>
      <c r="H123" s="23">
        <v>1000</v>
      </c>
      <c r="I123" s="23">
        <v>999.98</v>
      </c>
      <c r="J123" s="24">
        <f t="shared" si="4"/>
        <v>99.998</v>
      </c>
      <c r="K123" s="23">
        <v>0</v>
      </c>
      <c r="L123" s="23">
        <v>0</v>
      </c>
      <c r="M123" s="20">
        <v>145126.87</v>
      </c>
    </row>
    <row r="124" spans="1:13" ht="11.25">
      <c r="A124" s="21" t="s">
        <v>252</v>
      </c>
      <c r="B124" s="22" t="s">
        <v>256</v>
      </c>
      <c r="C124" s="22" t="s">
        <v>257</v>
      </c>
      <c r="D124" s="23">
        <v>1500</v>
      </c>
      <c r="E124" s="23">
        <v>0</v>
      </c>
      <c r="F124" s="23">
        <v>1500</v>
      </c>
      <c r="G124" s="23">
        <v>1500</v>
      </c>
      <c r="H124" s="23">
        <v>1500</v>
      </c>
      <c r="I124" s="23">
        <v>1500</v>
      </c>
      <c r="J124" s="24">
        <f t="shared" si="4"/>
        <v>100</v>
      </c>
      <c r="K124" s="23">
        <v>0</v>
      </c>
      <c r="L124" s="23">
        <v>0</v>
      </c>
      <c r="M124" s="20">
        <v>0</v>
      </c>
    </row>
    <row r="125" spans="1:13" ht="11.25">
      <c r="A125" s="21" t="s">
        <v>258</v>
      </c>
      <c r="B125" s="22" t="s">
        <v>259</v>
      </c>
      <c r="C125" s="22" t="s">
        <v>260</v>
      </c>
      <c r="D125" s="23">
        <v>13000</v>
      </c>
      <c r="E125" s="23">
        <v>249.41</v>
      </c>
      <c r="F125" s="23">
        <v>0</v>
      </c>
      <c r="G125" s="23">
        <v>0</v>
      </c>
      <c r="H125" s="23">
        <v>0</v>
      </c>
      <c r="I125" s="23">
        <v>0</v>
      </c>
      <c r="J125" s="24" t="str">
        <f t="shared" si="4"/>
        <v>***</v>
      </c>
      <c r="K125" s="23">
        <v>138</v>
      </c>
      <c r="L125" s="23">
        <v>137.7</v>
      </c>
      <c r="M125" s="20">
        <v>12612.59</v>
      </c>
    </row>
    <row r="126" spans="1:13" ht="11.25">
      <c r="A126" s="21" t="s">
        <v>258</v>
      </c>
      <c r="B126" s="22" t="s">
        <v>261</v>
      </c>
      <c r="C126" s="22" t="s">
        <v>262</v>
      </c>
      <c r="D126" s="23">
        <v>20000</v>
      </c>
      <c r="E126" s="23">
        <v>7529</v>
      </c>
      <c r="F126" s="23">
        <v>0</v>
      </c>
      <c r="G126" s="23">
        <v>0</v>
      </c>
      <c r="H126" s="23">
        <v>0</v>
      </c>
      <c r="I126" s="23">
        <v>0</v>
      </c>
      <c r="J126" s="24" t="str">
        <f t="shared" si="4"/>
        <v>***</v>
      </c>
      <c r="K126" s="23">
        <v>5000</v>
      </c>
      <c r="L126" s="23">
        <v>4174.56</v>
      </c>
      <c r="M126" s="20">
        <v>7471</v>
      </c>
    </row>
    <row r="127" spans="1:13" ht="11.25">
      <c r="A127" s="21" t="s">
        <v>258</v>
      </c>
      <c r="B127" s="22" t="s">
        <v>263</v>
      </c>
      <c r="C127" s="22" t="s">
        <v>264</v>
      </c>
      <c r="D127" s="23">
        <v>34000</v>
      </c>
      <c r="E127" s="23">
        <v>14562.26</v>
      </c>
      <c r="F127" s="23">
        <v>7000</v>
      </c>
      <c r="G127" s="23">
        <v>7000</v>
      </c>
      <c r="H127" s="23">
        <v>7000</v>
      </c>
      <c r="I127" s="23">
        <v>7000</v>
      </c>
      <c r="J127" s="24">
        <f t="shared" si="4"/>
        <v>100</v>
      </c>
      <c r="K127" s="23">
        <v>1049</v>
      </c>
      <c r="L127" s="23">
        <v>1049.14</v>
      </c>
      <c r="M127" s="20">
        <v>11388.74</v>
      </c>
    </row>
    <row r="128" spans="1:13" ht="11.25">
      <c r="A128" s="21" t="s">
        <v>258</v>
      </c>
      <c r="B128" s="22" t="s">
        <v>265</v>
      </c>
      <c r="C128" s="22" t="s">
        <v>266</v>
      </c>
      <c r="D128" s="23">
        <v>40268.62</v>
      </c>
      <c r="E128" s="23">
        <v>21621.42</v>
      </c>
      <c r="F128" s="23">
        <v>1000</v>
      </c>
      <c r="G128" s="23">
        <v>1000</v>
      </c>
      <c r="H128" s="23">
        <v>1000</v>
      </c>
      <c r="I128" s="23">
        <v>1000</v>
      </c>
      <c r="J128" s="24">
        <f t="shared" si="4"/>
        <v>100</v>
      </c>
      <c r="K128" s="23">
        <v>14800</v>
      </c>
      <c r="L128" s="23">
        <v>17883.68</v>
      </c>
      <c r="M128" s="20">
        <v>2847.2</v>
      </c>
    </row>
    <row r="129" spans="1:13" ht="11.25">
      <c r="A129" s="21" t="s">
        <v>258</v>
      </c>
      <c r="B129" s="22" t="s">
        <v>267</v>
      </c>
      <c r="C129" s="22" t="s">
        <v>243</v>
      </c>
      <c r="D129" s="23">
        <v>30060</v>
      </c>
      <c r="E129" s="23">
        <v>8180.1</v>
      </c>
      <c r="F129" s="23">
        <v>3000</v>
      </c>
      <c r="G129" s="23">
        <v>3000</v>
      </c>
      <c r="H129" s="23">
        <v>3000</v>
      </c>
      <c r="I129" s="23">
        <v>3000</v>
      </c>
      <c r="J129" s="24">
        <f t="shared" si="4"/>
        <v>100</v>
      </c>
      <c r="K129" s="23">
        <v>0</v>
      </c>
      <c r="L129" s="23">
        <v>59.49</v>
      </c>
      <c r="M129" s="20">
        <v>18879.9</v>
      </c>
    </row>
    <row r="130" spans="1:13" ht="11.25">
      <c r="A130" s="21" t="s">
        <v>258</v>
      </c>
      <c r="B130" s="22" t="s">
        <v>268</v>
      </c>
      <c r="C130" s="22" t="s">
        <v>269</v>
      </c>
      <c r="D130" s="23">
        <v>6301.26</v>
      </c>
      <c r="E130" s="23">
        <v>6110.26</v>
      </c>
      <c r="F130" s="23">
        <v>0</v>
      </c>
      <c r="G130" s="23">
        <v>0</v>
      </c>
      <c r="H130" s="23">
        <v>0</v>
      </c>
      <c r="I130" s="23">
        <v>0</v>
      </c>
      <c r="J130" s="24" t="str">
        <f t="shared" si="4"/>
        <v>***</v>
      </c>
      <c r="K130" s="23">
        <v>191</v>
      </c>
      <c r="L130" s="23">
        <v>190.77</v>
      </c>
      <c r="M130" s="20">
        <v>0</v>
      </c>
    </row>
    <row r="131" spans="1:13" ht="11.25">
      <c r="A131" s="21" t="s">
        <v>258</v>
      </c>
      <c r="B131" s="22" t="s">
        <v>270</v>
      </c>
      <c r="C131" s="22" t="s">
        <v>271</v>
      </c>
      <c r="D131" s="23">
        <v>25387.9</v>
      </c>
      <c r="E131" s="23">
        <v>20226.16</v>
      </c>
      <c r="F131" s="23">
        <v>0</v>
      </c>
      <c r="G131" s="23">
        <v>0</v>
      </c>
      <c r="H131" s="23">
        <v>0</v>
      </c>
      <c r="I131" s="23">
        <v>0</v>
      </c>
      <c r="J131" s="24" t="str">
        <f t="shared" si="4"/>
        <v>***</v>
      </c>
      <c r="K131" s="23">
        <v>5162</v>
      </c>
      <c r="L131" s="23">
        <v>5162.22</v>
      </c>
      <c r="M131" s="20">
        <v>0</v>
      </c>
    </row>
    <row r="132" spans="1:13" ht="11.25">
      <c r="A132" s="21" t="s">
        <v>258</v>
      </c>
      <c r="B132" s="22" t="s">
        <v>272</v>
      </c>
      <c r="C132" s="22" t="s">
        <v>273</v>
      </c>
      <c r="D132" s="23">
        <v>50000</v>
      </c>
      <c r="E132" s="23">
        <v>1594.91</v>
      </c>
      <c r="F132" s="23">
        <v>12745</v>
      </c>
      <c r="G132" s="23">
        <v>12719</v>
      </c>
      <c r="H132" s="23">
        <v>12719</v>
      </c>
      <c r="I132" s="23">
        <v>12694.03</v>
      </c>
      <c r="J132" s="24">
        <f t="shared" si="4"/>
        <v>99.8036795345546</v>
      </c>
      <c r="K132" s="23">
        <v>0</v>
      </c>
      <c r="L132" s="23">
        <v>0</v>
      </c>
      <c r="M132" s="20">
        <v>35686.09</v>
      </c>
    </row>
    <row r="133" spans="1:13" ht="11.25">
      <c r="A133" s="21" t="s">
        <v>258</v>
      </c>
      <c r="B133" s="22" t="s">
        <v>274</v>
      </c>
      <c r="C133" s="22" t="s">
        <v>275</v>
      </c>
      <c r="D133" s="23">
        <v>7929.36</v>
      </c>
      <c r="E133" s="23">
        <v>2929.36</v>
      </c>
      <c r="F133" s="23">
        <v>0</v>
      </c>
      <c r="G133" s="23">
        <v>0</v>
      </c>
      <c r="H133" s="23">
        <v>0</v>
      </c>
      <c r="I133" s="23">
        <v>0</v>
      </c>
      <c r="J133" s="24" t="str">
        <f t="shared" si="4"/>
        <v>***</v>
      </c>
      <c r="K133" s="23">
        <v>5000</v>
      </c>
      <c r="L133" s="23">
        <v>4869.63</v>
      </c>
      <c r="M133" s="20">
        <v>0</v>
      </c>
    </row>
    <row r="134" spans="1:13" ht="11.25">
      <c r="A134" s="21" t="s">
        <v>258</v>
      </c>
      <c r="B134" s="22" t="s">
        <v>276</v>
      </c>
      <c r="C134" s="22" t="s">
        <v>277</v>
      </c>
      <c r="D134" s="23">
        <v>60000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4" t="str">
        <f t="shared" si="4"/>
        <v>***</v>
      </c>
      <c r="K134" s="23">
        <v>89</v>
      </c>
      <c r="L134" s="23">
        <v>89.25</v>
      </c>
      <c r="M134" s="20">
        <v>59911</v>
      </c>
    </row>
    <row r="135" spans="1:13" ht="11.25">
      <c r="A135" s="21" t="s">
        <v>258</v>
      </c>
      <c r="B135" s="22" t="s">
        <v>278</v>
      </c>
      <c r="C135" s="22" t="s">
        <v>279</v>
      </c>
      <c r="D135" s="23">
        <v>150000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4" t="str">
        <f t="shared" si="4"/>
        <v>***</v>
      </c>
      <c r="K135" s="23">
        <v>104</v>
      </c>
      <c r="L135" s="23">
        <v>3.57</v>
      </c>
      <c r="M135" s="20">
        <v>149896</v>
      </c>
    </row>
    <row r="136" spans="1:13" ht="11.25">
      <c r="A136" s="21" t="s">
        <v>258</v>
      </c>
      <c r="B136" s="22" t="s">
        <v>280</v>
      </c>
      <c r="C136" s="22" t="s">
        <v>281</v>
      </c>
      <c r="D136" s="23">
        <v>18766.4</v>
      </c>
      <c r="E136" s="23">
        <v>13074.3</v>
      </c>
      <c r="F136" s="23">
        <v>0</v>
      </c>
      <c r="G136" s="23">
        <v>0</v>
      </c>
      <c r="H136" s="23">
        <v>0</v>
      </c>
      <c r="I136" s="23">
        <v>0</v>
      </c>
      <c r="J136" s="24" t="str">
        <f aca="true" t="shared" si="5" ref="J136:J144">IF(G136=0,"***",100*I136/G136)</f>
        <v>***</v>
      </c>
      <c r="K136" s="23">
        <v>5692</v>
      </c>
      <c r="L136" s="23">
        <v>5692.18</v>
      </c>
      <c r="M136" s="20">
        <v>0</v>
      </c>
    </row>
    <row r="137" spans="1:13" ht="11.25">
      <c r="A137" s="21" t="s">
        <v>258</v>
      </c>
      <c r="B137" s="22" t="s">
        <v>282</v>
      </c>
      <c r="C137" s="22" t="s">
        <v>283</v>
      </c>
      <c r="D137" s="23">
        <v>11784.74</v>
      </c>
      <c r="E137" s="23">
        <v>2974.74</v>
      </c>
      <c r="F137" s="23">
        <v>6000</v>
      </c>
      <c r="G137" s="23">
        <v>6000</v>
      </c>
      <c r="H137" s="23">
        <v>6000</v>
      </c>
      <c r="I137" s="23">
        <v>6000</v>
      </c>
      <c r="J137" s="24">
        <f t="shared" si="5"/>
        <v>100</v>
      </c>
      <c r="K137" s="23">
        <v>2810</v>
      </c>
      <c r="L137" s="23">
        <v>2809.58</v>
      </c>
      <c r="M137" s="20">
        <v>0</v>
      </c>
    </row>
    <row r="138" spans="1:13" ht="11.25">
      <c r="A138" s="21" t="s">
        <v>258</v>
      </c>
      <c r="B138" s="22" t="s">
        <v>284</v>
      </c>
      <c r="C138" s="22" t="s">
        <v>285</v>
      </c>
      <c r="D138" s="23">
        <v>9069</v>
      </c>
      <c r="E138" s="23">
        <v>5500</v>
      </c>
      <c r="F138" s="23">
        <v>3000</v>
      </c>
      <c r="G138" s="23">
        <v>3000</v>
      </c>
      <c r="H138" s="23">
        <v>3000</v>
      </c>
      <c r="I138" s="23">
        <v>3000</v>
      </c>
      <c r="J138" s="24">
        <f t="shared" si="5"/>
        <v>100</v>
      </c>
      <c r="K138" s="23">
        <v>569</v>
      </c>
      <c r="L138" s="23">
        <v>568.49</v>
      </c>
      <c r="M138" s="20">
        <v>0</v>
      </c>
    </row>
    <row r="139" spans="1:13" ht="11.25">
      <c r="A139" s="21" t="s">
        <v>258</v>
      </c>
      <c r="B139" s="22" t="s">
        <v>286</v>
      </c>
      <c r="C139" s="22" t="s">
        <v>287</v>
      </c>
      <c r="D139" s="23">
        <v>877</v>
      </c>
      <c r="E139" s="23">
        <v>501</v>
      </c>
      <c r="F139" s="23">
        <v>0</v>
      </c>
      <c r="G139" s="23">
        <v>376</v>
      </c>
      <c r="H139" s="23">
        <v>376</v>
      </c>
      <c r="I139" s="23">
        <v>375.75</v>
      </c>
      <c r="J139" s="24">
        <f t="shared" si="5"/>
        <v>99.93351063829788</v>
      </c>
      <c r="K139" s="23">
        <v>0</v>
      </c>
      <c r="L139" s="23">
        <v>0</v>
      </c>
      <c r="M139" s="20">
        <v>0</v>
      </c>
    </row>
    <row r="140" spans="1:13" ht="11.25">
      <c r="A140" s="21" t="s">
        <v>258</v>
      </c>
      <c r="B140" s="22" t="s">
        <v>288</v>
      </c>
      <c r="C140" s="22" t="s">
        <v>289</v>
      </c>
      <c r="D140" s="23">
        <v>8500</v>
      </c>
      <c r="E140" s="23">
        <v>0</v>
      </c>
      <c r="F140" s="23">
        <v>4000</v>
      </c>
      <c r="G140" s="23">
        <v>4000</v>
      </c>
      <c r="H140" s="23">
        <v>4000</v>
      </c>
      <c r="I140" s="23">
        <v>4000</v>
      </c>
      <c r="J140" s="24">
        <f t="shared" si="5"/>
        <v>100</v>
      </c>
      <c r="K140" s="23">
        <v>0</v>
      </c>
      <c r="L140" s="23">
        <v>265.23</v>
      </c>
      <c r="M140" s="20">
        <v>4500</v>
      </c>
    </row>
    <row r="141" spans="1:13" ht="11.25">
      <c r="A141" s="21" t="s">
        <v>258</v>
      </c>
      <c r="B141" s="22" t="s">
        <v>290</v>
      </c>
      <c r="C141" s="22" t="s">
        <v>291</v>
      </c>
      <c r="D141" s="23">
        <v>14235.4</v>
      </c>
      <c r="E141" s="23">
        <v>0</v>
      </c>
      <c r="F141" s="23">
        <v>0</v>
      </c>
      <c r="G141" s="23">
        <v>8756</v>
      </c>
      <c r="H141" s="23">
        <v>8756</v>
      </c>
      <c r="I141" s="23">
        <v>8756</v>
      </c>
      <c r="J141" s="24">
        <f t="shared" si="5"/>
        <v>100</v>
      </c>
      <c r="K141" s="23">
        <v>3700</v>
      </c>
      <c r="L141" s="23">
        <v>4079.24</v>
      </c>
      <c r="M141" s="20">
        <v>1779.4</v>
      </c>
    </row>
    <row r="142" spans="1:13" ht="11.25">
      <c r="A142" s="21" t="s">
        <v>258</v>
      </c>
      <c r="B142" s="22" t="s">
        <v>292</v>
      </c>
      <c r="C142" s="22" t="s">
        <v>293</v>
      </c>
      <c r="D142" s="23">
        <v>10200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4" t="str">
        <f t="shared" si="5"/>
        <v>***</v>
      </c>
      <c r="K142" s="23">
        <v>1094</v>
      </c>
      <c r="L142" s="23">
        <v>117.91</v>
      </c>
      <c r="M142" s="20">
        <v>9106</v>
      </c>
    </row>
    <row r="143" spans="1:13" ht="11.25">
      <c r="A143" s="21" t="s">
        <v>258</v>
      </c>
      <c r="B143" s="22" t="s">
        <v>294</v>
      </c>
      <c r="C143" s="22" t="s">
        <v>295</v>
      </c>
      <c r="D143" s="23">
        <v>50000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4" t="str">
        <f t="shared" si="5"/>
        <v>***</v>
      </c>
      <c r="K143" s="23">
        <v>0</v>
      </c>
      <c r="L143" s="23">
        <v>0</v>
      </c>
      <c r="M143" s="20">
        <v>50000</v>
      </c>
    </row>
    <row r="144" spans="1:13" ht="11.25">
      <c r="A144" s="21" t="s">
        <v>258</v>
      </c>
      <c r="B144" s="22" t="s">
        <v>296</v>
      </c>
      <c r="C144" s="22" t="s">
        <v>297</v>
      </c>
      <c r="D144" s="23">
        <v>10000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4" t="str">
        <f t="shared" si="5"/>
        <v>***</v>
      </c>
      <c r="K144" s="23">
        <v>0</v>
      </c>
      <c r="L144" s="23">
        <v>0</v>
      </c>
      <c r="M144" s="20">
        <v>10000</v>
      </c>
    </row>
    <row r="145" spans="1:13" ht="12" thickBot="1">
      <c r="A145" s="35" t="s">
        <v>310</v>
      </c>
      <c r="B145" s="36"/>
      <c r="C145" s="36"/>
      <c r="D145" s="32">
        <f aca="true" t="shared" si="6" ref="D145:I145">SUM(D113:D144)</f>
        <v>948651.68</v>
      </c>
      <c r="E145" s="32">
        <f t="shared" si="6"/>
        <v>126922.07</v>
      </c>
      <c r="F145" s="32">
        <f t="shared" si="6"/>
        <v>64545</v>
      </c>
      <c r="G145" s="32">
        <f t="shared" si="6"/>
        <v>82409</v>
      </c>
      <c r="H145" s="32">
        <f t="shared" si="6"/>
        <v>82409</v>
      </c>
      <c r="I145" s="32">
        <f t="shared" si="6"/>
        <v>82220.06</v>
      </c>
      <c r="J145" s="32">
        <f>I145/G145*100</f>
        <v>99.77072892523876</v>
      </c>
      <c r="K145" s="32">
        <f>SUM(K113:K144)</f>
        <v>45398</v>
      </c>
      <c r="L145" s="32">
        <f>SUM(L113:L144)</f>
        <v>47152.68000000001</v>
      </c>
      <c r="M145" s="32">
        <f>SUM(M113:M144)</f>
        <v>693922.77</v>
      </c>
    </row>
    <row r="146" spans="1:13" ht="12" thickBot="1">
      <c r="A146" s="27" t="s">
        <v>298</v>
      </c>
      <c r="B146" s="28"/>
      <c r="C146" s="28"/>
      <c r="D146" s="55">
        <f aca="true" t="shared" si="7" ref="D146:I146">D145+D112</f>
        <v>33366650.79</v>
      </c>
      <c r="E146" s="55">
        <f t="shared" si="7"/>
        <v>1207561.7899999998</v>
      </c>
      <c r="F146" s="55">
        <f t="shared" si="7"/>
        <v>772931</v>
      </c>
      <c r="G146" s="55">
        <f t="shared" si="7"/>
        <v>698836.2</v>
      </c>
      <c r="H146" s="55">
        <f t="shared" si="7"/>
        <v>82409</v>
      </c>
      <c r="I146" s="55">
        <f t="shared" si="7"/>
        <v>642116.5899999999</v>
      </c>
      <c r="J146" s="55">
        <f>I146/G146*100</f>
        <v>91.88370465067493</v>
      </c>
      <c r="K146" s="55">
        <f>K145+K112</f>
        <v>45398</v>
      </c>
      <c r="L146" s="55">
        <f>L145+L112</f>
        <v>47152.68000000001</v>
      </c>
      <c r="M146" s="55">
        <f>M145+M112</f>
        <v>31414865.53</v>
      </c>
    </row>
    <row r="147" spans="1:13" ht="16.5" thickBot="1">
      <c r="A147" s="3"/>
      <c r="B147" s="3"/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2" thickBot="1">
      <c r="A148" s="7" t="s">
        <v>299</v>
      </c>
      <c r="B148" s="5"/>
      <c r="C148" s="5"/>
      <c r="D148" s="6"/>
      <c r="E148" s="6"/>
      <c r="F148" s="6"/>
      <c r="G148" s="6"/>
      <c r="H148" s="6"/>
      <c r="I148" s="6"/>
      <c r="J148" s="6"/>
      <c r="K148" s="6"/>
      <c r="L148" s="6"/>
      <c r="M148" s="8"/>
    </row>
    <row r="149" spans="1:13" ht="12" thickBot="1">
      <c r="A149" s="21" t="s">
        <v>300</v>
      </c>
      <c r="B149" s="22" t="s">
        <v>301</v>
      </c>
      <c r="C149" s="22" t="s">
        <v>302</v>
      </c>
      <c r="D149" s="23">
        <v>114195</v>
      </c>
      <c r="E149" s="23">
        <v>73106.95</v>
      </c>
      <c r="F149" s="23">
        <v>0</v>
      </c>
      <c r="G149" s="23">
        <v>1000</v>
      </c>
      <c r="H149" s="23"/>
      <c r="I149" s="23">
        <v>975.56</v>
      </c>
      <c r="J149" s="24">
        <f>IF(G149=0,"***",100*I149/G149)</f>
        <v>97.556</v>
      </c>
      <c r="K149" s="23"/>
      <c r="L149" s="23"/>
      <c r="M149" s="20">
        <v>40088.05</v>
      </c>
    </row>
    <row r="150" spans="1:13" ht="12" thickBot="1">
      <c r="A150" s="27" t="s">
        <v>303</v>
      </c>
      <c r="B150" s="28"/>
      <c r="C150" s="28"/>
      <c r="D150" s="29">
        <f>SUM(D149)</f>
        <v>114195</v>
      </c>
      <c r="E150" s="29">
        <f>SUM(E149)</f>
        <v>73106.95</v>
      </c>
      <c r="F150" s="29">
        <f>SUM(F149)</f>
        <v>0</v>
      </c>
      <c r="G150" s="29">
        <f>SUM(G149)</f>
        <v>1000</v>
      </c>
      <c r="H150" s="29"/>
      <c r="I150" s="29">
        <f>SUM(I149)</f>
        <v>975.56</v>
      </c>
      <c r="J150" s="30">
        <f>SUM(J149)</f>
        <v>97.556</v>
      </c>
      <c r="K150" s="29"/>
      <c r="L150" s="29"/>
      <c r="M150" s="31">
        <f>SUM(M149)</f>
        <v>40088.05</v>
      </c>
    </row>
    <row r="151" spans="1:13" ht="16.5" thickBot="1">
      <c r="A151" s="3"/>
      <c r="B151" s="3"/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2" thickBot="1">
      <c r="A152" s="37" t="s">
        <v>304</v>
      </c>
      <c r="B152" s="38"/>
      <c r="C152" s="38"/>
      <c r="D152" s="39">
        <f>D150+D112+D37+D12</f>
        <v>39669344.61</v>
      </c>
      <c r="E152" s="39">
        <f aca="true" t="shared" si="8" ref="E152:L152">E150+E112+E37+E12</f>
        <v>2987476.5499999993</v>
      </c>
      <c r="F152" s="39">
        <f t="shared" si="8"/>
        <v>1562595.7</v>
      </c>
      <c r="G152" s="39">
        <f t="shared" si="8"/>
        <v>2034564.5</v>
      </c>
      <c r="H152" s="39">
        <f t="shared" si="8"/>
        <v>0</v>
      </c>
      <c r="I152" s="39">
        <f>I150+I112+I37+I12</f>
        <v>1685965.7799999998</v>
      </c>
      <c r="J152" s="39">
        <f>I152/G152*100</f>
        <v>82.86617504630597</v>
      </c>
      <c r="K152" s="39">
        <f t="shared" si="8"/>
        <v>0</v>
      </c>
      <c r="L152" s="39">
        <f t="shared" si="8"/>
        <v>0</v>
      </c>
      <c r="M152" s="31">
        <f>M150+M112+M37+M12</f>
        <v>34649990.99</v>
      </c>
    </row>
    <row r="153" spans="1:13" ht="11.25">
      <c r="A153" s="40" t="s">
        <v>305</v>
      </c>
      <c r="B153" s="41"/>
      <c r="C153" s="41"/>
      <c r="D153" s="50">
        <f aca="true" t="shared" si="9" ref="D153:I153">SUM(D113:D144)</f>
        <v>948651.68</v>
      </c>
      <c r="E153" s="50">
        <f t="shared" si="9"/>
        <v>126922.07</v>
      </c>
      <c r="F153" s="50">
        <f t="shared" si="9"/>
        <v>64545</v>
      </c>
      <c r="G153" s="50">
        <f t="shared" si="9"/>
        <v>82409</v>
      </c>
      <c r="H153" s="50">
        <f t="shared" si="9"/>
        <v>82409</v>
      </c>
      <c r="I153" s="50">
        <f t="shared" si="9"/>
        <v>82220.06</v>
      </c>
      <c r="J153" s="49">
        <f>I153/G153*100</f>
        <v>99.77072892523876</v>
      </c>
      <c r="K153" s="50">
        <f>SUM(K113:K144)</f>
        <v>45398</v>
      </c>
      <c r="L153" s="50">
        <f>SUM(L113:L144)</f>
        <v>47152.68000000001</v>
      </c>
      <c r="M153" s="51">
        <f>SUM(M113:M144)</f>
        <v>693922.77</v>
      </c>
    </row>
    <row r="154" spans="1:13" ht="11.25">
      <c r="A154" s="42" t="s">
        <v>308</v>
      </c>
      <c r="B154" s="43"/>
      <c r="C154" s="44"/>
      <c r="D154" s="45"/>
      <c r="E154" s="46"/>
      <c r="F154" s="46">
        <v>133538</v>
      </c>
      <c r="G154" s="46"/>
      <c r="H154" s="46"/>
      <c r="I154" s="46"/>
      <c r="J154" s="46"/>
      <c r="K154" s="46"/>
      <c r="L154" s="46"/>
      <c r="M154" s="46"/>
    </row>
    <row r="155" spans="1:13" ht="16.5" thickBot="1">
      <c r="A155" s="3"/>
      <c r="B155" s="3"/>
      <c r="C155" s="3"/>
      <c r="D155" s="4"/>
      <c r="E155" s="4"/>
      <c r="F155" s="4"/>
      <c r="G155" s="4"/>
      <c r="H155" s="4"/>
      <c r="I155" s="4"/>
      <c r="J155" s="48"/>
      <c r="K155" s="4"/>
      <c r="L155" s="4"/>
      <c r="M155" s="4"/>
    </row>
    <row r="156" spans="1:13" ht="12" thickBot="1">
      <c r="A156" s="37" t="s">
        <v>306</v>
      </c>
      <c r="B156" s="38"/>
      <c r="C156" s="38"/>
      <c r="D156" s="39">
        <f aca="true" t="shared" si="10" ref="D156:I156">SUM(D152:D155)</f>
        <v>40617996.29</v>
      </c>
      <c r="E156" s="39">
        <f t="shared" si="10"/>
        <v>3114398.619999999</v>
      </c>
      <c r="F156" s="39">
        <f t="shared" si="10"/>
        <v>1760678.7</v>
      </c>
      <c r="G156" s="39">
        <f t="shared" si="10"/>
        <v>2116973.5</v>
      </c>
      <c r="H156" s="39">
        <f t="shared" si="10"/>
        <v>82409</v>
      </c>
      <c r="I156" s="39">
        <f t="shared" si="10"/>
        <v>1768185.8399999999</v>
      </c>
      <c r="J156" s="53">
        <f>I156/G156*100</f>
        <v>83.52423117247334</v>
      </c>
      <c r="K156" s="52">
        <f>SUM(K152:K155)</f>
        <v>45398</v>
      </c>
      <c r="L156" s="39">
        <f>SUM(L152:L155)</f>
        <v>47152.68000000001</v>
      </c>
      <c r="M156" s="31">
        <f>SUM(M152:M155)</f>
        <v>35343913.760000005</v>
      </c>
    </row>
    <row r="157" spans="1:13" ht="16.5" thickBot="1">
      <c r="A157" s="3"/>
      <c r="B157" s="3"/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1" ht="13.5" thickBot="1">
      <c r="A158" s="7" t="s">
        <v>307</v>
      </c>
      <c r="B158" s="5"/>
      <c r="C158" s="5"/>
      <c r="D158" s="25"/>
      <c r="E158" s="25"/>
      <c r="F158" s="25"/>
      <c r="G158" s="25"/>
      <c r="H158" s="25"/>
      <c r="I158" s="47">
        <v>1768374.77</v>
      </c>
      <c r="K158" s="54"/>
    </row>
  </sheetData>
  <mergeCells count="4">
    <mergeCell ref="D5:E5"/>
    <mergeCell ref="F5:J5"/>
    <mergeCell ref="K5:L5"/>
    <mergeCell ref="F7:G7"/>
  </mergeCells>
  <printOptions/>
  <pageMargins left="0.21" right="0.2" top="0.68" bottom="0.68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Kuttich</dc:creator>
  <cp:keywords/>
  <dc:description/>
  <cp:lastModifiedBy>INF</cp:lastModifiedBy>
  <cp:lastPrinted>2005-04-07T07:43:40Z</cp:lastPrinted>
  <dcterms:created xsi:type="dcterms:W3CDTF">1999-06-03T15:11:32Z</dcterms:created>
  <dcterms:modified xsi:type="dcterms:W3CDTF">2005-04-07T13:29:16Z</dcterms:modified>
  <cp:category/>
  <cp:version/>
  <cp:contentType/>
  <cp:contentStatus/>
</cp:coreProperties>
</file>