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6405" activeTab="0"/>
  </bookViews>
  <sheets>
    <sheet name="0000028L.GXL" sheetId="1" r:id="rId1"/>
  </sheets>
  <definedNames>
    <definedName name="_xlnm.Print_Titles" localSheetId="0">'0000028L.GXL'!$5:$8</definedName>
  </definedNames>
  <calcPr fullCalcOnLoad="1"/>
</workbook>
</file>

<file path=xl/sharedStrings.xml><?xml version="1.0" encoding="utf-8"?>
<sst xmlns="http://schemas.openxmlformats.org/spreadsheetml/2006/main" count="412" uniqueCount="286">
  <si>
    <t>Rozbor čerpání rozpočtu investičních akcí HMP dle správců za období 13/2004 v tis. Kč</t>
  </si>
  <si>
    <t>Kapitola: 03 - Doprava</t>
  </si>
  <si>
    <t>Kapitálové výdaje</t>
  </si>
  <si>
    <t>Celkové zdroje</t>
  </si>
  <si>
    <t>Zdroje HMP (včetně stát. dotací)</t>
  </si>
  <si>
    <t>Zdroje org.</t>
  </si>
  <si>
    <t>Odbor / organizace</t>
  </si>
  <si>
    <t>Číslo</t>
  </si>
  <si>
    <t>Název akce</t>
  </si>
  <si>
    <t>Celkové</t>
  </si>
  <si>
    <t>Profin.</t>
  </si>
  <si>
    <t>RS</t>
  </si>
  <si>
    <t>RU</t>
  </si>
  <si>
    <t>Poukázaný</t>
  </si>
  <si>
    <t>Skutečné</t>
  </si>
  <si>
    <t>% plnění</t>
  </si>
  <si>
    <t>Rozpočet</t>
  </si>
  <si>
    <t>Čerpání</t>
  </si>
  <si>
    <t>Zbývá</t>
  </si>
  <si>
    <t>akce</t>
  </si>
  <si>
    <t>náklady</t>
  </si>
  <si>
    <t>k 31.12.2003</t>
  </si>
  <si>
    <t>rok 2004</t>
  </si>
  <si>
    <t>inv.příspěvek</t>
  </si>
  <si>
    <t>čerpání</t>
  </si>
  <si>
    <t>Sč k RU</t>
  </si>
  <si>
    <t>ostatní</t>
  </si>
  <si>
    <t>požadavek</t>
  </si>
  <si>
    <t>1.1.-31.12.2004</t>
  </si>
  <si>
    <t>Správce: 0006 - Radovan Šteiner</t>
  </si>
  <si>
    <t>MHMP - OMI</t>
  </si>
  <si>
    <t>0027</t>
  </si>
  <si>
    <t>Štěrboholská radiála 2.st.</t>
  </si>
  <si>
    <t>0051</t>
  </si>
  <si>
    <t>Protihluková opatření na dokonč.stavbách</t>
  </si>
  <si>
    <t>0053</t>
  </si>
  <si>
    <t>Vysočanská radiála</t>
  </si>
  <si>
    <t>0065</t>
  </si>
  <si>
    <t>Strahovský tunel 2.st.</t>
  </si>
  <si>
    <t>0075</t>
  </si>
  <si>
    <t>Zlíchov - Radlická</t>
  </si>
  <si>
    <t>0079</t>
  </si>
  <si>
    <t>Špejchar - Pelc/Tyrolka</t>
  </si>
  <si>
    <t>0080</t>
  </si>
  <si>
    <t>MO Prašný Most - Špejchar</t>
  </si>
  <si>
    <t>0081</t>
  </si>
  <si>
    <t>Pelc/Tyrolka - Balabenka</t>
  </si>
  <si>
    <t>0094</t>
  </si>
  <si>
    <t>Balabenka-Štěrboholská radiála</t>
  </si>
  <si>
    <t>0148</t>
  </si>
  <si>
    <t>MÚK Beranových - Výstaviště</t>
  </si>
  <si>
    <t>0211</t>
  </si>
  <si>
    <t>Lipnická-Ocelkova</t>
  </si>
  <si>
    <t>0212</t>
  </si>
  <si>
    <t>MÚK Bystrá I/10</t>
  </si>
  <si>
    <t>4663</t>
  </si>
  <si>
    <t>MÚK PPO - Liberecká</t>
  </si>
  <si>
    <t>4664</t>
  </si>
  <si>
    <t>MÚK PPO-Beranových</t>
  </si>
  <si>
    <t>7552</t>
  </si>
  <si>
    <t>Budovatelská - Mladoboleslavská</t>
  </si>
  <si>
    <t>7553</t>
  </si>
  <si>
    <t>Břevnovská radiála</t>
  </si>
  <si>
    <t>7554</t>
  </si>
  <si>
    <t>Chodovská radiála - zkapacitnění</t>
  </si>
  <si>
    <t>7555</t>
  </si>
  <si>
    <t>Dofakturace pro kap. 0321</t>
  </si>
  <si>
    <t>7556</t>
  </si>
  <si>
    <t>IP pro dopravní stavby</t>
  </si>
  <si>
    <t>7557</t>
  </si>
  <si>
    <t>Rozšíření vozovky Ankarská</t>
  </si>
  <si>
    <t>7558</t>
  </si>
  <si>
    <t>Tűrkova II.</t>
  </si>
  <si>
    <t>9514</t>
  </si>
  <si>
    <t>KOMOKO</t>
  </si>
  <si>
    <t>9515</t>
  </si>
  <si>
    <t>MO Myslbekova-Prašný Most</t>
  </si>
  <si>
    <t>9524</t>
  </si>
  <si>
    <t>Strahovský tunel 3.st.</t>
  </si>
  <si>
    <t>9543</t>
  </si>
  <si>
    <t>Radlická - Strahovský tunel</t>
  </si>
  <si>
    <t>9567</t>
  </si>
  <si>
    <t>Radlická radiála JZM Smíchov</t>
  </si>
  <si>
    <t>RDO-TECH.SPRÁVA KOMUNIKACÍ VH</t>
  </si>
  <si>
    <t>3208</t>
  </si>
  <si>
    <t>Přemostění  Radlické radiály ve Zličíně, Řevnická</t>
  </si>
  <si>
    <t>3217</t>
  </si>
  <si>
    <t>System rizeni  MSP</t>
  </si>
  <si>
    <t>3220</t>
  </si>
  <si>
    <t>Broumarská - most a komunikace</t>
  </si>
  <si>
    <t>3223</t>
  </si>
  <si>
    <t>Rasinovo nabrezi</t>
  </si>
  <si>
    <t>3226</t>
  </si>
  <si>
    <t>Sjizdna rampa Michelska</t>
  </si>
  <si>
    <t>4345</t>
  </si>
  <si>
    <t>MÚK - Připojeni V. a M. Chuchle</t>
  </si>
  <si>
    <t>4346</t>
  </si>
  <si>
    <t>Cyklisticke stezky</t>
  </si>
  <si>
    <t>4347</t>
  </si>
  <si>
    <t>Akce pro BESIP</t>
  </si>
  <si>
    <t>4348</t>
  </si>
  <si>
    <t>Zachytna parkoviště P + R</t>
  </si>
  <si>
    <t>4893</t>
  </si>
  <si>
    <t>Kolbenova - Kbelská</t>
  </si>
  <si>
    <t>5092</t>
  </si>
  <si>
    <t>Jižní spojka - soubor staveb</t>
  </si>
  <si>
    <t>5093</t>
  </si>
  <si>
    <t>Kamýcká - soubor staveb</t>
  </si>
  <si>
    <t>5322</t>
  </si>
  <si>
    <t>Most pres Berounku / vcetne rozstepu /</t>
  </si>
  <si>
    <t>5910</t>
  </si>
  <si>
    <t>Příprava akcí pro zlepšení infrastr.PID-BUS</t>
  </si>
  <si>
    <t>5967</t>
  </si>
  <si>
    <t>Michelská</t>
  </si>
  <si>
    <t>6039</t>
  </si>
  <si>
    <t>Okružní křižovataka Kamýcká-Internacionální</t>
  </si>
  <si>
    <t>6040</t>
  </si>
  <si>
    <t>Okružní křižovatka  Hviezdoslavova -Prašná</t>
  </si>
  <si>
    <t>6041</t>
  </si>
  <si>
    <t>Okružní křižovatka Hornoměcholupská-Milánská</t>
  </si>
  <si>
    <t>6043</t>
  </si>
  <si>
    <t>Okružní křižovatka Přátelství-K Netlukám</t>
  </si>
  <si>
    <t>6046</t>
  </si>
  <si>
    <t>Příprava staveb</t>
  </si>
  <si>
    <t>6048</t>
  </si>
  <si>
    <t>Zajištění zimní služby</t>
  </si>
  <si>
    <t>6493</t>
  </si>
  <si>
    <t>Telematické systémy</t>
  </si>
  <si>
    <t>6563</t>
  </si>
  <si>
    <t>Revitalizace Michalská</t>
  </si>
  <si>
    <t>6647</t>
  </si>
  <si>
    <t>Rekonstrukce ul. Českomoravské</t>
  </si>
  <si>
    <t>6744</t>
  </si>
  <si>
    <t>Parkoviště Hnězdenská - Lešenská</t>
  </si>
  <si>
    <t>6816</t>
  </si>
  <si>
    <t>Odtahové stanoviště Radlická</t>
  </si>
  <si>
    <t>6834</t>
  </si>
  <si>
    <t>Roztocká</t>
  </si>
  <si>
    <t>6925</t>
  </si>
  <si>
    <t>Libeňský most</t>
  </si>
  <si>
    <t>7106</t>
  </si>
  <si>
    <t>Modřanská</t>
  </si>
  <si>
    <t>7107</t>
  </si>
  <si>
    <t>Karlův most - ledolamy</t>
  </si>
  <si>
    <t>7108</t>
  </si>
  <si>
    <t>Záhozy pilířů mostů</t>
  </si>
  <si>
    <t>7109</t>
  </si>
  <si>
    <t>Rekonstrukce Na Bělidle</t>
  </si>
  <si>
    <t>7111</t>
  </si>
  <si>
    <t>Lázeňská</t>
  </si>
  <si>
    <t>7112</t>
  </si>
  <si>
    <t>Rekonstrukce Tusarova</t>
  </si>
  <si>
    <t>7113</t>
  </si>
  <si>
    <t>U Průhonu</t>
  </si>
  <si>
    <t>7114</t>
  </si>
  <si>
    <t>Přístavní</t>
  </si>
  <si>
    <t>7115</t>
  </si>
  <si>
    <t>V Háji</t>
  </si>
  <si>
    <t>7116</t>
  </si>
  <si>
    <t>Křižíkova</t>
  </si>
  <si>
    <t>7117</t>
  </si>
  <si>
    <t>Pobřežní</t>
  </si>
  <si>
    <t>7120</t>
  </si>
  <si>
    <t>Biskupská - Biskupský dvůr</t>
  </si>
  <si>
    <t>7123</t>
  </si>
  <si>
    <t>Sokolovská</t>
  </si>
  <si>
    <t>7125</t>
  </si>
  <si>
    <t>Hlávkův most</t>
  </si>
  <si>
    <t>7127</t>
  </si>
  <si>
    <t>Investiční rezerva - EIB</t>
  </si>
  <si>
    <t>7296</t>
  </si>
  <si>
    <t>Štefánikův most</t>
  </si>
  <si>
    <t>7334</t>
  </si>
  <si>
    <t>Šaldova ul.</t>
  </si>
  <si>
    <t>7338</t>
  </si>
  <si>
    <t>Nábřeží E.Beneše-opěrné zdi</t>
  </si>
  <si>
    <t>7339</t>
  </si>
  <si>
    <t>Povltavská-opěrná zeď</t>
  </si>
  <si>
    <t>7559</t>
  </si>
  <si>
    <t>Alšovo nábřeží</t>
  </si>
  <si>
    <t>7560</t>
  </si>
  <si>
    <t>Chodníkový program</t>
  </si>
  <si>
    <t>7561</t>
  </si>
  <si>
    <t>Chotkova</t>
  </si>
  <si>
    <t>7562</t>
  </si>
  <si>
    <t>Janáčkovo nábřeží</t>
  </si>
  <si>
    <t>7563</t>
  </si>
  <si>
    <t>Moskevská - Bohdalec</t>
  </si>
  <si>
    <t>7564</t>
  </si>
  <si>
    <t>Na Maninách</t>
  </si>
  <si>
    <t>7565</t>
  </si>
  <si>
    <t>Pobřežní III. - komunikace</t>
  </si>
  <si>
    <t>7567</t>
  </si>
  <si>
    <t>Vyskočilova - 5.května, nájezdová rampa</t>
  </si>
  <si>
    <t>7568</t>
  </si>
  <si>
    <t>Za elektrárnou - most V5</t>
  </si>
  <si>
    <t>7569</t>
  </si>
  <si>
    <t>Záběhlická - Práčská</t>
  </si>
  <si>
    <t>7726</t>
  </si>
  <si>
    <t>Energetický audit</t>
  </si>
  <si>
    <t>7727</t>
  </si>
  <si>
    <t>7785</t>
  </si>
  <si>
    <t>Pomořanská - parkovací stání</t>
  </si>
  <si>
    <t>7876</t>
  </si>
  <si>
    <t>SSZ na křiž.Českobrod.x Mladých Běchovic</t>
  </si>
  <si>
    <t>8001</t>
  </si>
  <si>
    <t>Sokolovská (Balabenka-Na Břehu)</t>
  </si>
  <si>
    <t>8002</t>
  </si>
  <si>
    <t>Kolbenova - rekonstrukce</t>
  </si>
  <si>
    <t>8005</t>
  </si>
  <si>
    <t>Petrská - regenerace oblasti</t>
  </si>
  <si>
    <t>8053</t>
  </si>
  <si>
    <t>SSZ Průmyslová-Teplárenská</t>
  </si>
  <si>
    <t>8055</t>
  </si>
  <si>
    <t>TSK - dvě služební vozidla Škoda Fabia</t>
  </si>
  <si>
    <t>8105</t>
  </si>
  <si>
    <t>U Libeňského pivovaru</t>
  </si>
  <si>
    <t>8106</t>
  </si>
  <si>
    <t>Vltavská</t>
  </si>
  <si>
    <t>8107</t>
  </si>
  <si>
    <t>Na Františku - Dvořákovo nábřeží</t>
  </si>
  <si>
    <t>8108</t>
  </si>
  <si>
    <t>U Sluncové</t>
  </si>
  <si>
    <t>8109</t>
  </si>
  <si>
    <t>Konviktská, rekon.komunikace</t>
  </si>
  <si>
    <t>8110</t>
  </si>
  <si>
    <t>Malešická</t>
  </si>
  <si>
    <t>8111</t>
  </si>
  <si>
    <t>Pražská - Švehlova</t>
  </si>
  <si>
    <t>8112</t>
  </si>
  <si>
    <t>Kolovraty - most přes ČD, Y526</t>
  </si>
  <si>
    <t>8113</t>
  </si>
  <si>
    <t>Branická - odstavné parkoviště</t>
  </si>
  <si>
    <t>Dopravní podnik hl.m.Prahy</t>
  </si>
  <si>
    <t>3324</t>
  </si>
  <si>
    <t>IV. provozní úsek trasy B metra</t>
  </si>
  <si>
    <t>3325</t>
  </si>
  <si>
    <t>Technické centrum II.B (TC 4)</t>
  </si>
  <si>
    <t>3332</t>
  </si>
  <si>
    <t>TT Hlubočepy-Barrandov</t>
  </si>
  <si>
    <t>4645</t>
  </si>
  <si>
    <t>IV. provozní úsek trasy C1 /nádr.Holešovice-Ládví/</t>
  </si>
  <si>
    <t>5311</t>
  </si>
  <si>
    <t>Obnova vozů metra - modernizace</t>
  </si>
  <si>
    <t>5313</t>
  </si>
  <si>
    <t>Nakup autobusu standart</t>
  </si>
  <si>
    <t>5314</t>
  </si>
  <si>
    <t>Nákup nízkopodlažních autobusů</t>
  </si>
  <si>
    <t>5315</t>
  </si>
  <si>
    <t>Nákup nízkopodlažních autobusů kloub</t>
  </si>
  <si>
    <t>5535</t>
  </si>
  <si>
    <t>IV.provozní úsek trasy C 2.etapa</t>
  </si>
  <si>
    <t>5666</t>
  </si>
  <si>
    <t>Modernizace tramvají</t>
  </si>
  <si>
    <t>5671</t>
  </si>
  <si>
    <t>Rek. zabezp. zařízení na trase A metra</t>
  </si>
  <si>
    <t>6035</t>
  </si>
  <si>
    <t>St. metra depo Hostivař (2x P+R)</t>
  </si>
  <si>
    <t>6786</t>
  </si>
  <si>
    <t>I. provozní úsek trasy D metra</t>
  </si>
  <si>
    <t>7013</t>
  </si>
  <si>
    <t>RTT Chotkova</t>
  </si>
  <si>
    <t>7244</t>
  </si>
  <si>
    <t>RTT Českomoravská</t>
  </si>
  <si>
    <t>7551</t>
  </si>
  <si>
    <t>RTT Výtoň</t>
  </si>
  <si>
    <t>7761</t>
  </si>
  <si>
    <t>Protipovodňová ochrana metra</t>
  </si>
  <si>
    <t>7762</t>
  </si>
  <si>
    <t>Nákup tramvají</t>
  </si>
  <si>
    <t>7763</t>
  </si>
  <si>
    <t>Obnova radiových DP HMP</t>
  </si>
  <si>
    <t>7764</t>
  </si>
  <si>
    <t>RTT Nádražní</t>
  </si>
  <si>
    <t>8124</t>
  </si>
  <si>
    <t>Dostavba objektu ve stanici Chodov</t>
  </si>
  <si>
    <t>ÚDI HMP</t>
  </si>
  <si>
    <t>5679</t>
  </si>
  <si>
    <t>Obnova parku automatických sčítačů dopravy</t>
  </si>
  <si>
    <t>6051</t>
  </si>
  <si>
    <t>Software pro měst. doprav. plánování PVT VISION</t>
  </si>
  <si>
    <t>Správce: 0006 - Radovan Šteiner celkem</t>
  </si>
  <si>
    <t>Celkem odbory MHMP</t>
  </si>
  <si>
    <t>Celkem PO</t>
  </si>
  <si>
    <t>Celkem</t>
  </si>
  <si>
    <t>Součet celkem (PO příspěvek + Odbory MHMP skutečné čerpání)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</si>
</sst>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6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3" borderId="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4" fontId="4" fillId="3" borderId="13" xfId="0" applyNumberFormat="1" applyFont="1" applyFill="1" applyBorder="1" applyAlignment="1">
      <alignment/>
    </xf>
    <xf numFmtId="4" fontId="4" fillId="3" borderId="13" xfId="0" applyNumberFormat="1" applyFont="1" applyFill="1" applyBorder="1" applyAlignment="1">
      <alignment horizontal="right"/>
    </xf>
    <xf numFmtId="4" fontId="4" fillId="3" borderId="14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4" fontId="4" fillId="3" borderId="11" xfId="0" applyNumberFormat="1" applyFont="1" applyFill="1" applyBorder="1" applyAlignment="1">
      <alignment/>
    </xf>
    <xf numFmtId="4" fontId="4" fillId="3" borderId="11" xfId="0" applyNumberFormat="1" applyFont="1" applyFill="1" applyBorder="1" applyAlignment="1">
      <alignment horizontal="right"/>
    </xf>
    <xf numFmtId="4" fontId="1" fillId="3" borderId="14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4" borderId="0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/>
    </xf>
    <xf numFmtId="4" fontId="4" fillId="3" borderId="16" xfId="0" applyNumberFormat="1" applyFont="1" applyFill="1" applyBorder="1" applyAlignment="1">
      <alignment horizontal="right"/>
    </xf>
    <xf numFmtId="4" fontId="4" fillId="0" borderId="3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M142"/>
  <sheetViews>
    <sheetView showGridLines="0" tabSelected="1" workbookViewId="0" topLeftCell="A1">
      <selection activeCell="H141" sqref="H141"/>
    </sheetView>
  </sheetViews>
  <sheetFormatPr defaultColWidth="9.00390625" defaultRowHeight="12.75"/>
  <cols>
    <col min="1" max="1" width="18.25390625" style="1" customWidth="1"/>
    <col min="2" max="2" width="4.625" style="1" customWidth="1"/>
    <col min="3" max="3" width="23.875" style="1" customWidth="1"/>
    <col min="4" max="4" width="11.625" style="2" customWidth="1"/>
    <col min="5" max="5" width="11.00390625" style="2" customWidth="1"/>
    <col min="6" max="6" width="9.75390625" style="2" customWidth="1"/>
    <col min="7" max="7" width="10.125" style="2" customWidth="1"/>
    <col min="8" max="8" width="10.375" style="2" customWidth="1"/>
    <col min="9" max="9" width="11.75390625" style="2" customWidth="1"/>
    <col min="10" max="10" width="7.25390625" style="2" customWidth="1"/>
    <col min="11" max="11" width="7.375" style="2" customWidth="1"/>
    <col min="12" max="12" width="8.375" style="2" customWidth="1"/>
    <col min="13" max="13" width="11.75390625" style="2" bestFit="1" customWidth="1"/>
    <col min="14" max="16384" width="9.125" style="1" customWidth="1"/>
  </cols>
  <sheetData>
    <row r="1" spans="1:13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.75" thickBot="1">
      <c r="A4" s="24" t="s">
        <v>1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13.5" customHeight="1" thickBot="1">
      <c r="A5" s="8"/>
      <c r="B5" s="9"/>
      <c r="C5" s="10" t="s">
        <v>2</v>
      </c>
      <c r="D5" s="45" t="s">
        <v>3</v>
      </c>
      <c r="E5" s="46"/>
      <c r="F5" s="45" t="s">
        <v>4</v>
      </c>
      <c r="G5" s="47"/>
      <c r="H5" s="47"/>
      <c r="I5" s="47"/>
      <c r="J5" s="46"/>
      <c r="K5" s="45" t="s">
        <v>5</v>
      </c>
      <c r="L5" s="46"/>
      <c r="M5" s="11"/>
    </row>
    <row r="6" spans="1:13" ht="12" thickBot="1">
      <c r="A6" s="12" t="s">
        <v>6</v>
      </c>
      <c r="B6" s="12" t="s">
        <v>7</v>
      </c>
      <c r="C6" s="12" t="s">
        <v>8</v>
      </c>
      <c r="D6" s="13" t="s">
        <v>9</v>
      </c>
      <c r="E6" s="13" t="s">
        <v>10</v>
      </c>
      <c r="F6" s="14" t="s">
        <v>11</v>
      </c>
      <c r="G6" s="14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3" t="s">
        <v>17</v>
      </c>
      <c r="M6" s="15" t="s">
        <v>18</v>
      </c>
    </row>
    <row r="7" spans="1:13" ht="11.25">
      <c r="A7" s="12"/>
      <c r="B7" s="12" t="s">
        <v>19</v>
      </c>
      <c r="C7" s="12"/>
      <c r="D7" s="13" t="s">
        <v>20</v>
      </c>
      <c r="E7" s="13" t="s">
        <v>21</v>
      </c>
      <c r="F7" s="48" t="s">
        <v>22</v>
      </c>
      <c r="G7" s="49"/>
      <c r="H7" s="13" t="s">
        <v>23</v>
      </c>
      <c r="I7" s="13" t="s">
        <v>24</v>
      </c>
      <c r="J7" s="13" t="s">
        <v>25</v>
      </c>
      <c r="K7" s="13" t="s">
        <v>26</v>
      </c>
      <c r="L7" s="13" t="s">
        <v>26</v>
      </c>
      <c r="M7" s="15" t="s">
        <v>27</v>
      </c>
    </row>
    <row r="8" spans="1:13" ht="12" thickBot="1">
      <c r="A8" s="16"/>
      <c r="B8" s="16"/>
      <c r="C8" s="16"/>
      <c r="D8" s="14" t="s">
        <v>19</v>
      </c>
      <c r="E8" s="14"/>
      <c r="F8" s="14"/>
      <c r="G8" s="17"/>
      <c r="H8" s="14" t="s">
        <v>28</v>
      </c>
      <c r="I8" s="14" t="s">
        <v>28</v>
      </c>
      <c r="J8" s="14"/>
      <c r="K8" s="14" t="s">
        <v>22</v>
      </c>
      <c r="L8" s="14" t="s">
        <v>28</v>
      </c>
      <c r="M8" s="18"/>
    </row>
    <row r="9" spans="1:13" s="29" customFormat="1" ht="13.5" thickBot="1">
      <c r="A9" s="25" t="s">
        <v>29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11.25">
      <c r="A10" s="20" t="s">
        <v>30</v>
      </c>
      <c r="B10" s="21" t="s">
        <v>31</v>
      </c>
      <c r="C10" s="21" t="s">
        <v>32</v>
      </c>
      <c r="D10" s="22">
        <v>898785</v>
      </c>
      <c r="E10" s="22">
        <v>894766.75</v>
      </c>
      <c r="F10" s="22">
        <v>1878</v>
      </c>
      <c r="G10" s="22">
        <v>520</v>
      </c>
      <c r="H10" s="22"/>
      <c r="I10" s="22">
        <v>503.48</v>
      </c>
      <c r="J10" s="23">
        <f aca="true" t="shared" si="0" ref="J10:J36">IF(G10=0,"***",100*I10/G10)</f>
        <v>96.82307692307693</v>
      </c>
      <c r="K10" s="22"/>
      <c r="L10" s="22"/>
      <c r="M10" s="19">
        <v>3498.25</v>
      </c>
    </row>
    <row r="11" spans="1:13" ht="11.25">
      <c r="A11" s="20" t="s">
        <v>30</v>
      </c>
      <c r="B11" s="21" t="s">
        <v>33</v>
      </c>
      <c r="C11" s="21" t="s">
        <v>34</v>
      </c>
      <c r="D11" s="22">
        <v>68371</v>
      </c>
      <c r="E11" s="22">
        <v>32780.89</v>
      </c>
      <c r="F11" s="22">
        <v>2000</v>
      </c>
      <c r="G11" s="22">
        <v>250</v>
      </c>
      <c r="H11" s="22"/>
      <c r="I11" s="22">
        <v>249.84</v>
      </c>
      <c r="J11" s="23">
        <f t="shared" si="0"/>
        <v>99.936</v>
      </c>
      <c r="K11" s="22"/>
      <c r="L11" s="22"/>
      <c r="M11" s="19">
        <v>35340.12</v>
      </c>
    </row>
    <row r="12" spans="1:13" ht="11.25">
      <c r="A12" s="20" t="s">
        <v>30</v>
      </c>
      <c r="B12" s="21" t="s">
        <v>35</v>
      </c>
      <c r="C12" s="21" t="s">
        <v>36</v>
      </c>
      <c r="D12" s="22">
        <v>2400662</v>
      </c>
      <c r="E12" s="22">
        <v>46115.53</v>
      </c>
      <c r="F12" s="22">
        <v>368280</v>
      </c>
      <c r="G12" s="22">
        <v>468922</v>
      </c>
      <c r="H12" s="22"/>
      <c r="I12" s="22">
        <v>149775.71</v>
      </c>
      <c r="J12" s="23">
        <f t="shared" si="0"/>
        <v>31.940431457683793</v>
      </c>
      <c r="K12" s="22"/>
      <c r="L12" s="22"/>
      <c r="M12" s="19">
        <v>1885624.47</v>
      </c>
    </row>
    <row r="13" spans="1:13" ht="11.25">
      <c r="A13" s="20" t="s">
        <v>30</v>
      </c>
      <c r="B13" s="21" t="s">
        <v>37</v>
      </c>
      <c r="C13" s="21" t="s">
        <v>38</v>
      </c>
      <c r="D13" s="22">
        <v>3863559</v>
      </c>
      <c r="E13" s="22">
        <v>56905.17</v>
      </c>
      <c r="F13" s="22">
        <v>677200</v>
      </c>
      <c r="G13" s="22">
        <v>10004</v>
      </c>
      <c r="H13" s="22"/>
      <c r="I13" s="22">
        <v>9982.98</v>
      </c>
      <c r="J13" s="23">
        <f t="shared" si="0"/>
        <v>99.78988404638145</v>
      </c>
      <c r="K13" s="22"/>
      <c r="L13" s="22"/>
      <c r="M13" s="19">
        <v>3796649.83</v>
      </c>
    </row>
    <row r="14" spans="1:13" ht="11.25">
      <c r="A14" s="20" t="s">
        <v>30</v>
      </c>
      <c r="B14" s="21" t="s">
        <v>39</v>
      </c>
      <c r="C14" s="21" t="s">
        <v>40</v>
      </c>
      <c r="D14" s="22">
        <v>2773216</v>
      </c>
      <c r="E14" s="22">
        <v>2707928.69</v>
      </c>
      <c r="F14" s="22">
        <v>35280</v>
      </c>
      <c r="G14" s="22">
        <v>17500</v>
      </c>
      <c r="H14" s="22"/>
      <c r="I14" s="22">
        <v>16087.86</v>
      </c>
      <c r="J14" s="23">
        <f t="shared" si="0"/>
        <v>91.93062857142857</v>
      </c>
      <c r="K14" s="22"/>
      <c r="L14" s="22"/>
      <c r="M14" s="19">
        <v>47787.31</v>
      </c>
    </row>
    <row r="15" spans="1:13" ht="11.25">
      <c r="A15" s="20" t="s">
        <v>30</v>
      </c>
      <c r="B15" s="21" t="s">
        <v>41</v>
      </c>
      <c r="C15" s="21" t="s">
        <v>42</v>
      </c>
      <c r="D15" s="22">
        <v>16598597</v>
      </c>
      <c r="E15" s="22">
        <v>226182.14</v>
      </c>
      <c r="F15" s="22">
        <v>412000</v>
      </c>
      <c r="G15" s="22">
        <v>221332</v>
      </c>
      <c r="H15" s="22"/>
      <c r="I15" s="22">
        <v>221285.32</v>
      </c>
      <c r="J15" s="23">
        <f t="shared" si="0"/>
        <v>99.97890951150308</v>
      </c>
      <c r="K15" s="22"/>
      <c r="L15" s="22"/>
      <c r="M15" s="19">
        <v>16151082.87</v>
      </c>
    </row>
    <row r="16" spans="1:13" ht="11.25">
      <c r="A16" s="20" t="s">
        <v>30</v>
      </c>
      <c r="B16" s="21" t="s">
        <v>43</v>
      </c>
      <c r="C16" s="21" t="s">
        <v>44</v>
      </c>
      <c r="D16" s="22">
        <v>2048595</v>
      </c>
      <c r="E16" s="22">
        <v>8186.31</v>
      </c>
      <c r="F16" s="22">
        <v>4000</v>
      </c>
      <c r="G16" s="22">
        <v>13000</v>
      </c>
      <c r="H16" s="22"/>
      <c r="I16" s="22">
        <v>11389.59</v>
      </c>
      <c r="J16" s="23">
        <f t="shared" si="0"/>
        <v>87.61223076923076</v>
      </c>
      <c r="K16" s="22"/>
      <c r="L16" s="22"/>
      <c r="M16" s="19">
        <v>2027408.69</v>
      </c>
    </row>
    <row r="17" spans="1:13" ht="11.25">
      <c r="A17" s="20" t="s">
        <v>30</v>
      </c>
      <c r="B17" s="21" t="s">
        <v>45</v>
      </c>
      <c r="C17" s="21" t="s">
        <v>46</v>
      </c>
      <c r="D17" s="22">
        <v>5200000</v>
      </c>
      <c r="E17" s="22">
        <v>0</v>
      </c>
      <c r="F17" s="22">
        <v>10000</v>
      </c>
      <c r="G17" s="22">
        <v>2600</v>
      </c>
      <c r="H17" s="22"/>
      <c r="I17" s="22">
        <v>2570.4</v>
      </c>
      <c r="J17" s="23">
        <f t="shared" si="0"/>
        <v>98.86153846153846</v>
      </c>
      <c r="K17" s="22"/>
      <c r="L17" s="22"/>
      <c r="M17" s="19">
        <v>5197400</v>
      </c>
    </row>
    <row r="18" spans="1:13" ht="11.25">
      <c r="A18" s="20" t="s">
        <v>30</v>
      </c>
      <c r="B18" s="21" t="s">
        <v>47</v>
      </c>
      <c r="C18" s="21" t="s">
        <v>48</v>
      </c>
      <c r="D18" s="22">
        <v>9000000</v>
      </c>
      <c r="E18" s="22">
        <v>8209.81</v>
      </c>
      <c r="F18" s="22">
        <v>5000</v>
      </c>
      <c r="G18" s="22">
        <v>4000</v>
      </c>
      <c r="H18" s="22"/>
      <c r="I18" s="22">
        <v>3948.49</v>
      </c>
      <c r="J18" s="23">
        <f t="shared" si="0"/>
        <v>98.71225</v>
      </c>
      <c r="K18" s="22"/>
      <c r="L18" s="22"/>
      <c r="M18" s="19">
        <v>8987790.19</v>
      </c>
    </row>
    <row r="19" spans="1:13" ht="11.25">
      <c r="A19" s="20" t="s">
        <v>30</v>
      </c>
      <c r="B19" s="21" t="s">
        <v>49</v>
      </c>
      <c r="C19" s="21" t="s">
        <v>50</v>
      </c>
      <c r="D19" s="22">
        <v>100573.43</v>
      </c>
      <c r="E19" s="22">
        <v>99783.43</v>
      </c>
      <c r="F19" s="22">
        <v>790</v>
      </c>
      <c r="G19" s="22">
        <v>790</v>
      </c>
      <c r="H19" s="22"/>
      <c r="I19" s="22">
        <v>419.85</v>
      </c>
      <c r="J19" s="23">
        <f t="shared" si="0"/>
        <v>53.14556962025316</v>
      </c>
      <c r="K19" s="22"/>
      <c r="L19" s="22"/>
      <c r="M19" s="19">
        <v>0</v>
      </c>
    </row>
    <row r="20" spans="1:13" ht="11.25">
      <c r="A20" s="20" t="s">
        <v>30</v>
      </c>
      <c r="B20" s="21" t="s">
        <v>51</v>
      </c>
      <c r="C20" s="21" t="s">
        <v>52</v>
      </c>
      <c r="D20" s="22">
        <v>200000</v>
      </c>
      <c r="E20" s="22">
        <v>1023.23</v>
      </c>
      <c r="F20" s="22">
        <v>33220</v>
      </c>
      <c r="G20" s="22">
        <v>400</v>
      </c>
      <c r="H20" s="22"/>
      <c r="I20" s="22">
        <v>387.54</v>
      </c>
      <c r="J20" s="23">
        <f t="shared" si="0"/>
        <v>96.885</v>
      </c>
      <c r="K20" s="22"/>
      <c r="L20" s="22"/>
      <c r="M20" s="19">
        <v>198576.78</v>
      </c>
    </row>
    <row r="21" spans="1:13" ht="11.25">
      <c r="A21" s="20" t="s">
        <v>30</v>
      </c>
      <c r="B21" s="21" t="s">
        <v>53</v>
      </c>
      <c r="C21" s="21" t="s">
        <v>54</v>
      </c>
      <c r="D21" s="22">
        <v>3204</v>
      </c>
      <c r="E21" s="22">
        <v>804.19</v>
      </c>
      <c r="F21" s="22">
        <v>33892</v>
      </c>
      <c r="G21" s="22">
        <v>276</v>
      </c>
      <c r="H21" s="22"/>
      <c r="I21" s="22">
        <v>275.26</v>
      </c>
      <c r="J21" s="23">
        <f t="shared" si="0"/>
        <v>99.73188405797102</v>
      </c>
      <c r="K21" s="22"/>
      <c r="L21" s="22"/>
      <c r="M21" s="19">
        <v>2123.81</v>
      </c>
    </row>
    <row r="22" spans="1:13" ht="11.25">
      <c r="A22" s="20" t="s">
        <v>30</v>
      </c>
      <c r="B22" s="21" t="s">
        <v>55</v>
      </c>
      <c r="C22" s="21" t="s">
        <v>56</v>
      </c>
      <c r="D22" s="22">
        <v>612083</v>
      </c>
      <c r="E22" s="22">
        <v>14079.9</v>
      </c>
      <c r="F22" s="22">
        <v>129984</v>
      </c>
      <c r="G22" s="22">
        <v>161317</v>
      </c>
      <c r="H22" s="22"/>
      <c r="I22" s="22">
        <v>1308.89</v>
      </c>
      <c r="J22" s="23">
        <f t="shared" si="0"/>
        <v>0.8113775981452669</v>
      </c>
      <c r="K22" s="22"/>
      <c r="L22" s="22"/>
      <c r="M22" s="19">
        <v>436686.1</v>
      </c>
    </row>
    <row r="23" spans="1:13" ht="11.25">
      <c r="A23" s="20" t="s">
        <v>30</v>
      </c>
      <c r="B23" s="21" t="s">
        <v>57</v>
      </c>
      <c r="C23" s="21" t="s">
        <v>58</v>
      </c>
      <c r="D23" s="22">
        <v>157399</v>
      </c>
      <c r="E23" s="22">
        <v>156099.95</v>
      </c>
      <c r="F23" s="22">
        <v>1010</v>
      </c>
      <c r="G23" s="22">
        <v>1310</v>
      </c>
      <c r="H23" s="22"/>
      <c r="I23" s="22">
        <v>1298.68</v>
      </c>
      <c r="J23" s="23">
        <f t="shared" si="0"/>
        <v>99.13587786259542</v>
      </c>
      <c r="K23" s="22"/>
      <c r="L23" s="22"/>
      <c r="M23" s="19">
        <v>0</v>
      </c>
    </row>
    <row r="24" spans="1:13" ht="11.25">
      <c r="A24" s="20" t="s">
        <v>30</v>
      </c>
      <c r="B24" s="21" t="s">
        <v>59</v>
      </c>
      <c r="C24" s="21" t="s">
        <v>60</v>
      </c>
      <c r="D24" s="22">
        <v>216000</v>
      </c>
      <c r="E24" s="22">
        <v>0</v>
      </c>
      <c r="F24" s="22">
        <v>500</v>
      </c>
      <c r="G24" s="22">
        <v>0</v>
      </c>
      <c r="H24" s="22"/>
      <c r="I24" s="22">
        <v>0</v>
      </c>
      <c r="J24" s="23" t="str">
        <f t="shared" si="0"/>
        <v>***</v>
      </c>
      <c r="K24" s="22"/>
      <c r="L24" s="22"/>
      <c r="M24" s="19">
        <v>216000</v>
      </c>
    </row>
    <row r="25" spans="1:13" ht="11.25">
      <c r="A25" s="20" t="s">
        <v>30</v>
      </c>
      <c r="B25" s="21" t="s">
        <v>61</v>
      </c>
      <c r="C25" s="21" t="s">
        <v>62</v>
      </c>
      <c r="D25" s="22">
        <v>9700000</v>
      </c>
      <c r="E25" s="22">
        <v>0</v>
      </c>
      <c r="F25" s="22">
        <v>5000</v>
      </c>
      <c r="G25" s="22">
        <v>3100</v>
      </c>
      <c r="H25" s="22"/>
      <c r="I25" s="22">
        <v>2603.13</v>
      </c>
      <c r="J25" s="23">
        <f t="shared" si="0"/>
        <v>83.97193548387096</v>
      </c>
      <c r="K25" s="22"/>
      <c r="L25" s="22"/>
      <c r="M25" s="19">
        <v>9696900</v>
      </c>
    </row>
    <row r="26" spans="1:13" ht="11.25">
      <c r="A26" s="20" t="s">
        <v>30</v>
      </c>
      <c r="B26" s="21" t="s">
        <v>63</v>
      </c>
      <c r="C26" s="21" t="s">
        <v>64</v>
      </c>
      <c r="D26" s="22">
        <v>175530.11</v>
      </c>
      <c r="E26" s="22">
        <v>0</v>
      </c>
      <c r="F26" s="22">
        <v>60000</v>
      </c>
      <c r="G26" s="22">
        <v>46370</v>
      </c>
      <c r="H26" s="22"/>
      <c r="I26" s="22">
        <v>46370</v>
      </c>
      <c r="J26" s="23">
        <f t="shared" si="0"/>
        <v>100</v>
      </c>
      <c r="K26" s="22"/>
      <c r="L26" s="22"/>
      <c r="M26" s="19">
        <v>129160.11</v>
      </c>
    </row>
    <row r="27" spans="1:13" ht="11.25">
      <c r="A27" s="20" t="s">
        <v>30</v>
      </c>
      <c r="B27" s="21" t="s">
        <v>65</v>
      </c>
      <c r="C27" s="21" t="s">
        <v>66</v>
      </c>
      <c r="D27" s="22">
        <v>30000</v>
      </c>
      <c r="E27" s="22">
        <v>0</v>
      </c>
      <c r="F27" s="22">
        <v>15000</v>
      </c>
      <c r="G27" s="22">
        <v>0</v>
      </c>
      <c r="H27" s="22"/>
      <c r="I27" s="22">
        <v>0</v>
      </c>
      <c r="J27" s="23" t="str">
        <f t="shared" si="0"/>
        <v>***</v>
      </c>
      <c r="K27" s="22"/>
      <c r="L27" s="22"/>
      <c r="M27" s="19">
        <v>30000</v>
      </c>
    </row>
    <row r="28" spans="1:13" ht="11.25">
      <c r="A28" s="20" t="s">
        <v>30</v>
      </c>
      <c r="B28" s="21" t="s">
        <v>67</v>
      </c>
      <c r="C28" s="21" t="s">
        <v>68</v>
      </c>
      <c r="D28" s="22">
        <v>30000</v>
      </c>
      <c r="E28" s="22">
        <v>0</v>
      </c>
      <c r="F28" s="22">
        <v>15000</v>
      </c>
      <c r="G28" s="22">
        <v>3600</v>
      </c>
      <c r="H28" s="22"/>
      <c r="I28" s="22">
        <v>3531.33</v>
      </c>
      <c r="J28" s="23">
        <f t="shared" si="0"/>
        <v>98.0925</v>
      </c>
      <c r="K28" s="22"/>
      <c r="L28" s="22"/>
      <c r="M28" s="19">
        <v>26400</v>
      </c>
    </row>
    <row r="29" spans="1:13" ht="11.25">
      <c r="A29" s="20" t="s">
        <v>30</v>
      </c>
      <c r="B29" s="21" t="s">
        <v>69</v>
      </c>
      <c r="C29" s="21" t="s">
        <v>70</v>
      </c>
      <c r="D29" s="22">
        <v>5000</v>
      </c>
      <c r="E29" s="22">
        <v>0</v>
      </c>
      <c r="F29" s="22">
        <v>3000</v>
      </c>
      <c r="G29" s="22">
        <v>750</v>
      </c>
      <c r="H29" s="22"/>
      <c r="I29" s="22">
        <v>750</v>
      </c>
      <c r="J29" s="23">
        <f t="shared" si="0"/>
        <v>100</v>
      </c>
      <c r="K29" s="22"/>
      <c r="L29" s="22"/>
      <c r="M29" s="19">
        <v>4250</v>
      </c>
    </row>
    <row r="30" spans="1:13" ht="11.25">
      <c r="A30" s="20" t="s">
        <v>30</v>
      </c>
      <c r="B30" s="21" t="s">
        <v>71</v>
      </c>
      <c r="C30" s="21" t="s">
        <v>72</v>
      </c>
      <c r="D30" s="22">
        <v>120384.33</v>
      </c>
      <c r="E30" s="22">
        <v>0</v>
      </c>
      <c r="F30" s="22">
        <v>20000</v>
      </c>
      <c r="G30" s="22">
        <v>10000</v>
      </c>
      <c r="H30" s="22"/>
      <c r="I30" s="22">
        <v>10000</v>
      </c>
      <c r="J30" s="23">
        <f t="shared" si="0"/>
        <v>100</v>
      </c>
      <c r="K30" s="22"/>
      <c r="L30" s="22"/>
      <c r="M30" s="19">
        <v>110384.33</v>
      </c>
    </row>
    <row r="31" spans="1:13" ht="11.25">
      <c r="A31" s="20" t="s">
        <v>30</v>
      </c>
      <c r="B31" s="21" t="s">
        <v>73</v>
      </c>
      <c r="C31" s="21" t="s">
        <v>74</v>
      </c>
      <c r="D31" s="22">
        <v>2740000</v>
      </c>
      <c r="E31" s="22">
        <v>2368067.73</v>
      </c>
      <c r="F31" s="22">
        <v>200000</v>
      </c>
      <c r="G31" s="22">
        <v>209971</v>
      </c>
      <c r="H31" s="22"/>
      <c r="I31" s="22">
        <v>209971</v>
      </c>
      <c r="J31" s="23">
        <f t="shared" si="0"/>
        <v>100</v>
      </c>
      <c r="K31" s="22"/>
      <c r="L31" s="22"/>
      <c r="M31" s="19">
        <v>161961.27</v>
      </c>
    </row>
    <row r="32" spans="1:13" ht="11.25">
      <c r="A32" s="20" t="s">
        <v>30</v>
      </c>
      <c r="B32" s="21" t="s">
        <v>75</v>
      </c>
      <c r="C32" s="21" t="s">
        <v>76</v>
      </c>
      <c r="D32" s="22">
        <v>3294046</v>
      </c>
      <c r="E32" s="22">
        <v>10736.1</v>
      </c>
      <c r="F32" s="22">
        <v>7500</v>
      </c>
      <c r="G32" s="22">
        <v>15000</v>
      </c>
      <c r="H32" s="22"/>
      <c r="I32" s="22">
        <v>7719.78</v>
      </c>
      <c r="J32" s="23">
        <f t="shared" si="0"/>
        <v>51.4652</v>
      </c>
      <c r="K32" s="22"/>
      <c r="L32" s="22"/>
      <c r="M32" s="19">
        <v>3268309.9</v>
      </c>
    </row>
    <row r="33" spans="1:13" ht="11.25">
      <c r="A33" s="20" t="s">
        <v>30</v>
      </c>
      <c r="B33" s="21" t="s">
        <v>77</v>
      </c>
      <c r="C33" s="21" t="s">
        <v>78</v>
      </c>
      <c r="D33" s="22">
        <v>2479865</v>
      </c>
      <c r="E33" s="22">
        <v>1886541.08</v>
      </c>
      <c r="F33" s="22">
        <v>362200</v>
      </c>
      <c r="G33" s="22">
        <v>362198</v>
      </c>
      <c r="H33" s="22"/>
      <c r="I33" s="22">
        <v>362198</v>
      </c>
      <c r="J33" s="23">
        <f t="shared" si="0"/>
        <v>100</v>
      </c>
      <c r="K33" s="22"/>
      <c r="L33" s="22"/>
      <c r="M33" s="19">
        <v>231125.93</v>
      </c>
    </row>
    <row r="34" spans="1:13" ht="11.25">
      <c r="A34" s="20" t="s">
        <v>30</v>
      </c>
      <c r="B34" s="21" t="s">
        <v>79</v>
      </c>
      <c r="C34" s="21" t="s">
        <v>80</v>
      </c>
      <c r="D34" s="22">
        <v>7149520</v>
      </c>
      <c r="E34" s="22">
        <v>5344387.87</v>
      </c>
      <c r="F34" s="22">
        <v>1193650</v>
      </c>
      <c r="G34" s="22">
        <v>1193450</v>
      </c>
      <c r="H34" s="22"/>
      <c r="I34" s="22">
        <v>1193450</v>
      </c>
      <c r="J34" s="23">
        <f t="shared" si="0"/>
        <v>100</v>
      </c>
      <c r="K34" s="22"/>
      <c r="L34" s="22"/>
      <c r="M34" s="19">
        <v>611682.13</v>
      </c>
    </row>
    <row r="35" spans="1:13" ht="11.25">
      <c r="A35" s="20" t="s">
        <v>30</v>
      </c>
      <c r="B35" s="21" t="s">
        <v>81</v>
      </c>
      <c r="C35" s="21" t="s">
        <v>82</v>
      </c>
      <c r="D35" s="22">
        <v>9000000</v>
      </c>
      <c r="E35" s="22">
        <v>2667.56</v>
      </c>
      <c r="F35" s="22">
        <v>30235</v>
      </c>
      <c r="G35" s="22">
        <v>95</v>
      </c>
      <c r="H35" s="22"/>
      <c r="I35" s="22">
        <v>88.68</v>
      </c>
      <c r="J35" s="23">
        <f t="shared" si="0"/>
        <v>93.34736842105264</v>
      </c>
      <c r="K35" s="22"/>
      <c r="L35" s="22"/>
      <c r="M35" s="19">
        <v>8997237.45</v>
      </c>
    </row>
    <row r="36" spans="1:13" ht="11.25">
      <c r="A36" s="20" t="s">
        <v>83</v>
      </c>
      <c r="B36" s="21" t="s">
        <v>84</v>
      </c>
      <c r="C36" s="21" t="s">
        <v>85</v>
      </c>
      <c r="D36" s="22">
        <v>319651.88</v>
      </c>
      <c r="E36" s="22">
        <v>258602.26</v>
      </c>
      <c r="F36" s="22">
        <v>43025</v>
      </c>
      <c r="G36" s="22">
        <v>55025</v>
      </c>
      <c r="H36" s="22"/>
      <c r="I36" s="22">
        <v>55025</v>
      </c>
      <c r="J36" s="23">
        <f t="shared" si="0"/>
        <v>100</v>
      </c>
      <c r="K36" s="22"/>
      <c r="L36" s="22"/>
      <c r="M36" s="19">
        <v>6024.61</v>
      </c>
    </row>
    <row r="37" spans="1:13" ht="11.25">
      <c r="A37" s="20" t="s">
        <v>83</v>
      </c>
      <c r="B37" s="21" t="s">
        <v>86</v>
      </c>
      <c r="C37" s="21" t="s">
        <v>87</v>
      </c>
      <c r="D37" s="22">
        <v>1181812</v>
      </c>
      <c r="E37" s="22">
        <v>512976.04</v>
      </c>
      <c r="F37" s="22">
        <v>90000</v>
      </c>
      <c r="G37" s="22">
        <v>74692</v>
      </c>
      <c r="H37" s="22"/>
      <c r="I37" s="22">
        <v>73279.51</v>
      </c>
      <c r="J37" s="23">
        <f aca="true" t="shared" si="1" ref="J37:J63">IF(G37=0,"***",100*I37/G37)</f>
        <v>98.10891393991324</v>
      </c>
      <c r="K37" s="22"/>
      <c r="L37" s="22"/>
      <c r="M37" s="19">
        <v>594143.97</v>
      </c>
    </row>
    <row r="38" spans="1:13" ht="11.25">
      <c r="A38" s="20" t="s">
        <v>83</v>
      </c>
      <c r="B38" s="21" t="s">
        <v>88</v>
      </c>
      <c r="C38" s="21" t="s">
        <v>89</v>
      </c>
      <c r="D38" s="22">
        <v>162996</v>
      </c>
      <c r="E38" s="22">
        <v>24939.92</v>
      </c>
      <c r="F38" s="22">
        <v>11900</v>
      </c>
      <c r="G38" s="22">
        <v>6630</v>
      </c>
      <c r="H38" s="22"/>
      <c r="I38" s="22">
        <v>6630.28</v>
      </c>
      <c r="J38" s="23">
        <f t="shared" si="1"/>
        <v>100.00422322775265</v>
      </c>
      <c r="K38" s="22"/>
      <c r="L38" s="22"/>
      <c r="M38" s="19">
        <v>131426.08</v>
      </c>
    </row>
    <row r="39" spans="1:13" ht="11.25">
      <c r="A39" s="20" t="s">
        <v>83</v>
      </c>
      <c r="B39" s="21" t="s">
        <v>90</v>
      </c>
      <c r="C39" s="21" t="s">
        <v>91</v>
      </c>
      <c r="D39" s="22">
        <v>373655.66</v>
      </c>
      <c r="E39" s="22">
        <v>167329.66</v>
      </c>
      <c r="F39" s="22">
        <v>78742</v>
      </c>
      <c r="G39" s="22">
        <v>78742</v>
      </c>
      <c r="H39" s="22"/>
      <c r="I39" s="22">
        <v>78741.99</v>
      </c>
      <c r="J39" s="23">
        <f t="shared" si="1"/>
        <v>99.99998730029718</v>
      </c>
      <c r="K39" s="22"/>
      <c r="L39" s="22"/>
      <c r="M39" s="19">
        <v>127584</v>
      </c>
    </row>
    <row r="40" spans="1:13" ht="11.25">
      <c r="A40" s="20" t="s">
        <v>83</v>
      </c>
      <c r="B40" s="21" t="s">
        <v>92</v>
      </c>
      <c r="C40" s="21" t="s">
        <v>93</v>
      </c>
      <c r="D40" s="22">
        <v>52000</v>
      </c>
      <c r="E40" s="22">
        <v>4307.12</v>
      </c>
      <c r="F40" s="22">
        <v>0</v>
      </c>
      <c r="G40" s="22">
        <v>285</v>
      </c>
      <c r="H40" s="22"/>
      <c r="I40" s="22">
        <v>279.83</v>
      </c>
      <c r="J40" s="23">
        <f t="shared" si="1"/>
        <v>98.1859649122807</v>
      </c>
      <c r="K40" s="22"/>
      <c r="L40" s="22"/>
      <c r="M40" s="19">
        <v>47407.88</v>
      </c>
    </row>
    <row r="41" spans="1:13" ht="11.25">
      <c r="A41" s="20" t="s">
        <v>83</v>
      </c>
      <c r="B41" s="21" t="s">
        <v>94</v>
      </c>
      <c r="C41" s="21" t="s">
        <v>95</v>
      </c>
      <c r="D41" s="22">
        <v>553120</v>
      </c>
      <c r="E41" s="22">
        <v>40516.44</v>
      </c>
      <c r="F41" s="22">
        <v>10000</v>
      </c>
      <c r="G41" s="22">
        <v>81224</v>
      </c>
      <c r="H41" s="22"/>
      <c r="I41" s="22">
        <v>66478.7</v>
      </c>
      <c r="J41" s="23">
        <f t="shared" si="1"/>
        <v>81.84612922288979</v>
      </c>
      <c r="K41" s="22"/>
      <c r="L41" s="22"/>
      <c r="M41" s="19">
        <v>431379.56</v>
      </c>
    </row>
    <row r="42" spans="1:13" ht="11.25">
      <c r="A42" s="20" t="s">
        <v>83</v>
      </c>
      <c r="B42" s="21" t="s">
        <v>96</v>
      </c>
      <c r="C42" s="21" t="s">
        <v>97</v>
      </c>
      <c r="D42" s="22">
        <v>138314</v>
      </c>
      <c r="E42" s="22">
        <v>41213.91</v>
      </c>
      <c r="F42" s="22">
        <v>20200</v>
      </c>
      <c r="G42" s="22">
        <v>12400</v>
      </c>
      <c r="H42" s="22"/>
      <c r="I42" s="22">
        <v>12202.43</v>
      </c>
      <c r="J42" s="23">
        <f t="shared" si="1"/>
        <v>98.4066935483871</v>
      </c>
      <c r="K42" s="22"/>
      <c r="L42" s="22"/>
      <c r="M42" s="19">
        <v>84700.09</v>
      </c>
    </row>
    <row r="43" spans="1:13" ht="11.25">
      <c r="A43" s="20" t="s">
        <v>83</v>
      </c>
      <c r="B43" s="21" t="s">
        <v>98</v>
      </c>
      <c r="C43" s="21" t="s">
        <v>99</v>
      </c>
      <c r="D43" s="22">
        <v>789259</v>
      </c>
      <c r="E43" s="22">
        <v>243163.89</v>
      </c>
      <c r="F43" s="22">
        <v>49000</v>
      </c>
      <c r="G43" s="22">
        <v>34095</v>
      </c>
      <c r="H43" s="22"/>
      <c r="I43" s="22">
        <v>34095</v>
      </c>
      <c r="J43" s="23">
        <f t="shared" si="1"/>
        <v>100</v>
      </c>
      <c r="K43" s="22"/>
      <c r="L43" s="22"/>
      <c r="M43" s="19">
        <v>512000.11</v>
      </c>
    </row>
    <row r="44" spans="1:13" ht="11.25">
      <c r="A44" s="20" t="s">
        <v>83</v>
      </c>
      <c r="B44" s="21" t="s">
        <v>100</v>
      </c>
      <c r="C44" s="21" t="s">
        <v>101</v>
      </c>
      <c r="D44" s="22">
        <v>679300</v>
      </c>
      <c r="E44" s="22">
        <v>129460.54</v>
      </c>
      <c r="F44" s="22">
        <v>70000</v>
      </c>
      <c r="G44" s="22">
        <v>3853</v>
      </c>
      <c r="H44" s="22"/>
      <c r="I44" s="22">
        <v>2786.23</v>
      </c>
      <c r="J44" s="23">
        <f t="shared" si="1"/>
        <v>72.31326239294057</v>
      </c>
      <c r="K44" s="22"/>
      <c r="L44" s="22"/>
      <c r="M44" s="19">
        <v>545986.46</v>
      </c>
    </row>
    <row r="45" spans="1:13" ht="11.25">
      <c r="A45" s="20" t="s">
        <v>83</v>
      </c>
      <c r="B45" s="21" t="s">
        <v>102</v>
      </c>
      <c r="C45" s="21" t="s">
        <v>103</v>
      </c>
      <c r="D45" s="22">
        <v>20483</v>
      </c>
      <c r="E45" s="22">
        <v>910.21</v>
      </c>
      <c r="F45" s="22">
        <v>16400</v>
      </c>
      <c r="G45" s="22">
        <v>18489</v>
      </c>
      <c r="H45" s="22"/>
      <c r="I45" s="22">
        <v>17295.96</v>
      </c>
      <c r="J45" s="23">
        <f t="shared" si="1"/>
        <v>93.54729839363947</v>
      </c>
      <c r="K45" s="22"/>
      <c r="L45" s="22"/>
      <c r="M45" s="19">
        <v>1083.8</v>
      </c>
    </row>
    <row r="46" spans="1:13" ht="11.25">
      <c r="A46" s="20" t="s">
        <v>83</v>
      </c>
      <c r="B46" s="21" t="s">
        <v>104</v>
      </c>
      <c r="C46" s="21" t="s">
        <v>105</v>
      </c>
      <c r="D46" s="22">
        <v>625859.2</v>
      </c>
      <c r="E46" s="22">
        <v>311611.16</v>
      </c>
      <c r="F46" s="22">
        <v>28000</v>
      </c>
      <c r="G46" s="22">
        <v>189564</v>
      </c>
      <c r="H46" s="22"/>
      <c r="I46" s="22">
        <v>189559.34</v>
      </c>
      <c r="J46" s="23">
        <f t="shared" si="1"/>
        <v>99.99754172733219</v>
      </c>
      <c r="K46" s="22"/>
      <c r="L46" s="22"/>
      <c r="M46" s="19">
        <v>124684.04</v>
      </c>
    </row>
    <row r="47" spans="1:13" ht="11.25">
      <c r="A47" s="20" t="s">
        <v>83</v>
      </c>
      <c r="B47" s="21" t="s">
        <v>106</v>
      </c>
      <c r="C47" s="21" t="s">
        <v>107</v>
      </c>
      <c r="D47" s="22">
        <v>160352.55</v>
      </c>
      <c r="E47" s="22">
        <v>138384.55</v>
      </c>
      <c r="F47" s="22">
        <v>2392</v>
      </c>
      <c r="G47" s="22">
        <v>21969.2</v>
      </c>
      <c r="H47" s="22"/>
      <c r="I47" s="22">
        <v>206.06</v>
      </c>
      <c r="J47" s="23">
        <f t="shared" si="1"/>
        <v>0.9379494929264607</v>
      </c>
      <c r="K47" s="22"/>
      <c r="L47" s="22"/>
      <c r="M47" s="19">
        <v>0</v>
      </c>
    </row>
    <row r="48" spans="1:13" ht="11.25">
      <c r="A48" s="20" t="s">
        <v>83</v>
      </c>
      <c r="B48" s="21" t="s">
        <v>108</v>
      </c>
      <c r="C48" s="21" t="s">
        <v>109</v>
      </c>
      <c r="D48" s="22">
        <v>608465.8</v>
      </c>
      <c r="E48" s="22">
        <v>509770.93</v>
      </c>
      <c r="F48" s="22">
        <v>6318</v>
      </c>
      <c r="G48" s="22">
        <v>113430</v>
      </c>
      <c r="H48" s="22"/>
      <c r="I48" s="22">
        <v>98694.9</v>
      </c>
      <c r="J48" s="23">
        <f t="shared" si="1"/>
        <v>87.00952129066384</v>
      </c>
      <c r="K48" s="22"/>
      <c r="L48" s="22"/>
      <c r="M48" s="19">
        <v>0</v>
      </c>
    </row>
    <row r="49" spans="1:13" ht="11.25">
      <c r="A49" s="20" t="s">
        <v>83</v>
      </c>
      <c r="B49" s="21" t="s">
        <v>110</v>
      </c>
      <c r="C49" s="21" t="s">
        <v>111</v>
      </c>
      <c r="D49" s="22">
        <v>43979.97</v>
      </c>
      <c r="E49" s="22">
        <v>7770.66</v>
      </c>
      <c r="F49" s="22">
        <v>7390</v>
      </c>
      <c r="G49" s="22">
        <v>4256</v>
      </c>
      <c r="H49" s="22"/>
      <c r="I49" s="22">
        <v>4263.19</v>
      </c>
      <c r="J49" s="23">
        <f t="shared" si="1"/>
        <v>100.1689379699248</v>
      </c>
      <c r="K49" s="22"/>
      <c r="L49" s="22"/>
      <c r="M49" s="19">
        <v>31953.32</v>
      </c>
    </row>
    <row r="50" spans="1:13" ht="11.25">
      <c r="A50" s="20" t="s">
        <v>83</v>
      </c>
      <c r="B50" s="21" t="s">
        <v>112</v>
      </c>
      <c r="C50" s="21" t="s">
        <v>113</v>
      </c>
      <c r="D50" s="22">
        <v>212931</v>
      </c>
      <c r="E50" s="22">
        <v>554</v>
      </c>
      <c r="F50" s="22">
        <v>0</v>
      </c>
      <c r="G50" s="22">
        <v>989</v>
      </c>
      <c r="H50" s="22"/>
      <c r="I50" s="22">
        <v>989.71</v>
      </c>
      <c r="J50" s="23">
        <f t="shared" si="1"/>
        <v>100.07178968655207</v>
      </c>
      <c r="K50" s="22"/>
      <c r="L50" s="22"/>
      <c r="M50" s="19">
        <v>211388</v>
      </c>
    </row>
    <row r="51" spans="1:13" ht="11.25">
      <c r="A51" s="20" t="s">
        <v>83</v>
      </c>
      <c r="B51" s="21" t="s">
        <v>114</v>
      </c>
      <c r="C51" s="21" t="s">
        <v>115</v>
      </c>
      <c r="D51" s="22">
        <v>17461</v>
      </c>
      <c r="E51" s="22">
        <v>362</v>
      </c>
      <c r="F51" s="22">
        <v>0</v>
      </c>
      <c r="G51" s="22">
        <v>85</v>
      </c>
      <c r="H51" s="22"/>
      <c r="I51" s="22">
        <v>84.85</v>
      </c>
      <c r="J51" s="23">
        <f t="shared" si="1"/>
        <v>99.82352941176471</v>
      </c>
      <c r="K51" s="22"/>
      <c r="L51" s="22"/>
      <c r="M51" s="19">
        <v>17014</v>
      </c>
    </row>
    <row r="52" spans="1:13" ht="11.25">
      <c r="A52" s="20" t="s">
        <v>83</v>
      </c>
      <c r="B52" s="21" t="s">
        <v>116</v>
      </c>
      <c r="C52" s="21" t="s">
        <v>117</v>
      </c>
      <c r="D52" s="22">
        <v>10122.67</v>
      </c>
      <c r="E52" s="22">
        <v>122.67</v>
      </c>
      <c r="F52" s="22">
        <v>10000</v>
      </c>
      <c r="G52" s="22">
        <v>7325</v>
      </c>
      <c r="H52" s="22"/>
      <c r="I52" s="22">
        <v>7324.76</v>
      </c>
      <c r="J52" s="23">
        <f t="shared" si="1"/>
        <v>99.99672354948805</v>
      </c>
      <c r="K52" s="22"/>
      <c r="L52" s="22"/>
      <c r="M52" s="19">
        <v>2675</v>
      </c>
    </row>
    <row r="53" spans="1:13" ht="11.25">
      <c r="A53" s="20" t="s">
        <v>83</v>
      </c>
      <c r="B53" s="21" t="s">
        <v>118</v>
      </c>
      <c r="C53" s="21" t="s">
        <v>119</v>
      </c>
      <c r="D53" s="22">
        <v>6250</v>
      </c>
      <c r="E53" s="22">
        <v>0.3</v>
      </c>
      <c r="F53" s="22">
        <v>0</v>
      </c>
      <c r="G53" s="22">
        <v>0</v>
      </c>
      <c r="H53" s="22"/>
      <c r="I53" s="22">
        <v>0</v>
      </c>
      <c r="J53" s="23" t="str">
        <f t="shared" si="1"/>
        <v>***</v>
      </c>
      <c r="K53" s="22"/>
      <c r="L53" s="22"/>
      <c r="M53" s="19">
        <v>6249.7</v>
      </c>
    </row>
    <row r="54" spans="1:13" ht="11.25">
      <c r="A54" s="20" t="s">
        <v>83</v>
      </c>
      <c r="B54" s="21" t="s">
        <v>120</v>
      </c>
      <c r="C54" s="21" t="s">
        <v>121</v>
      </c>
      <c r="D54" s="22">
        <v>15985</v>
      </c>
      <c r="E54" s="22">
        <v>300</v>
      </c>
      <c r="F54" s="22">
        <v>10900</v>
      </c>
      <c r="G54" s="22">
        <v>40</v>
      </c>
      <c r="H54" s="22"/>
      <c r="I54" s="22">
        <v>40.1</v>
      </c>
      <c r="J54" s="23">
        <f t="shared" si="1"/>
        <v>100.25</v>
      </c>
      <c r="K54" s="22"/>
      <c r="L54" s="22"/>
      <c r="M54" s="19">
        <v>15645</v>
      </c>
    </row>
    <row r="55" spans="1:13" ht="11.25">
      <c r="A55" s="20" t="s">
        <v>83</v>
      </c>
      <c r="B55" s="21" t="s">
        <v>122</v>
      </c>
      <c r="C55" s="21" t="s">
        <v>123</v>
      </c>
      <c r="D55" s="22">
        <v>112395</v>
      </c>
      <c r="E55" s="22">
        <v>22968.24</v>
      </c>
      <c r="F55" s="22">
        <v>13000</v>
      </c>
      <c r="G55" s="22">
        <v>0</v>
      </c>
      <c r="H55" s="22"/>
      <c r="I55" s="22">
        <v>51.03</v>
      </c>
      <c r="J55" s="23" t="str">
        <f t="shared" si="1"/>
        <v>***</v>
      </c>
      <c r="K55" s="22"/>
      <c r="L55" s="22"/>
      <c r="M55" s="19">
        <v>89426.77</v>
      </c>
    </row>
    <row r="56" spans="1:13" ht="11.25">
      <c r="A56" s="20" t="s">
        <v>83</v>
      </c>
      <c r="B56" s="21" t="s">
        <v>124</v>
      </c>
      <c r="C56" s="21" t="s">
        <v>125</v>
      </c>
      <c r="D56" s="22">
        <v>43180</v>
      </c>
      <c r="E56" s="22">
        <v>32979.57</v>
      </c>
      <c r="F56" s="22">
        <v>3000</v>
      </c>
      <c r="G56" s="22">
        <v>3000</v>
      </c>
      <c r="H56" s="22"/>
      <c r="I56" s="22">
        <v>2999.1</v>
      </c>
      <c r="J56" s="23">
        <f t="shared" si="1"/>
        <v>99.97</v>
      </c>
      <c r="K56" s="22"/>
      <c r="L56" s="22"/>
      <c r="M56" s="19">
        <v>7200.43</v>
      </c>
    </row>
    <row r="57" spans="1:13" ht="11.25">
      <c r="A57" s="20" t="s">
        <v>83</v>
      </c>
      <c r="B57" s="21" t="s">
        <v>126</v>
      </c>
      <c r="C57" s="21" t="s">
        <v>127</v>
      </c>
      <c r="D57" s="22">
        <v>25000</v>
      </c>
      <c r="E57" s="22">
        <v>3952.23</v>
      </c>
      <c r="F57" s="22">
        <v>6000</v>
      </c>
      <c r="G57" s="22">
        <v>6000</v>
      </c>
      <c r="H57" s="22"/>
      <c r="I57" s="22">
        <v>5877.78</v>
      </c>
      <c r="J57" s="23">
        <f t="shared" si="1"/>
        <v>97.963</v>
      </c>
      <c r="K57" s="22"/>
      <c r="L57" s="22"/>
      <c r="M57" s="19">
        <v>15047.78</v>
      </c>
    </row>
    <row r="58" spans="1:13" ht="11.25">
      <c r="A58" s="20" t="s">
        <v>83</v>
      </c>
      <c r="B58" s="21" t="s">
        <v>128</v>
      </c>
      <c r="C58" s="21" t="s">
        <v>129</v>
      </c>
      <c r="D58" s="22">
        <v>18597.92</v>
      </c>
      <c r="E58" s="22">
        <v>17712.92</v>
      </c>
      <c r="F58" s="22">
        <v>0</v>
      </c>
      <c r="G58" s="22">
        <v>885</v>
      </c>
      <c r="H58" s="22"/>
      <c r="I58" s="22">
        <v>884.93</v>
      </c>
      <c r="J58" s="23">
        <f t="shared" si="1"/>
        <v>99.99209039548023</v>
      </c>
      <c r="K58" s="22"/>
      <c r="L58" s="22"/>
      <c r="M58" s="19">
        <v>0</v>
      </c>
    </row>
    <row r="59" spans="1:13" ht="11.25">
      <c r="A59" s="20" t="s">
        <v>83</v>
      </c>
      <c r="B59" s="21" t="s">
        <v>130</v>
      </c>
      <c r="C59" s="21" t="s">
        <v>131</v>
      </c>
      <c r="D59" s="22">
        <v>878939</v>
      </c>
      <c r="E59" s="22">
        <v>652512.74</v>
      </c>
      <c r="F59" s="22">
        <v>195738</v>
      </c>
      <c r="G59" s="22">
        <v>195388</v>
      </c>
      <c r="H59" s="22"/>
      <c r="I59" s="22">
        <v>183215.4</v>
      </c>
      <c r="J59" s="23">
        <f t="shared" si="1"/>
        <v>93.77003705447622</v>
      </c>
      <c r="K59" s="22"/>
      <c r="L59" s="22"/>
      <c r="M59" s="19">
        <v>31038.26</v>
      </c>
    </row>
    <row r="60" spans="1:13" ht="11.25">
      <c r="A60" s="20" t="s">
        <v>83</v>
      </c>
      <c r="B60" s="21" t="s">
        <v>132</v>
      </c>
      <c r="C60" s="21" t="s">
        <v>133</v>
      </c>
      <c r="D60" s="22">
        <v>1277</v>
      </c>
      <c r="E60" s="22">
        <v>977.01</v>
      </c>
      <c r="F60" s="22">
        <v>300</v>
      </c>
      <c r="G60" s="22">
        <v>300</v>
      </c>
      <c r="H60" s="22"/>
      <c r="I60" s="22">
        <v>298.83</v>
      </c>
      <c r="J60" s="23">
        <f t="shared" si="1"/>
        <v>99.61</v>
      </c>
      <c r="K60" s="22"/>
      <c r="L60" s="22"/>
      <c r="M60" s="19">
        <v>0</v>
      </c>
    </row>
    <row r="61" spans="1:13" ht="11.25">
      <c r="A61" s="20" t="s">
        <v>83</v>
      </c>
      <c r="B61" s="21" t="s">
        <v>134</v>
      </c>
      <c r="C61" s="21" t="s">
        <v>135</v>
      </c>
      <c r="D61" s="22">
        <v>10930</v>
      </c>
      <c r="E61" s="22">
        <v>1929.95</v>
      </c>
      <c r="F61" s="22">
        <v>0</v>
      </c>
      <c r="G61" s="22">
        <v>118</v>
      </c>
      <c r="H61" s="22"/>
      <c r="I61" s="22">
        <v>98.77</v>
      </c>
      <c r="J61" s="23">
        <f t="shared" si="1"/>
        <v>83.70338983050847</v>
      </c>
      <c r="K61" s="22"/>
      <c r="L61" s="22"/>
      <c r="M61" s="19">
        <v>8882.05</v>
      </c>
    </row>
    <row r="62" spans="1:13" ht="11.25">
      <c r="A62" s="20" t="s">
        <v>83</v>
      </c>
      <c r="B62" s="21" t="s">
        <v>136</v>
      </c>
      <c r="C62" s="21" t="s">
        <v>137</v>
      </c>
      <c r="D62" s="22">
        <v>52887</v>
      </c>
      <c r="E62" s="22">
        <v>15337</v>
      </c>
      <c r="F62" s="22">
        <v>22350</v>
      </c>
      <c r="G62" s="22">
        <v>455</v>
      </c>
      <c r="H62" s="22"/>
      <c r="I62" s="22">
        <v>454.94</v>
      </c>
      <c r="J62" s="23">
        <f t="shared" si="1"/>
        <v>99.98681318681318</v>
      </c>
      <c r="K62" s="22"/>
      <c r="L62" s="22"/>
      <c r="M62" s="19">
        <v>37095</v>
      </c>
    </row>
    <row r="63" spans="1:13" ht="11.25">
      <c r="A63" s="20" t="s">
        <v>83</v>
      </c>
      <c r="B63" s="21" t="s">
        <v>138</v>
      </c>
      <c r="C63" s="21" t="s">
        <v>139</v>
      </c>
      <c r="D63" s="22">
        <v>1200000</v>
      </c>
      <c r="E63" s="22">
        <v>4000</v>
      </c>
      <c r="F63" s="22">
        <v>4000</v>
      </c>
      <c r="G63" s="22">
        <v>4000</v>
      </c>
      <c r="H63" s="22"/>
      <c r="I63" s="22">
        <v>3999.89</v>
      </c>
      <c r="J63" s="23">
        <f t="shared" si="1"/>
        <v>99.99725</v>
      </c>
      <c r="K63" s="22"/>
      <c r="L63" s="22"/>
      <c r="M63" s="19">
        <v>1192000</v>
      </c>
    </row>
    <row r="64" spans="1:13" ht="11.25">
      <c r="A64" s="20" t="s">
        <v>83</v>
      </c>
      <c r="B64" s="21" t="s">
        <v>140</v>
      </c>
      <c r="C64" s="21" t="s">
        <v>141</v>
      </c>
      <c r="D64" s="22">
        <v>35319</v>
      </c>
      <c r="E64" s="22">
        <v>0</v>
      </c>
      <c r="F64" s="22">
        <v>18433</v>
      </c>
      <c r="G64" s="22">
        <v>34338</v>
      </c>
      <c r="H64" s="22"/>
      <c r="I64" s="22">
        <v>34335.66</v>
      </c>
      <c r="J64" s="23">
        <f aca="true" t="shared" si="2" ref="J64:J93">IF(G64=0,"***",100*I64/G64)</f>
        <v>99.99318539227679</v>
      </c>
      <c r="K64" s="22"/>
      <c r="L64" s="22"/>
      <c r="M64" s="19">
        <v>0</v>
      </c>
    </row>
    <row r="65" spans="1:13" ht="11.25">
      <c r="A65" s="20" t="s">
        <v>83</v>
      </c>
      <c r="B65" s="21" t="s">
        <v>142</v>
      </c>
      <c r="C65" s="21" t="s">
        <v>143</v>
      </c>
      <c r="D65" s="22">
        <v>33687.57</v>
      </c>
      <c r="E65" s="22">
        <v>9995.63</v>
      </c>
      <c r="F65" s="22">
        <v>19000</v>
      </c>
      <c r="G65" s="22">
        <v>20028</v>
      </c>
      <c r="H65" s="22"/>
      <c r="I65" s="22">
        <v>20028.11</v>
      </c>
      <c r="J65" s="23">
        <f t="shared" si="2"/>
        <v>100.00054923107649</v>
      </c>
      <c r="K65" s="22"/>
      <c r="L65" s="22"/>
      <c r="M65" s="19">
        <v>3663.94</v>
      </c>
    </row>
    <row r="66" spans="1:13" ht="11.25">
      <c r="A66" s="20" t="s">
        <v>83</v>
      </c>
      <c r="B66" s="21" t="s">
        <v>144</v>
      </c>
      <c r="C66" s="21" t="s">
        <v>145</v>
      </c>
      <c r="D66" s="22">
        <v>21150</v>
      </c>
      <c r="E66" s="22">
        <v>9999.99</v>
      </c>
      <c r="F66" s="22">
        <v>0</v>
      </c>
      <c r="G66" s="22">
        <v>11350</v>
      </c>
      <c r="H66" s="22"/>
      <c r="I66" s="22">
        <v>11345.92</v>
      </c>
      <c r="J66" s="23">
        <f t="shared" si="2"/>
        <v>99.96405286343612</v>
      </c>
      <c r="K66" s="22"/>
      <c r="L66" s="22"/>
      <c r="M66" s="19">
        <v>0</v>
      </c>
    </row>
    <row r="67" spans="1:13" ht="11.25">
      <c r="A67" s="20" t="s">
        <v>83</v>
      </c>
      <c r="B67" s="21" t="s">
        <v>146</v>
      </c>
      <c r="C67" s="21" t="s">
        <v>147</v>
      </c>
      <c r="D67" s="22">
        <v>6415</v>
      </c>
      <c r="E67" s="22">
        <v>4193.41</v>
      </c>
      <c r="F67" s="22">
        <v>0</v>
      </c>
      <c r="G67" s="22">
        <v>1950</v>
      </c>
      <c r="H67" s="22"/>
      <c r="I67" s="22">
        <v>1896.8</v>
      </c>
      <c r="J67" s="23">
        <f t="shared" si="2"/>
        <v>97.27179487179487</v>
      </c>
      <c r="K67" s="22"/>
      <c r="L67" s="22"/>
      <c r="M67" s="19">
        <v>0</v>
      </c>
    </row>
    <row r="68" spans="1:13" ht="11.25">
      <c r="A68" s="20" t="s">
        <v>83</v>
      </c>
      <c r="B68" s="21" t="s">
        <v>148</v>
      </c>
      <c r="C68" s="21" t="s">
        <v>149</v>
      </c>
      <c r="D68" s="22">
        <v>4118</v>
      </c>
      <c r="E68" s="22">
        <v>1500</v>
      </c>
      <c r="F68" s="22">
        <v>2266</v>
      </c>
      <c r="G68" s="22">
        <v>2618</v>
      </c>
      <c r="H68" s="22"/>
      <c r="I68" s="22">
        <v>2617.07</v>
      </c>
      <c r="J68" s="23">
        <f t="shared" si="2"/>
        <v>99.96447669977083</v>
      </c>
      <c r="K68" s="22"/>
      <c r="L68" s="22"/>
      <c r="M68" s="19">
        <v>0</v>
      </c>
    </row>
    <row r="69" spans="1:13" ht="11.25">
      <c r="A69" s="20" t="s">
        <v>83</v>
      </c>
      <c r="B69" s="21" t="s">
        <v>150</v>
      </c>
      <c r="C69" s="21" t="s">
        <v>151</v>
      </c>
      <c r="D69" s="22">
        <v>3740</v>
      </c>
      <c r="E69" s="22">
        <v>0</v>
      </c>
      <c r="F69" s="22">
        <v>3390</v>
      </c>
      <c r="G69" s="22">
        <v>3740</v>
      </c>
      <c r="H69" s="22"/>
      <c r="I69" s="22">
        <v>3734.94</v>
      </c>
      <c r="J69" s="23">
        <f t="shared" si="2"/>
        <v>99.86470588235294</v>
      </c>
      <c r="K69" s="22"/>
      <c r="L69" s="22"/>
      <c r="M69" s="19">
        <v>0</v>
      </c>
    </row>
    <row r="70" spans="1:13" ht="11.25">
      <c r="A70" s="20" t="s">
        <v>83</v>
      </c>
      <c r="B70" s="21" t="s">
        <v>152</v>
      </c>
      <c r="C70" s="21" t="s">
        <v>153</v>
      </c>
      <c r="D70" s="22">
        <v>18144</v>
      </c>
      <c r="E70" s="22">
        <v>0</v>
      </c>
      <c r="F70" s="22">
        <v>8000</v>
      </c>
      <c r="G70" s="22">
        <v>5810</v>
      </c>
      <c r="H70" s="22"/>
      <c r="I70" s="22">
        <v>5749.83</v>
      </c>
      <c r="J70" s="23">
        <f t="shared" si="2"/>
        <v>98.9643717728055</v>
      </c>
      <c r="K70" s="22"/>
      <c r="L70" s="22"/>
      <c r="M70" s="19">
        <v>12334</v>
      </c>
    </row>
    <row r="71" spans="1:13" ht="11.25">
      <c r="A71" s="20" t="s">
        <v>83</v>
      </c>
      <c r="B71" s="21" t="s">
        <v>154</v>
      </c>
      <c r="C71" s="21" t="s">
        <v>155</v>
      </c>
      <c r="D71" s="22">
        <v>23398</v>
      </c>
      <c r="E71" s="22">
        <v>0</v>
      </c>
      <c r="F71" s="22">
        <v>14880</v>
      </c>
      <c r="G71" s="22">
        <v>9005</v>
      </c>
      <c r="H71" s="22"/>
      <c r="I71" s="22">
        <v>8969.59</v>
      </c>
      <c r="J71" s="23">
        <f t="shared" si="2"/>
        <v>99.60677401443643</v>
      </c>
      <c r="K71" s="22"/>
      <c r="L71" s="22"/>
      <c r="M71" s="19">
        <v>14393</v>
      </c>
    </row>
    <row r="72" spans="1:13" ht="11.25">
      <c r="A72" s="20" t="s">
        <v>83</v>
      </c>
      <c r="B72" s="21" t="s">
        <v>156</v>
      </c>
      <c r="C72" s="21" t="s">
        <v>157</v>
      </c>
      <c r="D72" s="22">
        <v>15494</v>
      </c>
      <c r="E72" s="22">
        <v>0</v>
      </c>
      <c r="F72" s="22">
        <v>10800</v>
      </c>
      <c r="G72" s="22">
        <v>15494</v>
      </c>
      <c r="H72" s="22"/>
      <c r="I72" s="22">
        <v>15441.49</v>
      </c>
      <c r="J72" s="23">
        <f t="shared" si="2"/>
        <v>99.6610946172712</v>
      </c>
      <c r="K72" s="22"/>
      <c r="L72" s="22"/>
      <c r="M72" s="19">
        <v>0</v>
      </c>
    </row>
    <row r="73" spans="1:13" ht="11.25">
      <c r="A73" s="20" t="s">
        <v>83</v>
      </c>
      <c r="B73" s="21" t="s">
        <v>158</v>
      </c>
      <c r="C73" s="21" t="s">
        <v>159</v>
      </c>
      <c r="D73" s="22">
        <v>100000</v>
      </c>
      <c r="E73" s="22">
        <v>2200</v>
      </c>
      <c r="F73" s="22">
        <v>4787</v>
      </c>
      <c r="G73" s="22">
        <v>52177</v>
      </c>
      <c r="H73" s="22"/>
      <c r="I73" s="22">
        <v>52177</v>
      </c>
      <c r="J73" s="23">
        <f t="shared" si="2"/>
        <v>100</v>
      </c>
      <c r="K73" s="22"/>
      <c r="L73" s="22"/>
      <c r="M73" s="19">
        <v>45623</v>
      </c>
    </row>
    <row r="74" spans="1:13" ht="11.25">
      <c r="A74" s="20" t="s">
        <v>83</v>
      </c>
      <c r="B74" s="21" t="s">
        <v>160</v>
      </c>
      <c r="C74" s="21" t="s">
        <v>161</v>
      </c>
      <c r="D74" s="22">
        <v>13500</v>
      </c>
      <c r="E74" s="22">
        <v>0</v>
      </c>
      <c r="F74" s="22">
        <v>13500</v>
      </c>
      <c r="G74" s="22">
        <v>7450</v>
      </c>
      <c r="H74" s="22"/>
      <c r="I74" s="22">
        <v>7494.94</v>
      </c>
      <c r="J74" s="23">
        <f t="shared" si="2"/>
        <v>100.60322147651007</v>
      </c>
      <c r="K74" s="22"/>
      <c r="L74" s="22"/>
      <c r="M74" s="19">
        <v>6050</v>
      </c>
    </row>
    <row r="75" spans="1:13" ht="11.25">
      <c r="A75" s="20" t="s">
        <v>83</v>
      </c>
      <c r="B75" s="21" t="s">
        <v>162</v>
      </c>
      <c r="C75" s="21" t="s">
        <v>163</v>
      </c>
      <c r="D75" s="22">
        <v>8513</v>
      </c>
      <c r="E75" s="22">
        <v>7459.55</v>
      </c>
      <c r="F75" s="22">
        <v>0</v>
      </c>
      <c r="G75" s="22">
        <v>620</v>
      </c>
      <c r="H75" s="22"/>
      <c r="I75" s="22">
        <v>616.84</v>
      </c>
      <c r="J75" s="23">
        <f t="shared" si="2"/>
        <v>99.49032258064516</v>
      </c>
      <c r="K75" s="22"/>
      <c r="L75" s="22"/>
      <c r="M75" s="19">
        <v>433.45</v>
      </c>
    </row>
    <row r="76" spans="1:13" ht="11.25">
      <c r="A76" s="20" t="s">
        <v>83</v>
      </c>
      <c r="B76" s="21" t="s">
        <v>164</v>
      </c>
      <c r="C76" s="21" t="s">
        <v>165</v>
      </c>
      <c r="D76" s="22">
        <v>265961.8</v>
      </c>
      <c r="E76" s="22">
        <v>184627.84</v>
      </c>
      <c r="F76" s="22">
        <v>83981</v>
      </c>
      <c r="G76" s="22">
        <v>59219</v>
      </c>
      <c r="H76" s="22"/>
      <c r="I76" s="22">
        <v>59218.89</v>
      </c>
      <c r="J76" s="23">
        <f t="shared" si="2"/>
        <v>99.99981424880528</v>
      </c>
      <c r="K76" s="22"/>
      <c r="L76" s="22"/>
      <c r="M76" s="19">
        <v>22114.96</v>
      </c>
    </row>
    <row r="77" spans="1:13" ht="11.25">
      <c r="A77" s="20" t="s">
        <v>83</v>
      </c>
      <c r="B77" s="21" t="s">
        <v>166</v>
      </c>
      <c r="C77" s="21" t="s">
        <v>167</v>
      </c>
      <c r="D77" s="22">
        <v>800000</v>
      </c>
      <c r="E77" s="22">
        <v>2499.58</v>
      </c>
      <c r="F77" s="22">
        <v>5500</v>
      </c>
      <c r="G77" s="22">
        <v>520</v>
      </c>
      <c r="H77" s="22"/>
      <c r="I77" s="22">
        <v>513.68</v>
      </c>
      <c r="J77" s="23">
        <f t="shared" si="2"/>
        <v>98.78461538461536</v>
      </c>
      <c r="K77" s="22"/>
      <c r="L77" s="22"/>
      <c r="M77" s="19">
        <v>796980.42</v>
      </c>
    </row>
    <row r="78" spans="1:13" ht="11.25">
      <c r="A78" s="20" t="s">
        <v>83</v>
      </c>
      <c r="B78" s="21" t="s">
        <v>168</v>
      </c>
      <c r="C78" s="21" t="s">
        <v>169</v>
      </c>
      <c r="D78" s="22">
        <v>55344</v>
      </c>
      <c r="E78" s="22">
        <v>0</v>
      </c>
      <c r="F78" s="22">
        <v>55344</v>
      </c>
      <c r="G78" s="22">
        <v>0</v>
      </c>
      <c r="H78" s="22"/>
      <c r="I78" s="22">
        <v>0</v>
      </c>
      <c r="J78" s="23" t="str">
        <f t="shared" si="2"/>
        <v>***</v>
      </c>
      <c r="K78" s="22"/>
      <c r="L78" s="22"/>
      <c r="M78" s="19">
        <v>55344</v>
      </c>
    </row>
    <row r="79" spans="1:13" ht="11.25">
      <c r="A79" s="20" t="s">
        <v>83</v>
      </c>
      <c r="B79" s="21" t="s">
        <v>170</v>
      </c>
      <c r="C79" s="21" t="s">
        <v>171</v>
      </c>
      <c r="D79" s="22">
        <v>250000</v>
      </c>
      <c r="E79" s="22">
        <v>990.28</v>
      </c>
      <c r="F79" s="22">
        <v>4000</v>
      </c>
      <c r="G79" s="22">
        <v>6000</v>
      </c>
      <c r="H79" s="22"/>
      <c r="I79" s="22">
        <v>5989.16</v>
      </c>
      <c r="J79" s="23">
        <f t="shared" si="2"/>
        <v>99.81933333333333</v>
      </c>
      <c r="K79" s="22"/>
      <c r="L79" s="22"/>
      <c r="M79" s="19">
        <v>243009.73</v>
      </c>
    </row>
    <row r="80" spans="1:13" ht="11.25">
      <c r="A80" s="20" t="s">
        <v>83</v>
      </c>
      <c r="B80" s="21" t="s">
        <v>172</v>
      </c>
      <c r="C80" s="21" t="s">
        <v>173</v>
      </c>
      <c r="D80" s="22">
        <v>26700</v>
      </c>
      <c r="E80" s="22">
        <v>0</v>
      </c>
      <c r="F80" s="22">
        <v>26700</v>
      </c>
      <c r="G80" s="22">
        <v>0</v>
      </c>
      <c r="H80" s="22"/>
      <c r="I80" s="22">
        <v>0</v>
      </c>
      <c r="J80" s="23" t="str">
        <f t="shared" si="2"/>
        <v>***</v>
      </c>
      <c r="K80" s="22"/>
      <c r="L80" s="22"/>
      <c r="M80" s="19">
        <v>26700</v>
      </c>
    </row>
    <row r="81" spans="1:13" ht="11.25">
      <c r="A81" s="20" t="s">
        <v>83</v>
      </c>
      <c r="B81" s="21" t="s">
        <v>174</v>
      </c>
      <c r="C81" s="21" t="s">
        <v>175</v>
      </c>
      <c r="D81" s="22">
        <v>230090</v>
      </c>
      <c r="E81" s="22">
        <v>5000</v>
      </c>
      <c r="F81" s="22">
        <v>10000</v>
      </c>
      <c r="G81" s="22">
        <v>24454</v>
      </c>
      <c r="H81" s="22"/>
      <c r="I81" s="22">
        <v>24454</v>
      </c>
      <c r="J81" s="23">
        <f t="shared" si="2"/>
        <v>100</v>
      </c>
      <c r="K81" s="22"/>
      <c r="L81" s="22"/>
      <c r="M81" s="19">
        <v>200636</v>
      </c>
    </row>
    <row r="82" spans="1:13" ht="11.25">
      <c r="A82" s="20" t="s">
        <v>83</v>
      </c>
      <c r="B82" s="21" t="s">
        <v>176</v>
      </c>
      <c r="C82" s="21" t="s">
        <v>177</v>
      </c>
      <c r="D82" s="22">
        <v>18145</v>
      </c>
      <c r="E82" s="22">
        <v>2000</v>
      </c>
      <c r="F82" s="22">
        <v>15100</v>
      </c>
      <c r="G82" s="22">
        <v>16145</v>
      </c>
      <c r="H82" s="22"/>
      <c r="I82" s="22">
        <v>16065.17</v>
      </c>
      <c r="J82" s="23">
        <f t="shared" si="2"/>
        <v>99.5055435119232</v>
      </c>
      <c r="K82" s="22"/>
      <c r="L82" s="22"/>
      <c r="M82" s="19">
        <v>0</v>
      </c>
    </row>
    <row r="83" spans="1:13" ht="11.25">
      <c r="A83" s="20" t="s">
        <v>83</v>
      </c>
      <c r="B83" s="21" t="s">
        <v>178</v>
      </c>
      <c r="C83" s="21" t="s">
        <v>179</v>
      </c>
      <c r="D83" s="22">
        <v>31500</v>
      </c>
      <c r="E83" s="22">
        <v>0</v>
      </c>
      <c r="F83" s="22">
        <v>9790</v>
      </c>
      <c r="G83" s="22">
        <v>9790</v>
      </c>
      <c r="H83" s="22"/>
      <c r="I83" s="22">
        <v>9782.12</v>
      </c>
      <c r="J83" s="23">
        <f t="shared" si="2"/>
        <v>99.91950970377938</v>
      </c>
      <c r="K83" s="22"/>
      <c r="L83" s="22"/>
      <c r="M83" s="19">
        <v>21710</v>
      </c>
    </row>
    <row r="84" spans="1:13" ht="11.25">
      <c r="A84" s="20" t="s">
        <v>83</v>
      </c>
      <c r="B84" s="21" t="s">
        <v>180</v>
      </c>
      <c r="C84" s="21" t="s">
        <v>181</v>
      </c>
      <c r="D84" s="22">
        <v>115000</v>
      </c>
      <c r="E84" s="22">
        <v>0</v>
      </c>
      <c r="F84" s="22">
        <v>10000</v>
      </c>
      <c r="G84" s="22">
        <v>17810</v>
      </c>
      <c r="H84" s="22"/>
      <c r="I84" s="22">
        <v>20188.85</v>
      </c>
      <c r="J84" s="23">
        <f t="shared" si="2"/>
        <v>113.35682201010667</v>
      </c>
      <c r="K84" s="22"/>
      <c r="L84" s="22"/>
      <c r="M84" s="19">
        <v>97190</v>
      </c>
    </row>
    <row r="85" spans="1:13" ht="11.25">
      <c r="A85" s="20" t="s">
        <v>83</v>
      </c>
      <c r="B85" s="21" t="s">
        <v>182</v>
      </c>
      <c r="C85" s="21" t="s">
        <v>183</v>
      </c>
      <c r="D85" s="22">
        <v>78300</v>
      </c>
      <c r="E85" s="22">
        <v>0</v>
      </c>
      <c r="F85" s="22">
        <v>22226</v>
      </c>
      <c r="G85" s="22">
        <v>77902</v>
      </c>
      <c r="H85" s="22"/>
      <c r="I85" s="22">
        <v>77901.23</v>
      </c>
      <c r="J85" s="23">
        <f t="shared" si="2"/>
        <v>99.9990115786501</v>
      </c>
      <c r="K85" s="22"/>
      <c r="L85" s="22"/>
      <c r="M85" s="19">
        <v>398</v>
      </c>
    </row>
    <row r="86" spans="1:13" ht="11.25">
      <c r="A86" s="20" t="s">
        <v>83</v>
      </c>
      <c r="B86" s="21" t="s">
        <v>184</v>
      </c>
      <c r="C86" s="21" t="s">
        <v>185</v>
      </c>
      <c r="D86" s="22">
        <v>24500</v>
      </c>
      <c r="E86" s="22">
        <v>0</v>
      </c>
      <c r="F86" s="22">
        <v>5000</v>
      </c>
      <c r="G86" s="22">
        <v>60</v>
      </c>
      <c r="H86" s="22"/>
      <c r="I86" s="22">
        <v>51.8</v>
      </c>
      <c r="J86" s="23">
        <f t="shared" si="2"/>
        <v>86.33333333333333</v>
      </c>
      <c r="K86" s="22"/>
      <c r="L86" s="22"/>
      <c r="M86" s="19">
        <v>24440</v>
      </c>
    </row>
    <row r="87" spans="1:13" ht="11.25">
      <c r="A87" s="20" t="s">
        <v>83</v>
      </c>
      <c r="B87" s="21" t="s">
        <v>186</v>
      </c>
      <c r="C87" s="21" t="s">
        <v>187</v>
      </c>
      <c r="D87" s="22">
        <v>55000</v>
      </c>
      <c r="E87" s="22">
        <v>0</v>
      </c>
      <c r="F87" s="22">
        <v>36000</v>
      </c>
      <c r="G87" s="22">
        <v>106</v>
      </c>
      <c r="H87" s="22"/>
      <c r="I87" s="22">
        <v>105.53</v>
      </c>
      <c r="J87" s="23">
        <f t="shared" si="2"/>
        <v>99.55660377358491</v>
      </c>
      <c r="K87" s="22"/>
      <c r="L87" s="22"/>
      <c r="M87" s="19">
        <v>54894</v>
      </c>
    </row>
    <row r="88" spans="1:13" ht="11.25">
      <c r="A88" s="20" t="s">
        <v>83</v>
      </c>
      <c r="B88" s="21" t="s">
        <v>188</v>
      </c>
      <c r="C88" s="21" t="s">
        <v>189</v>
      </c>
      <c r="D88" s="22">
        <v>84485</v>
      </c>
      <c r="E88" s="22">
        <v>0</v>
      </c>
      <c r="F88" s="22">
        <v>20000</v>
      </c>
      <c r="G88" s="22">
        <v>20000</v>
      </c>
      <c r="H88" s="22"/>
      <c r="I88" s="22">
        <v>19998.12</v>
      </c>
      <c r="J88" s="23">
        <f t="shared" si="2"/>
        <v>99.9906</v>
      </c>
      <c r="K88" s="22"/>
      <c r="L88" s="22"/>
      <c r="M88" s="19">
        <v>64485</v>
      </c>
    </row>
    <row r="89" spans="1:13" ht="11.25">
      <c r="A89" s="20" t="s">
        <v>83</v>
      </c>
      <c r="B89" s="21" t="s">
        <v>190</v>
      </c>
      <c r="C89" s="21" t="s">
        <v>191</v>
      </c>
      <c r="D89" s="22">
        <v>220000</v>
      </c>
      <c r="E89" s="22">
        <v>0</v>
      </c>
      <c r="F89" s="22">
        <v>45000</v>
      </c>
      <c r="G89" s="22">
        <v>2000</v>
      </c>
      <c r="H89" s="22"/>
      <c r="I89" s="22">
        <v>2000</v>
      </c>
      <c r="J89" s="23">
        <f t="shared" si="2"/>
        <v>100</v>
      </c>
      <c r="K89" s="22"/>
      <c r="L89" s="22"/>
      <c r="M89" s="19">
        <v>218000</v>
      </c>
    </row>
    <row r="90" spans="1:13" ht="11.25">
      <c r="A90" s="20" t="s">
        <v>83</v>
      </c>
      <c r="B90" s="21" t="s">
        <v>192</v>
      </c>
      <c r="C90" s="21" t="s">
        <v>193</v>
      </c>
      <c r="D90" s="22">
        <v>42000</v>
      </c>
      <c r="E90" s="22">
        <v>0</v>
      </c>
      <c r="F90" s="22">
        <v>3000</v>
      </c>
      <c r="G90" s="22">
        <v>200</v>
      </c>
      <c r="H90" s="22"/>
      <c r="I90" s="22">
        <v>149.31</v>
      </c>
      <c r="J90" s="23">
        <f t="shared" si="2"/>
        <v>74.655</v>
      </c>
      <c r="K90" s="22"/>
      <c r="L90" s="22"/>
      <c r="M90" s="19">
        <v>41800</v>
      </c>
    </row>
    <row r="91" spans="1:13" ht="11.25">
      <c r="A91" s="20" t="s">
        <v>83</v>
      </c>
      <c r="B91" s="21" t="s">
        <v>194</v>
      </c>
      <c r="C91" s="21" t="s">
        <v>195</v>
      </c>
      <c r="D91" s="22">
        <v>33651</v>
      </c>
      <c r="E91" s="22">
        <v>0</v>
      </c>
      <c r="F91" s="22">
        <v>27000</v>
      </c>
      <c r="G91" s="22">
        <v>433</v>
      </c>
      <c r="H91" s="22"/>
      <c r="I91" s="22">
        <v>61.62</v>
      </c>
      <c r="J91" s="23">
        <f t="shared" si="2"/>
        <v>14.23094688221709</v>
      </c>
      <c r="K91" s="22"/>
      <c r="L91" s="22"/>
      <c r="M91" s="19">
        <v>33218</v>
      </c>
    </row>
    <row r="92" spans="1:13" ht="11.25">
      <c r="A92" s="20" t="s">
        <v>83</v>
      </c>
      <c r="B92" s="21" t="s">
        <v>196</v>
      </c>
      <c r="C92" s="21" t="s">
        <v>197</v>
      </c>
      <c r="D92" s="22">
        <v>0</v>
      </c>
      <c r="E92" s="22">
        <v>0</v>
      </c>
      <c r="F92" s="22">
        <v>1000</v>
      </c>
      <c r="G92" s="22">
        <v>0</v>
      </c>
      <c r="H92" s="22"/>
      <c r="I92" s="22">
        <v>0</v>
      </c>
      <c r="J92" s="23" t="str">
        <f t="shared" si="2"/>
        <v>***</v>
      </c>
      <c r="K92" s="22"/>
      <c r="L92" s="22"/>
      <c r="M92" s="19">
        <v>0</v>
      </c>
    </row>
    <row r="93" spans="1:13" ht="11.25">
      <c r="A93" s="20" t="s">
        <v>83</v>
      </c>
      <c r="B93" s="21" t="s">
        <v>198</v>
      </c>
      <c r="C93" s="21" t="s">
        <v>199</v>
      </c>
      <c r="D93" s="22">
        <v>95</v>
      </c>
      <c r="E93" s="22">
        <v>0</v>
      </c>
      <c r="F93" s="22">
        <v>0</v>
      </c>
      <c r="G93" s="22">
        <v>92.9</v>
      </c>
      <c r="H93" s="22"/>
      <c r="I93" s="22">
        <v>92.9</v>
      </c>
      <c r="J93" s="23">
        <f t="shared" si="2"/>
        <v>100</v>
      </c>
      <c r="K93" s="22"/>
      <c r="L93" s="22"/>
      <c r="M93" s="19">
        <v>0</v>
      </c>
    </row>
    <row r="94" spans="1:13" ht="11.25">
      <c r="A94" s="20" t="s">
        <v>83</v>
      </c>
      <c r="B94" s="21" t="s">
        <v>200</v>
      </c>
      <c r="C94" s="21" t="s">
        <v>199</v>
      </c>
      <c r="D94" s="22">
        <v>139</v>
      </c>
      <c r="E94" s="22">
        <v>0</v>
      </c>
      <c r="F94" s="22">
        <v>0</v>
      </c>
      <c r="G94" s="22">
        <v>134.9</v>
      </c>
      <c r="H94" s="22"/>
      <c r="I94" s="22">
        <v>134.9</v>
      </c>
      <c r="J94" s="23">
        <f aca="true" t="shared" si="3" ref="J94:J120">IF(G94=0,"***",100*I94/G94)</f>
        <v>100</v>
      </c>
      <c r="K94" s="22"/>
      <c r="L94" s="22"/>
      <c r="M94" s="19">
        <v>0</v>
      </c>
    </row>
    <row r="95" spans="1:13" ht="11.25">
      <c r="A95" s="20" t="s">
        <v>83</v>
      </c>
      <c r="B95" s="21" t="s">
        <v>201</v>
      </c>
      <c r="C95" s="21" t="s">
        <v>202</v>
      </c>
      <c r="D95" s="22">
        <v>1000</v>
      </c>
      <c r="E95" s="22">
        <v>0</v>
      </c>
      <c r="F95" s="22">
        <v>0</v>
      </c>
      <c r="G95" s="22">
        <v>0</v>
      </c>
      <c r="H95" s="22"/>
      <c r="I95" s="22">
        <v>0</v>
      </c>
      <c r="J95" s="23" t="str">
        <f t="shared" si="3"/>
        <v>***</v>
      </c>
      <c r="K95" s="22"/>
      <c r="L95" s="22"/>
      <c r="M95" s="19">
        <v>1000</v>
      </c>
    </row>
    <row r="96" spans="1:13" ht="11.25">
      <c r="A96" s="20" t="s">
        <v>83</v>
      </c>
      <c r="B96" s="21" t="s">
        <v>203</v>
      </c>
      <c r="C96" s="21" t="s">
        <v>204</v>
      </c>
      <c r="D96" s="22">
        <v>5000</v>
      </c>
      <c r="E96" s="22">
        <v>0</v>
      </c>
      <c r="F96" s="22">
        <v>0</v>
      </c>
      <c r="G96" s="22">
        <v>1500</v>
      </c>
      <c r="H96" s="22"/>
      <c r="I96" s="22">
        <v>1188.45</v>
      </c>
      <c r="J96" s="23">
        <f t="shared" si="3"/>
        <v>79.23</v>
      </c>
      <c r="K96" s="22"/>
      <c r="L96" s="22"/>
      <c r="M96" s="19">
        <v>3500</v>
      </c>
    </row>
    <row r="97" spans="1:13" ht="11.25">
      <c r="A97" s="20" t="s">
        <v>83</v>
      </c>
      <c r="B97" s="21" t="s">
        <v>205</v>
      </c>
      <c r="C97" s="21" t="s">
        <v>206</v>
      </c>
      <c r="D97" s="22">
        <v>239062</v>
      </c>
      <c r="E97" s="22">
        <v>0</v>
      </c>
      <c r="F97" s="22">
        <v>0</v>
      </c>
      <c r="G97" s="22">
        <v>5000</v>
      </c>
      <c r="H97" s="22"/>
      <c r="I97" s="22">
        <v>4997.69</v>
      </c>
      <c r="J97" s="23">
        <f t="shared" si="3"/>
        <v>99.95379999999999</v>
      </c>
      <c r="K97" s="22"/>
      <c r="L97" s="22"/>
      <c r="M97" s="19">
        <v>234062</v>
      </c>
    </row>
    <row r="98" spans="1:13" ht="11.25">
      <c r="A98" s="20" t="s">
        <v>83</v>
      </c>
      <c r="B98" s="21" t="s">
        <v>207</v>
      </c>
      <c r="C98" s="21" t="s">
        <v>208</v>
      </c>
      <c r="D98" s="22">
        <v>18906</v>
      </c>
      <c r="E98" s="22">
        <v>0</v>
      </c>
      <c r="F98" s="22">
        <v>0</v>
      </c>
      <c r="G98" s="22">
        <v>17609</v>
      </c>
      <c r="H98" s="22"/>
      <c r="I98" s="22">
        <v>17608.63</v>
      </c>
      <c r="J98" s="23">
        <f t="shared" si="3"/>
        <v>99.9978988017491</v>
      </c>
      <c r="K98" s="22"/>
      <c r="L98" s="22"/>
      <c r="M98" s="19">
        <v>1297</v>
      </c>
    </row>
    <row r="99" spans="1:13" ht="11.25">
      <c r="A99" s="20" t="s">
        <v>83</v>
      </c>
      <c r="B99" s="21" t="s">
        <v>209</v>
      </c>
      <c r="C99" s="21" t="s">
        <v>210</v>
      </c>
      <c r="D99" s="22">
        <v>10000</v>
      </c>
      <c r="E99" s="22">
        <v>0</v>
      </c>
      <c r="F99" s="22">
        <v>0</v>
      </c>
      <c r="G99" s="22">
        <v>10000</v>
      </c>
      <c r="H99" s="22"/>
      <c r="I99" s="22">
        <v>10000</v>
      </c>
      <c r="J99" s="23">
        <f t="shared" si="3"/>
        <v>100</v>
      </c>
      <c r="K99" s="22"/>
      <c r="L99" s="22"/>
      <c r="M99" s="19">
        <v>0</v>
      </c>
    </row>
    <row r="100" spans="1:13" ht="11.25">
      <c r="A100" s="20" t="s">
        <v>83</v>
      </c>
      <c r="B100" s="21" t="s">
        <v>211</v>
      </c>
      <c r="C100" s="21" t="s">
        <v>212</v>
      </c>
      <c r="D100" s="22">
        <v>6329</v>
      </c>
      <c r="E100" s="22">
        <v>0</v>
      </c>
      <c r="F100" s="22">
        <v>0</v>
      </c>
      <c r="G100" s="22">
        <v>974</v>
      </c>
      <c r="H100" s="22"/>
      <c r="I100" s="22">
        <v>0</v>
      </c>
      <c r="J100" s="23">
        <f t="shared" si="3"/>
        <v>0</v>
      </c>
      <c r="K100" s="22"/>
      <c r="L100" s="22"/>
      <c r="M100" s="19">
        <v>5355</v>
      </c>
    </row>
    <row r="101" spans="1:13" ht="11.25">
      <c r="A101" s="20" t="s">
        <v>83</v>
      </c>
      <c r="B101" s="21" t="s">
        <v>213</v>
      </c>
      <c r="C101" s="21" t="s">
        <v>214</v>
      </c>
      <c r="D101" s="22">
        <v>480</v>
      </c>
      <c r="E101" s="22">
        <v>0</v>
      </c>
      <c r="F101" s="22">
        <v>0</v>
      </c>
      <c r="G101" s="22">
        <v>480</v>
      </c>
      <c r="H101" s="22"/>
      <c r="I101" s="22">
        <v>480</v>
      </c>
      <c r="J101" s="23">
        <f t="shared" si="3"/>
        <v>100</v>
      </c>
      <c r="K101" s="22"/>
      <c r="L101" s="22"/>
      <c r="M101" s="19">
        <v>0</v>
      </c>
    </row>
    <row r="102" spans="1:13" ht="11.25">
      <c r="A102" s="20" t="s">
        <v>83</v>
      </c>
      <c r="B102" s="21" t="s">
        <v>215</v>
      </c>
      <c r="C102" s="21" t="s">
        <v>216</v>
      </c>
      <c r="D102" s="22">
        <v>23306</v>
      </c>
      <c r="E102" s="22">
        <v>0</v>
      </c>
      <c r="F102" s="22">
        <v>0</v>
      </c>
      <c r="G102" s="22">
        <v>118</v>
      </c>
      <c r="H102" s="22"/>
      <c r="I102" s="22">
        <v>117.22</v>
      </c>
      <c r="J102" s="23">
        <f t="shared" si="3"/>
        <v>99.33898305084746</v>
      </c>
      <c r="K102" s="22"/>
      <c r="L102" s="22"/>
      <c r="M102" s="19">
        <v>23188</v>
      </c>
    </row>
    <row r="103" spans="1:13" ht="11.25">
      <c r="A103" s="20" t="s">
        <v>83</v>
      </c>
      <c r="B103" s="21" t="s">
        <v>217</v>
      </c>
      <c r="C103" s="21" t="s">
        <v>218</v>
      </c>
      <c r="D103" s="22">
        <v>18334</v>
      </c>
      <c r="E103" s="22">
        <v>0</v>
      </c>
      <c r="F103" s="22">
        <v>0</v>
      </c>
      <c r="G103" s="22">
        <v>184</v>
      </c>
      <c r="H103" s="22"/>
      <c r="I103" s="22">
        <v>184</v>
      </c>
      <c r="J103" s="23">
        <f t="shared" si="3"/>
        <v>100</v>
      </c>
      <c r="K103" s="22"/>
      <c r="L103" s="22"/>
      <c r="M103" s="19">
        <v>18150</v>
      </c>
    </row>
    <row r="104" spans="1:13" ht="11.25">
      <c r="A104" s="20" t="s">
        <v>83</v>
      </c>
      <c r="B104" s="21" t="s">
        <v>219</v>
      </c>
      <c r="C104" s="21" t="s">
        <v>220</v>
      </c>
      <c r="D104" s="22">
        <v>130000</v>
      </c>
      <c r="E104" s="22">
        <v>0</v>
      </c>
      <c r="F104" s="22">
        <v>0</v>
      </c>
      <c r="G104" s="22">
        <v>591</v>
      </c>
      <c r="H104" s="22"/>
      <c r="I104" s="22">
        <v>590.63</v>
      </c>
      <c r="J104" s="23">
        <f t="shared" si="3"/>
        <v>99.93739424703892</v>
      </c>
      <c r="K104" s="22"/>
      <c r="L104" s="22"/>
      <c r="M104" s="19">
        <v>129409</v>
      </c>
    </row>
    <row r="105" spans="1:13" ht="11.25">
      <c r="A105" s="20" t="s">
        <v>83</v>
      </c>
      <c r="B105" s="21" t="s">
        <v>221</v>
      </c>
      <c r="C105" s="21" t="s">
        <v>222</v>
      </c>
      <c r="D105" s="22">
        <v>19400</v>
      </c>
      <c r="E105" s="22">
        <v>0</v>
      </c>
      <c r="F105" s="22">
        <v>0</v>
      </c>
      <c r="G105" s="22">
        <v>69</v>
      </c>
      <c r="H105" s="22"/>
      <c r="I105" s="22">
        <v>69.46</v>
      </c>
      <c r="J105" s="23">
        <f t="shared" si="3"/>
        <v>100.66666666666666</v>
      </c>
      <c r="K105" s="22"/>
      <c r="L105" s="22"/>
      <c r="M105" s="19">
        <v>19331</v>
      </c>
    </row>
    <row r="106" spans="1:13" ht="11.25">
      <c r="A106" s="20" t="s">
        <v>83</v>
      </c>
      <c r="B106" s="21" t="s">
        <v>223</v>
      </c>
      <c r="C106" s="21" t="s">
        <v>224</v>
      </c>
      <c r="D106" s="22">
        <v>6051</v>
      </c>
      <c r="E106" s="22">
        <v>0</v>
      </c>
      <c r="F106" s="22">
        <v>0</v>
      </c>
      <c r="G106" s="22">
        <v>61</v>
      </c>
      <c r="H106" s="22"/>
      <c r="I106" s="22">
        <v>60.61</v>
      </c>
      <c r="J106" s="23">
        <f t="shared" si="3"/>
        <v>99.36065573770492</v>
      </c>
      <c r="K106" s="22"/>
      <c r="L106" s="22"/>
      <c r="M106" s="19">
        <v>5990</v>
      </c>
    </row>
    <row r="107" spans="1:13" ht="11.25">
      <c r="A107" s="20" t="s">
        <v>83</v>
      </c>
      <c r="B107" s="21" t="s">
        <v>225</v>
      </c>
      <c r="C107" s="21" t="s">
        <v>226</v>
      </c>
      <c r="D107" s="22">
        <v>58000</v>
      </c>
      <c r="E107" s="22">
        <v>0</v>
      </c>
      <c r="F107" s="22">
        <v>0</v>
      </c>
      <c r="G107" s="22">
        <v>2001</v>
      </c>
      <c r="H107" s="22"/>
      <c r="I107" s="22">
        <v>2001</v>
      </c>
      <c r="J107" s="23">
        <f t="shared" si="3"/>
        <v>100</v>
      </c>
      <c r="K107" s="22"/>
      <c r="L107" s="22"/>
      <c r="M107" s="19">
        <v>55999</v>
      </c>
    </row>
    <row r="108" spans="1:13" ht="11.25">
      <c r="A108" s="20" t="s">
        <v>83</v>
      </c>
      <c r="B108" s="21" t="s">
        <v>227</v>
      </c>
      <c r="C108" s="21" t="s">
        <v>228</v>
      </c>
      <c r="D108" s="22">
        <v>19006</v>
      </c>
      <c r="E108" s="22">
        <v>0</v>
      </c>
      <c r="F108" s="22">
        <v>0</v>
      </c>
      <c r="G108" s="22">
        <v>1799</v>
      </c>
      <c r="H108" s="22"/>
      <c r="I108" s="22">
        <v>1676.26</v>
      </c>
      <c r="J108" s="23">
        <f t="shared" si="3"/>
        <v>93.17732073374097</v>
      </c>
      <c r="K108" s="22"/>
      <c r="L108" s="22"/>
      <c r="M108" s="19">
        <v>17207</v>
      </c>
    </row>
    <row r="109" spans="1:13" ht="11.25">
      <c r="A109" s="20" t="s">
        <v>83</v>
      </c>
      <c r="B109" s="21" t="s">
        <v>229</v>
      </c>
      <c r="C109" s="21" t="s">
        <v>230</v>
      </c>
      <c r="D109" s="22">
        <v>20000</v>
      </c>
      <c r="E109" s="22">
        <v>0</v>
      </c>
      <c r="F109" s="22">
        <v>0</v>
      </c>
      <c r="G109" s="22">
        <v>860</v>
      </c>
      <c r="H109" s="22"/>
      <c r="I109" s="22">
        <v>868.7</v>
      </c>
      <c r="J109" s="23">
        <f t="shared" si="3"/>
        <v>101.01162790697674</v>
      </c>
      <c r="K109" s="22"/>
      <c r="L109" s="22"/>
      <c r="M109" s="19">
        <v>19140</v>
      </c>
    </row>
    <row r="110" spans="1:13" ht="11.25">
      <c r="A110" s="20" t="s">
        <v>83</v>
      </c>
      <c r="B110" s="21" t="s">
        <v>231</v>
      </c>
      <c r="C110" s="21" t="s">
        <v>232</v>
      </c>
      <c r="D110" s="22">
        <v>4500</v>
      </c>
      <c r="E110" s="22">
        <v>0</v>
      </c>
      <c r="F110" s="22">
        <v>0</v>
      </c>
      <c r="G110" s="22">
        <v>247</v>
      </c>
      <c r="H110" s="22"/>
      <c r="I110" s="22">
        <v>247.94</v>
      </c>
      <c r="J110" s="23">
        <f t="shared" si="3"/>
        <v>100.38056680161944</v>
      </c>
      <c r="K110" s="22"/>
      <c r="L110" s="22"/>
      <c r="M110" s="19">
        <v>4253</v>
      </c>
    </row>
    <row r="111" spans="1:13" ht="11.25">
      <c r="A111" s="20" t="s">
        <v>233</v>
      </c>
      <c r="B111" s="21" t="s">
        <v>234</v>
      </c>
      <c r="C111" s="21" t="s">
        <v>235</v>
      </c>
      <c r="D111" s="22">
        <v>9875357</v>
      </c>
      <c r="E111" s="22">
        <v>9509595</v>
      </c>
      <c r="F111" s="22">
        <v>0</v>
      </c>
      <c r="G111" s="22">
        <v>60000</v>
      </c>
      <c r="H111" s="22">
        <v>60000</v>
      </c>
      <c r="I111" s="22">
        <v>60000</v>
      </c>
      <c r="J111" s="23">
        <f t="shared" si="3"/>
        <v>100</v>
      </c>
      <c r="K111" s="22">
        <v>0</v>
      </c>
      <c r="L111" s="22">
        <v>0</v>
      </c>
      <c r="M111" s="19">
        <v>305762</v>
      </c>
    </row>
    <row r="112" spans="1:13" ht="11.25">
      <c r="A112" s="20" t="s">
        <v>233</v>
      </c>
      <c r="B112" s="21" t="s">
        <v>236</v>
      </c>
      <c r="C112" s="21" t="s">
        <v>237</v>
      </c>
      <c r="D112" s="22">
        <v>1359000</v>
      </c>
      <c r="E112" s="22">
        <v>376150</v>
      </c>
      <c r="F112" s="22">
        <v>5000</v>
      </c>
      <c r="G112" s="22">
        <v>5000</v>
      </c>
      <c r="H112" s="22">
        <v>5000</v>
      </c>
      <c r="I112" s="22">
        <v>5000</v>
      </c>
      <c r="J112" s="23">
        <f t="shared" si="3"/>
        <v>100</v>
      </c>
      <c r="K112" s="22">
        <v>0</v>
      </c>
      <c r="L112" s="22">
        <v>365</v>
      </c>
      <c r="M112" s="19">
        <v>977850</v>
      </c>
    </row>
    <row r="113" spans="1:13" ht="11.25">
      <c r="A113" s="20" t="s">
        <v>233</v>
      </c>
      <c r="B113" s="21" t="s">
        <v>238</v>
      </c>
      <c r="C113" s="21" t="s">
        <v>239</v>
      </c>
      <c r="D113" s="22">
        <v>2507980</v>
      </c>
      <c r="E113" s="22">
        <v>2062384</v>
      </c>
      <c r="F113" s="22">
        <v>445577</v>
      </c>
      <c r="G113" s="22">
        <v>388732</v>
      </c>
      <c r="H113" s="22">
        <v>350000</v>
      </c>
      <c r="I113" s="22">
        <v>350000</v>
      </c>
      <c r="J113" s="23">
        <f t="shared" si="3"/>
        <v>90.03632322525544</v>
      </c>
      <c r="K113" s="22">
        <v>0</v>
      </c>
      <c r="L113" s="22">
        <v>0</v>
      </c>
      <c r="M113" s="19">
        <v>56864</v>
      </c>
    </row>
    <row r="114" spans="1:13" ht="11.25">
      <c r="A114" s="20" t="s">
        <v>233</v>
      </c>
      <c r="B114" s="21" t="s">
        <v>240</v>
      </c>
      <c r="C114" s="21" t="s">
        <v>241</v>
      </c>
      <c r="D114" s="22">
        <v>8670496</v>
      </c>
      <c r="E114" s="22">
        <v>7230665.5</v>
      </c>
      <c r="F114" s="22">
        <v>0</v>
      </c>
      <c r="G114" s="22">
        <v>1098960</v>
      </c>
      <c r="H114" s="22">
        <v>1098960</v>
      </c>
      <c r="I114" s="22">
        <v>1098960</v>
      </c>
      <c r="J114" s="23">
        <f t="shared" si="3"/>
        <v>100</v>
      </c>
      <c r="K114" s="22">
        <v>0</v>
      </c>
      <c r="L114" s="22">
        <v>0</v>
      </c>
      <c r="M114" s="19">
        <v>340870.5</v>
      </c>
    </row>
    <row r="115" spans="1:13" ht="11.25">
      <c r="A115" s="20" t="s">
        <v>233</v>
      </c>
      <c r="B115" s="21" t="s">
        <v>242</v>
      </c>
      <c r="C115" s="21" t="s">
        <v>243</v>
      </c>
      <c r="D115" s="22">
        <v>7554543</v>
      </c>
      <c r="E115" s="22">
        <v>2896543</v>
      </c>
      <c r="F115" s="22">
        <v>800000</v>
      </c>
      <c r="G115" s="22">
        <v>800000</v>
      </c>
      <c r="H115" s="22">
        <v>800000</v>
      </c>
      <c r="I115" s="22">
        <v>800000</v>
      </c>
      <c r="J115" s="23">
        <f t="shared" si="3"/>
        <v>100</v>
      </c>
      <c r="K115" s="22">
        <v>0</v>
      </c>
      <c r="L115" s="22">
        <v>46040</v>
      </c>
      <c r="M115" s="19">
        <v>3858000</v>
      </c>
    </row>
    <row r="116" spans="1:13" ht="11.25">
      <c r="A116" s="20" t="s">
        <v>233</v>
      </c>
      <c r="B116" s="21" t="s">
        <v>244</v>
      </c>
      <c r="C116" s="21" t="s">
        <v>245</v>
      </c>
      <c r="D116" s="22">
        <v>1611849</v>
      </c>
      <c r="E116" s="22">
        <v>297289</v>
      </c>
      <c r="F116" s="22">
        <v>0</v>
      </c>
      <c r="G116" s="22">
        <v>129303</v>
      </c>
      <c r="H116" s="22">
        <v>129303</v>
      </c>
      <c r="I116" s="22">
        <v>129303</v>
      </c>
      <c r="J116" s="23">
        <f t="shared" si="3"/>
        <v>100</v>
      </c>
      <c r="K116" s="22">
        <v>0</v>
      </c>
      <c r="L116" s="22">
        <v>0</v>
      </c>
      <c r="M116" s="19">
        <v>1185257</v>
      </c>
    </row>
    <row r="117" spans="1:13" ht="11.25">
      <c r="A117" s="20" t="s">
        <v>233</v>
      </c>
      <c r="B117" s="21" t="s">
        <v>246</v>
      </c>
      <c r="C117" s="21" t="s">
        <v>247</v>
      </c>
      <c r="D117" s="22">
        <v>5678937</v>
      </c>
      <c r="E117" s="22">
        <v>1383012.4</v>
      </c>
      <c r="F117" s="22">
        <v>0</v>
      </c>
      <c r="G117" s="22">
        <v>285417</v>
      </c>
      <c r="H117" s="22">
        <v>285417</v>
      </c>
      <c r="I117" s="22">
        <v>285417</v>
      </c>
      <c r="J117" s="23">
        <f t="shared" si="3"/>
        <v>100</v>
      </c>
      <c r="K117" s="22">
        <v>0</v>
      </c>
      <c r="L117" s="22">
        <v>20700</v>
      </c>
      <c r="M117" s="19">
        <v>4010507.6</v>
      </c>
    </row>
    <row r="118" spans="1:13" ht="11.25">
      <c r="A118" s="20" t="s">
        <v>233</v>
      </c>
      <c r="B118" s="21" t="s">
        <v>248</v>
      </c>
      <c r="C118" s="21" t="s">
        <v>249</v>
      </c>
      <c r="D118" s="22">
        <v>2192077</v>
      </c>
      <c r="E118" s="22">
        <v>275907</v>
      </c>
      <c r="F118" s="22">
        <v>0</v>
      </c>
      <c r="G118" s="22">
        <v>160408</v>
      </c>
      <c r="H118" s="22">
        <v>160408</v>
      </c>
      <c r="I118" s="22">
        <v>160408</v>
      </c>
      <c r="J118" s="23">
        <f t="shared" si="3"/>
        <v>100</v>
      </c>
      <c r="K118" s="22">
        <v>0</v>
      </c>
      <c r="L118" s="22">
        <v>0</v>
      </c>
      <c r="M118" s="19">
        <v>1755762</v>
      </c>
    </row>
    <row r="119" spans="1:13" ht="11.25">
      <c r="A119" s="20" t="s">
        <v>233</v>
      </c>
      <c r="B119" s="21" t="s">
        <v>250</v>
      </c>
      <c r="C119" s="21" t="s">
        <v>251</v>
      </c>
      <c r="D119" s="22">
        <v>13338566</v>
      </c>
      <c r="E119" s="22">
        <v>223938</v>
      </c>
      <c r="F119" s="22">
        <v>0</v>
      </c>
      <c r="G119" s="22">
        <v>750000</v>
      </c>
      <c r="H119" s="22">
        <v>750000</v>
      </c>
      <c r="I119" s="22">
        <v>750000</v>
      </c>
      <c r="J119" s="23">
        <f t="shared" si="3"/>
        <v>100</v>
      </c>
      <c r="K119" s="22">
        <v>0</v>
      </c>
      <c r="L119" s="22">
        <v>450000</v>
      </c>
      <c r="M119" s="19">
        <v>12364628</v>
      </c>
    </row>
    <row r="120" spans="1:13" ht="11.25">
      <c r="A120" s="20" t="s">
        <v>233</v>
      </c>
      <c r="B120" s="21" t="s">
        <v>252</v>
      </c>
      <c r="C120" s="21" t="s">
        <v>253</v>
      </c>
      <c r="D120" s="22">
        <v>4178823</v>
      </c>
      <c r="E120" s="22">
        <v>606483</v>
      </c>
      <c r="F120" s="22">
        <v>200000</v>
      </c>
      <c r="G120" s="22">
        <v>328950</v>
      </c>
      <c r="H120" s="22">
        <v>328950</v>
      </c>
      <c r="I120" s="22">
        <v>328949</v>
      </c>
      <c r="J120" s="23">
        <f t="shared" si="3"/>
        <v>99.99969600243197</v>
      </c>
      <c r="K120" s="22">
        <v>0</v>
      </c>
      <c r="L120" s="22">
        <v>0</v>
      </c>
      <c r="M120" s="19">
        <v>3243390</v>
      </c>
    </row>
    <row r="121" spans="1:13" ht="11.25">
      <c r="A121" s="20" t="s">
        <v>233</v>
      </c>
      <c r="B121" s="21" t="s">
        <v>254</v>
      </c>
      <c r="C121" s="21" t="s">
        <v>255</v>
      </c>
      <c r="D121" s="22">
        <v>599505</v>
      </c>
      <c r="E121" s="22">
        <v>474995</v>
      </c>
      <c r="F121" s="22">
        <v>61958</v>
      </c>
      <c r="G121" s="22">
        <v>61958</v>
      </c>
      <c r="H121" s="22">
        <v>61958</v>
      </c>
      <c r="I121" s="22">
        <v>61002</v>
      </c>
      <c r="J121" s="23">
        <f aca="true" t="shared" si="4" ref="J121:J134">IF(G121=0,"***",100*I121/G121)</f>
        <v>98.45701927111915</v>
      </c>
      <c r="K121" s="22">
        <v>0</v>
      </c>
      <c r="L121" s="22">
        <v>0</v>
      </c>
      <c r="M121" s="19">
        <v>62552</v>
      </c>
    </row>
    <row r="122" spans="1:13" ht="11.25">
      <c r="A122" s="20" t="s">
        <v>233</v>
      </c>
      <c r="B122" s="21" t="s">
        <v>256</v>
      </c>
      <c r="C122" s="21" t="s">
        <v>257</v>
      </c>
      <c r="D122" s="22">
        <v>1095000</v>
      </c>
      <c r="E122" s="22">
        <v>157277</v>
      </c>
      <c r="F122" s="22">
        <v>225000</v>
      </c>
      <c r="G122" s="22">
        <v>480000</v>
      </c>
      <c r="H122" s="22">
        <v>480000</v>
      </c>
      <c r="I122" s="22">
        <v>480000</v>
      </c>
      <c r="J122" s="23">
        <f t="shared" si="4"/>
        <v>100</v>
      </c>
      <c r="K122" s="22">
        <v>0</v>
      </c>
      <c r="L122" s="22">
        <v>617</v>
      </c>
      <c r="M122" s="19">
        <v>457723</v>
      </c>
    </row>
    <row r="123" spans="1:13" ht="11.25">
      <c r="A123" s="20" t="s">
        <v>233</v>
      </c>
      <c r="B123" s="21" t="s">
        <v>258</v>
      </c>
      <c r="C123" s="21" t="s">
        <v>259</v>
      </c>
      <c r="D123" s="22">
        <v>19260583</v>
      </c>
      <c r="E123" s="22">
        <v>18975</v>
      </c>
      <c r="F123" s="22">
        <v>30000</v>
      </c>
      <c r="G123" s="22">
        <v>500</v>
      </c>
      <c r="H123" s="22">
        <v>500</v>
      </c>
      <c r="I123" s="22">
        <v>357</v>
      </c>
      <c r="J123" s="23">
        <f t="shared" si="4"/>
        <v>71.4</v>
      </c>
      <c r="K123" s="22">
        <v>0</v>
      </c>
      <c r="L123" s="22">
        <v>0</v>
      </c>
      <c r="M123" s="19">
        <v>19241108</v>
      </c>
    </row>
    <row r="124" spans="1:13" ht="11.25">
      <c r="A124" s="20" t="s">
        <v>233</v>
      </c>
      <c r="B124" s="21" t="s">
        <v>260</v>
      </c>
      <c r="C124" s="21" t="s">
        <v>261</v>
      </c>
      <c r="D124" s="22">
        <v>68455</v>
      </c>
      <c r="E124" s="22">
        <v>3088</v>
      </c>
      <c r="F124" s="22">
        <v>55367</v>
      </c>
      <c r="G124" s="22">
        <v>55367</v>
      </c>
      <c r="H124" s="22">
        <v>55367</v>
      </c>
      <c r="I124" s="22">
        <v>55367</v>
      </c>
      <c r="J124" s="23">
        <f t="shared" si="4"/>
        <v>100</v>
      </c>
      <c r="K124" s="22">
        <v>0</v>
      </c>
      <c r="L124" s="22">
        <v>10770</v>
      </c>
      <c r="M124" s="19">
        <v>10000</v>
      </c>
    </row>
    <row r="125" spans="1:13" ht="11.25">
      <c r="A125" s="20" t="s">
        <v>233</v>
      </c>
      <c r="B125" s="21" t="s">
        <v>262</v>
      </c>
      <c r="C125" s="21" t="s">
        <v>263</v>
      </c>
      <c r="D125" s="22">
        <v>295578</v>
      </c>
      <c r="E125" s="22">
        <v>256770</v>
      </c>
      <c r="F125" s="22">
        <v>28808</v>
      </c>
      <c r="G125" s="22">
        <v>30180</v>
      </c>
      <c r="H125" s="22">
        <v>30180</v>
      </c>
      <c r="I125" s="22">
        <v>27208</v>
      </c>
      <c r="J125" s="23">
        <f t="shared" si="4"/>
        <v>90.15241882041087</v>
      </c>
      <c r="K125" s="22">
        <v>0</v>
      </c>
      <c r="L125" s="22">
        <v>0</v>
      </c>
      <c r="M125" s="19">
        <v>8628</v>
      </c>
    </row>
    <row r="126" spans="1:13" ht="11.25">
      <c r="A126" s="20" t="s">
        <v>233</v>
      </c>
      <c r="B126" s="21" t="s">
        <v>264</v>
      </c>
      <c r="C126" s="21" t="s">
        <v>265</v>
      </c>
      <c r="D126" s="22">
        <v>86000</v>
      </c>
      <c r="E126" s="22">
        <v>3095</v>
      </c>
      <c r="F126" s="22">
        <v>82905</v>
      </c>
      <c r="G126" s="22">
        <v>82905</v>
      </c>
      <c r="H126" s="22">
        <v>82905</v>
      </c>
      <c r="I126" s="22">
        <v>82905</v>
      </c>
      <c r="J126" s="23">
        <f t="shared" si="4"/>
        <v>100</v>
      </c>
      <c r="K126" s="22">
        <v>0</v>
      </c>
      <c r="L126" s="22">
        <v>867</v>
      </c>
      <c r="M126" s="19">
        <v>0</v>
      </c>
    </row>
    <row r="127" spans="1:13" ht="11.25">
      <c r="A127" s="20" t="s">
        <v>233</v>
      </c>
      <c r="B127" s="21" t="s">
        <v>266</v>
      </c>
      <c r="C127" s="21" t="s">
        <v>267</v>
      </c>
      <c r="D127" s="22">
        <v>714145</v>
      </c>
      <c r="E127" s="22">
        <v>3145</v>
      </c>
      <c r="F127" s="22">
        <v>0</v>
      </c>
      <c r="G127" s="22">
        <v>590000</v>
      </c>
      <c r="H127" s="22">
        <v>590000</v>
      </c>
      <c r="I127" s="22">
        <v>590000</v>
      </c>
      <c r="J127" s="23">
        <f t="shared" si="4"/>
        <v>100</v>
      </c>
      <c r="K127" s="22">
        <v>0</v>
      </c>
      <c r="L127" s="22">
        <v>0</v>
      </c>
      <c r="M127" s="19">
        <v>121000</v>
      </c>
    </row>
    <row r="128" spans="1:13" ht="11.25">
      <c r="A128" s="20" t="s">
        <v>233</v>
      </c>
      <c r="B128" s="21" t="s">
        <v>268</v>
      </c>
      <c r="C128" s="21" t="s">
        <v>269</v>
      </c>
      <c r="D128" s="22">
        <v>4857360</v>
      </c>
      <c r="E128" s="22">
        <v>0</v>
      </c>
      <c r="F128" s="22">
        <v>0</v>
      </c>
      <c r="G128" s="22">
        <v>113000</v>
      </c>
      <c r="H128" s="22">
        <v>113000</v>
      </c>
      <c r="I128" s="22">
        <v>112960</v>
      </c>
      <c r="J128" s="23">
        <f t="shared" si="4"/>
        <v>99.96460176991151</v>
      </c>
      <c r="K128" s="22">
        <v>0</v>
      </c>
      <c r="L128" s="22">
        <v>0</v>
      </c>
      <c r="M128" s="19">
        <v>4744360</v>
      </c>
    </row>
    <row r="129" spans="1:13" ht="11.25">
      <c r="A129" s="20" t="s">
        <v>233</v>
      </c>
      <c r="B129" s="21" t="s">
        <v>270</v>
      </c>
      <c r="C129" s="21" t="s">
        <v>271</v>
      </c>
      <c r="D129" s="22">
        <v>250000</v>
      </c>
      <c r="E129" s="22">
        <v>40505</v>
      </c>
      <c r="F129" s="22">
        <v>0</v>
      </c>
      <c r="G129" s="22">
        <v>81050</v>
      </c>
      <c r="H129" s="22">
        <v>81050</v>
      </c>
      <c r="I129" s="22">
        <v>81046</v>
      </c>
      <c r="J129" s="23">
        <f t="shared" si="4"/>
        <v>99.99506477483035</v>
      </c>
      <c r="K129" s="22">
        <v>0</v>
      </c>
      <c r="L129" s="22">
        <v>0</v>
      </c>
      <c r="M129" s="19">
        <v>128445</v>
      </c>
    </row>
    <row r="130" spans="1:13" ht="11.25">
      <c r="A130" s="20" t="s">
        <v>233</v>
      </c>
      <c r="B130" s="21" t="s">
        <v>272</v>
      </c>
      <c r="C130" s="21" t="s">
        <v>273</v>
      </c>
      <c r="D130" s="22">
        <v>100000</v>
      </c>
      <c r="E130" s="22">
        <v>0</v>
      </c>
      <c r="F130" s="22">
        <v>0</v>
      </c>
      <c r="G130" s="22">
        <v>27500</v>
      </c>
      <c r="H130" s="22">
        <v>27500</v>
      </c>
      <c r="I130" s="22">
        <v>27500</v>
      </c>
      <c r="J130" s="23">
        <f t="shared" si="4"/>
        <v>100</v>
      </c>
      <c r="K130" s="22">
        <v>0</v>
      </c>
      <c r="L130" s="22">
        <v>65871</v>
      </c>
      <c r="M130" s="19">
        <v>72500</v>
      </c>
    </row>
    <row r="131" spans="1:13" ht="11.25">
      <c r="A131" s="20" t="s">
        <v>233</v>
      </c>
      <c r="B131" s="21" t="s">
        <v>274</v>
      </c>
      <c r="C131" s="21" t="s">
        <v>275</v>
      </c>
      <c r="D131" s="22">
        <v>75000</v>
      </c>
      <c r="E131" s="22">
        <v>0</v>
      </c>
      <c r="F131" s="22">
        <v>0</v>
      </c>
      <c r="G131" s="22">
        <v>25000</v>
      </c>
      <c r="H131" s="22">
        <v>25000</v>
      </c>
      <c r="I131" s="22">
        <v>25000</v>
      </c>
      <c r="J131" s="23">
        <f t="shared" si="4"/>
        <v>100</v>
      </c>
      <c r="K131" s="22">
        <v>0</v>
      </c>
      <c r="L131" s="22">
        <v>0</v>
      </c>
      <c r="M131" s="19">
        <v>50000</v>
      </c>
    </row>
    <row r="132" spans="1:13" ht="11.25">
      <c r="A132" s="20" t="s">
        <v>276</v>
      </c>
      <c r="B132" s="21" t="s">
        <v>277</v>
      </c>
      <c r="C132" s="21" t="s">
        <v>278</v>
      </c>
      <c r="D132" s="22">
        <v>3312.1</v>
      </c>
      <c r="E132" s="22">
        <v>2312.08</v>
      </c>
      <c r="F132" s="22">
        <v>0</v>
      </c>
      <c r="G132" s="22">
        <v>0</v>
      </c>
      <c r="H132" s="22">
        <v>0</v>
      </c>
      <c r="I132" s="22">
        <v>0</v>
      </c>
      <c r="J132" s="23" t="str">
        <f t="shared" si="4"/>
        <v>***</v>
      </c>
      <c r="K132" s="22">
        <v>0</v>
      </c>
      <c r="L132" s="22">
        <v>0</v>
      </c>
      <c r="M132" s="19">
        <v>1000.02</v>
      </c>
    </row>
    <row r="133" spans="1:13" ht="12" thickBot="1">
      <c r="A133" s="20" t="s">
        <v>276</v>
      </c>
      <c r="B133" s="21" t="s">
        <v>279</v>
      </c>
      <c r="C133" s="21" t="s">
        <v>280</v>
      </c>
      <c r="D133" s="22">
        <v>5400</v>
      </c>
      <c r="E133" s="22">
        <v>4401.53</v>
      </c>
      <c r="F133" s="22">
        <v>0</v>
      </c>
      <c r="G133" s="22">
        <v>0</v>
      </c>
      <c r="H133" s="22">
        <v>0</v>
      </c>
      <c r="I133" s="22">
        <v>0</v>
      </c>
      <c r="J133" s="23" t="str">
        <f t="shared" si="4"/>
        <v>***</v>
      </c>
      <c r="K133" s="22">
        <v>0</v>
      </c>
      <c r="L133" s="22">
        <v>0</v>
      </c>
      <c r="M133" s="19">
        <v>998.47</v>
      </c>
    </row>
    <row r="134" spans="1:13" ht="12" thickBot="1">
      <c r="A134" s="32" t="s">
        <v>281</v>
      </c>
      <c r="B134" s="33"/>
      <c r="C134" s="33"/>
      <c r="D134" s="34">
        <v>174743611.89</v>
      </c>
      <c r="E134" s="34">
        <v>43060215.43</v>
      </c>
      <c r="F134" s="34">
        <v>6734586</v>
      </c>
      <c r="G134" s="34">
        <v>9655164</v>
      </c>
      <c r="H134" s="34">
        <v>5515498</v>
      </c>
      <c r="I134" s="34">
        <v>9054612.38</v>
      </c>
      <c r="J134" s="35">
        <f t="shared" si="4"/>
        <v>93.77999565828195</v>
      </c>
      <c r="K134" s="34">
        <v>0</v>
      </c>
      <c r="L134" s="34">
        <v>595230</v>
      </c>
      <c r="M134" s="36">
        <v>249358917.7</v>
      </c>
    </row>
    <row r="135" spans="1:13" ht="16.5" thickBot="1">
      <c r="A135" s="3"/>
      <c r="B135" s="3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" thickBot="1">
      <c r="A136" s="30" t="s">
        <v>282</v>
      </c>
      <c r="B136" s="31"/>
      <c r="C136" s="31"/>
      <c r="D136" s="38">
        <f>SUM(D10:D110)</f>
        <v>90374357.88999999</v>
      </c>
      <c r="E136" s="38">
        <f>SUM(E10:E110)</f>
        <v>17240398.529999997</v>
      </c>
      <c r="F136" s="38">
        <f>SUM(F10:F110)</f>
        <v>4799971</v>
      </c>
      <c r="G136" s="38">
        <f>SUM(G10:G110)</f>
        <v>4100934</v>
      </c>
      <c r="H136" s="38"/>
      <c r="I136" s="38">
        <f>SUM(I10:I110)</f>
        <v>3543230.3799999994</v>
      </c>
      <c r="J136" s="39">
        <f>I136/G136*100</f>
        <v>86.4005706992602</v>
      </c>
      <c r="K136" s="38"/>
      <c r="L136" s="38"/>
      <c r="M136" s="38">
        <f>SUM(D136:L136)</f>
        <v>120058978.20057069</v>
      </c>
    </row>
    <row r="137" spans="1:13" ht="12" thickBot="1">
      <c r="A137" s="30" t="s">
        <v>283</v>
      </c>
      <c r="B137" s="31"/>
      <c r="C137" s="31"/>
      <c r="D137" s="38">
        <f aca="true" t="shared" si="5" ref="D137:I137">SUM(D111:D131)</f>
        <v>84369254</v>
      </c>
      <c r="E137" s="38">
        <f t="shared" si="5"/>
        <v>25819816.9</v>
      </c>
      <c r="F137" s="38">
        <f t="shared" si="5"/>
        <v>1934615</v>
      </c>
      <c r="G137" s="38">
        <f t="shared" si="5"/>
        <v>5554230</v>
      </c>
      <c r="H137" s="38">
        <f t="shared" si="5"/>
        <v>5515498</v>
      </c>
      <c r="I137" s="38">
        <f t="shared" si="5"/>
        <v>5511382</v>
      </c>
      <c r="J137" s="39">
        <f>I137/G137*100</f>
        <v>99.22855193249109</v>
      </c>
      <c r="K137" s="38">
        <f>SUM(K111:K131)</f>
        <v>0</v>
      </c>
      <c r="L137" s="38">
        <f>SUM(L111:L131)</f>
        <v>595230</v>
      </c>
      <c r="M137" s="38">
        <f>SUM(D137:L137)</f>
        <v>129300125.12855195</v>
      </c>
    </row>
    <row r="138" spans="1:13" ht="16.5" thickBot="1">
      <c r="A138" s="3"/>
      <c r="B138" s="3"/>
      <c r="C138" s="3"/>
      <c r="D138" s="4"/>
      <c r="E138" s="4"/>
      <c r="F138" s="4"/>
      <c r="G138" s="4"/>
      <c r="H138" s="4"/>
      <c r="I138" s="4"/>
      <c r="J138" s="42"/>
      <c r="K138" s="4"/>
      <c r="L138" s="4"/>
      <c r="M138" s="4"/>
    </row>
    <row r="139" spans="1:13" ht="12" thickBot="1">
      <c r="A139" s="30" t="s">
        <v>284</v>
      </c>
      <c r="B139" s="31"/>
      <c r="C139" s="31"/>
      <c r="D139" s="37">
        <f aca="true" t="shared" si="6" ref="D139:I139">SUM(D136:D138)</f>
        <v>174743611.89</v>
      </c>
      <c r="E139" s="37">
        <f t="shared" si="6"/>
        <v>43060215.42999999</v>
      </c>
      <c r="F139" s="37">
        <f t="shared" si="6"/>
        <v>6734586</v>
      </c>
      <c r="G139" s="37">
        <f t="shared" si="6"/>
        <v>9655164</v>
      </c>
      <c r="H139" s="37">
        <f t="shared" si="6"/>
        <v>5515498</v>
      </c>
      <c r="I139" s="37">
        <f t="shared" si="6"/>
        <v>9054612.379999999</v>
      </c>
      <c r="J139" s="44">
        <f>I139/G139*100</f>
        <v>93.77999565828192</v>
      </c>
      <c r="K139" s="43">
        <f>SUM(K136:K138)</f>
        <v>0</v>
      </c>
      <c r="L139" s="37">
        <f>SUM(L136:L138)</f>
        <v>595230</v>
      </c>
      <c r="M139" s="36">
        <f>SUM(D139:L139)</f>
        <v>249359011.47999564</v>
      </c>
    </row>
    <row r="140" spans="1:13" ht="16.5" thickBot="1">
      <c r="A140" s="3"/>
      <c r="B140" s="3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1" ht="13.5" thickBot="1">
      <c r="A141" s="30" t="s">
        <v>285</v>
      </c>
      <c r="B141" s="31"/>
      <c r="C141" s="31"/>
      <c r="D141" s="37"/>
      <c r="E141" s="37"/>
      <c r="F141" s="37"/>
      <c r="G141" s="37"/>
      <c r="H141" s="37"/>
      <c r="I141" s="40">
        <f>H137+I136</f>
        <v>9058728.379999999</v>
      </c>
      <c r="K141" s="41"/>
    </row>
    <row r="142" ht="11.25">
      <c r="K142" s="41"/>
    </row>
  </sheetData>
  <mergeCells count="4">
    <mergeCell ref="D5:E5"/>
    <mergeCell ref="F5:J5"/>
    <mergeCell ref="K5:L5"/>
    <mergeCell ref="F7:G7"/>
  </mergeCells>
  <printOptions/>
  <pageMargins left="0.24" right="0.2" top="0.64" bottom="0.78" header="0.4921259845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Kuttich</dc:creator>
  <cp:keywords/>
  <dc:description/>
  <cp:lastModifiedBy>INF</cp:lastModifiedBy>
  <cp:lastPrinted>2005-04-07T07:38:02Z</cp:lastPrinted>
  <dcterms:created xsi:type="dcterms:W3CDTF">1999-06-03T15:11:32Z</dcterms:created>
  <dcterms:modified xsi:type="dcterms:W3CDTF">2005-04-07T13:30:03Z</dcterms:modified>
  <cp:category/>
  <cp:version/>
  <cp:contentType/>
  <cp:contentStatus/>
</cp:coreProperties>
</file>