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</definedNames>
  <calcPr fullCalcOnLoad="1"/>
</workbook>
</file>

<file path=xl/sharedStrings.xml><?xml version="1.0" encoding="utf-8"?>
<sst xmlns="http://schemas.openxmlformats.org/spreadsheetml/2006/main" count="94" uniqueCount="86">
  <si>
    <r>
      <t>Návrh rozpisu dotačních vztahů z rozpočtu hl.m.Prahy pro městské části hl.m.Prahy na rok 2004</t>
    </r>
    <r>
      <rPr>
        <b/>
        <sz val="12"/>
        <rFont val="Arial CE"/>
        <family val="2"/>
      </rPr>
      <t xml:space="preserve">    </t>
    </r>
  </si>
  <si>
    <t>v tis.Kč</t>
  </si>
  <si>
    <t>MČ</t>
  </si>
  <si>
    <t>SR 1999</t>
  </si>
  <si>
    <t>SR 2000</t>
  </si>
  <si>
    <t>RS  2001</t>
  </si>
  <si>
    <t>RS   2002</t>
  </si>
  <si>
    <t>Průměr RS 2002 a 2003</t>
  </si>
  <si>
    <t>RS  2003</t>
  </si>
  <si>
    <t>návrh 2004        alt.I</t>
  </si>
  <si>
    <t>2004/2003         alt.I</t>
  </si>
  <si>
    <t>návrh 2004  alt.II</t>
  </si>
  <si>
    <t>2004/2003    alt.II</t>
  </si>
  <si>
    <t xml:space="preserve">návrh 2004 dle usn. RHMP č.1427   </t>
  </si>
  <si>
    <t>navýšení dle usn. RHMP č.1750</t>
  </si>
  <si>
    <t>návrh 2004 c e l k e m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</si>
  <si>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</si>
  <si>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</si>
  <si>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</si>
  <si>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</si>
  <si>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</si>
  <si>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</si>
  <si>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</si>
  <si>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</si>
  <si>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</si>
  <si>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</si>
  <si>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</si>
  <si>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</si>
  <si>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</si>
  <si>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c e l k e m  1 -13</t>
  </si>
  <si>
    <t>Praha 14</t>
  </si>
  <si>
    <t>Praha 15</t>
  </si>
  <si>
    <t>c e l k e m  14 - 15</t>
  </si>
  <si>
    <t>Praha 16</t>
  </si>
  <si>
    <t>Praha 17</t>
  </si>
  <si>
    <t>Praha 18</t>
  </si>
  <si>
    <t>Praha 19</t>
  </si>
  <si>
    <t>Praha 20</t>
  </si>
  <si>
    <t>Praha 21</t>
  </si>
  <si>
    <t>Praha 22</t>
  </si>
  <si>
    <t>c e l k e m  16 - 22</t>
  </si>
  <si>
    <t>Běchovice</t>
  </si>
  <si>
    <t>Benice</t>
  </si>
  <si>
    <t>Březiněves     *</t>
  </si>
  <si>
    <t>Čakovice</t>
  </si>
  <si>
    <t xml:space="preserve">Ďáblice         *            </t>
  </si>
  <si>
    <t>Dolní Chabry  *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</si>
  <si>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</si>
  <si>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</si>
  <si>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</si>
  <si>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</si>
  <si>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</si>
  <si>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</si>
  <si>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</si>
  <si>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</si>
  <si>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</si>
  <si>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</si>
  <si>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</si>
  <si>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</si>
  <si>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</si>
  <si>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</si>
  <si>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</si>
  <si>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</si>
  <si>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</si>
  <si>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</si>
  <si>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</si>
  <si>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</si>
  <si>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</si>
  <si>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</si>
  <si>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</si>
  <si>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</si>
  <si>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</si>
  <si>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</si>
  <si>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</si>
  <si>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</si>
  <si>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</si>
  <si>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23 - 57</t>
  </si>
  <si>
    <t>Mezisoučet 1 - 57</t>
  </si>
  <si>
    <t>* dle smlouvy</t>
  </si>
  <si>
    <t>Ďáblice</t>
  </si>
  <si>
    <t>Dolní Chabry</t>
  </si>
  <si>
    <t>Březiněves</t>
  </si>
  <si>
    <t>C e l k e m</t>
  </si>
  <si>
    <t>navýšení dle usn.RHMP č.1861</t>
  </si>
  <si>
    <t xml:space="preserve">2004/2003  v % </t>
  </si>
  <si>
    <t>Příloha č. 6  k usn.ZHMP č.     ze dne           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</si>
</sst>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i/>
      <sz val="10"/>
      <name val="Arial CE"/>
      <family val="2"/>
    </font>
    <font>
      <b/>
      <i/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3" fontId="5" fillId="2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2" borderId="7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3" fontId="0" fillId="2" borderId="0" xfId="0" applyNumberFormat="1" applyFill="1" applyAlignment="1">
      <alignment/>
    </xf>
    <xf numFmtId="3" fontId="5" fillId="2" borderId="7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2" xfId="0" applyNumberForma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4" fontId="0" fillId="3" borderId="4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0" fillId="2" borderId="5" xfId="0" applyNumberFormat="1" applyFill="1" applyBorder="1" applyAlignment="1">
      <alignment/>
    </xf>
    <xf numFmtId="4" fontId="0" fillId="0" borderId="5" xfId="0" applyNumberFormat="1" applyBorder="1" applyAlignment="1">
      <alignment/>
    </xf>
    <xf numFmtId="3" fontId="5" fillId="2" borderId="5" xfId="0" applyNumberFormat="1" applyFont="1" applyFill="1" applyBorder="1" applyAlignment="1">
      <alignment/>
    </xf>
    <xf numFmtId="4" fontId="0" fillId="4" borderId="6" xfId="0" applyNumberFormat="1" applyFill="1" applyBorder="1" applyAlignment="1">
      <alignment/>
    </xf>
    <xf numFmtId="4" fontId="0" fillId="4" borderId="7" xfId="0" applyNumberForma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4" fontId="0" fillId="0" borderId="8" xfId="0" applyNumberFormat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3" fontId="5" fillId="5" borderId="2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4" fontId="0" fillId="5" borderId="4" xfId="0" applyNumberFormat="1" applyFill="1" applyBorder="1" applyAlignment="1">
      <alignment/>
    </xf>
    <xf numFmtId="0" fontId="0" fillId="2" borderId="6" xfId="0" applyFill="1" applyBorder="1" applyAlignment="1">
      <alignment/>
    </xf>
    <xf numFmtId="3" fontId="0" fillId="3" borderId="3" xfId="0" applyNumberForma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6"/>
  <sheetViews>
    <sheetView tabSelected="1" workbookViewId="0" topLeftCell="A1">
      <selection activeCell="R76" sqref="R1:IV16384"/>
    </sheetView>
  </sheetViews>
  <sheetFormatPr defaultColWidth="9.00390625" defaultRowHeight="12.75"/>
  <cols>
    <col min="2" max="2" width="16.875" style="0" customWidth="1"/>
    <col min="3" max="4" width="0" style="0" hidden="1" customWidth="1"/>
    <col min="5" max="7" width="11.625" style="0" customWidth="1"/>
    <col min="8" max="8" width="11.25390625" style="0" customWidth="1"/>
    <col min="9" max="9" width="12.25390625" style="0" hidden="1" customWidth="1"/>
    <col min="10" max="10" width="10.625" style="0" hidden="1" customWidth="1"/>
    <col min="11" max="11" width="11.00390625" style="0" hidden="1" customWidth="1"/>
    <col min="12" max="12" width="10.25390625" style="0" hidden="1" customWidth="1"/>
    <col min="13" max="16" width="11.25390625" style="0" customWidth="1"/>
    <col min="17" max="17" width="10.25390625" style="0" customWidth="1"/>
  </cols>
  <sheetData>
    <row r="1" spans="13:15" ht="12.75">
      <c r="M1" s="1" t="s">
        <v>85</v>
      </c>
      <c r="N1" s="1"/>
      <c r="O1" s="1"/>
    </row>
    <row r="2" spans="12:16" ht="15">
      <c r="L2" s="2"/>
      <c r="M2" s="3"/>
      <c r="N2" s="3"/>
      <c r="O2" s="3"/>
      <c r="P2" s="3"/>
    </row>
    <row r="3" ht="15.75">
      <c r="B3" s="4" t="s">
        <v>0</v>
      </c>
    </row>
    <row r="4" spans="12:16" ht="17.25" customHeight="1" thickBot="1">
      <c r="L4" t="s">
        <v>1</v>
      </c>
      <c r="M4" s="5"/>
      <c r="N4" s="5"/>
      <c r="O4" s="5"/>
      <c r="P4" s="6" t="s">
        <v>1</v>
      </c>
    </row>
    <row r="5" spans="2:17" ht="54.75" customHeight="1" thickBot="1"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8" t="s">
        <v>8</v>
      </c>
      <c r="I5" s="10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1" t="s">
        <v>14</v>
      </c>
      <c r="O5" s="11" t="s">
        <v>83</v>
      </c>
      <c r="P5" s="11" t="s">
        <v>15</v>
      </c>
      <c r="Q5" s="12" t="s">
        <v>84</v>
      </c>
    </row>
    <row r="6" spans="2:17" ht="12.75">
      <c r="B6" s="13"/>
      <c r="C6" s="13"/>
      <c r="D6" s="13"/>
      <c r="E6" s="13"/>
      <c r="F6" s="13"/>
      <c r="G6" s="13"/>
      <c r="H6" s="13"/>
      <c r="I6" s="14"/>
      <c r="J6" s="13"/>
      <c r="K6" s="14"/>
      <c r="L6" s="13"/>
      <c r="M6" s="14"/>
      <c r="N6" s="14"/>
      <c r="O6" s="14"/>
      <c r="P6" s="14"/>
      <c r="Q6" s="13"/>
    </row>
    <row r="7" spans="2:17" ht="12.75">
      <c r="B7" s="15" t="s">
        <v>16</v>
      </c>
      <c r="C7" s="16">
        <v>159076</v>
      </c>
      <c r="D7" s="16">
        <v>174617</v>
      </c>
      <c r="E7" s="16">
        <v>170340</v>
      </c>
      <c r="F7" s="16">
        <v>164586</v>
      </c>
      <c r="G7" s="16">
        <f>(F7+H7)/2</f>
        <v>162940</v>
      </c>
      <c r="H7" s="16">
        <v>161294</v>
      </c>
      <c r="I7" s="17">
        <v>186845.946</v>
      </c>
      <c r="J7" s="18">
        <f>I7/H7*100</f>
        <v>115.84184532592656</v>
      </c>
      <c r="K7" s="17">
        <v>182962.19400000002</v>
      </c>
      <c r="L7" s="18">
        <f>K7/H7*100</f>
        <v>113.43397398539314</v>
      </c>
      <c r="M7" s="17">
        <v>176839</v>
      </c>
      <c r="N7" s="17"/>
      <c r="O7" s="17"/>
      <c r="P7" s="19">
        <f>M7+N7</f>
        <v>176839</v>
      </c>
      <c r="Q7" s="18">
        <f>P7/H7*100</f>
        <v>109.63768026089005</v>
      </c>
    </row>
    <row r="8" spans="2:17" ht="12.75">
      <c r="B8" s="15" t="s">
        <v>17</v>
      </c>
      <c r="C8" s="16">
        <v>177730</v>
      </c>
      <c r="D8" s="16">
        <v>183056</v>
      </c>
      <c r="E8" s="16">
        <v>178323</v>
      </c>
      <c r="F8" s="16">
        <v>175773</v>
      </c>
      <c r="G8" s="16">
        <f aca="true" t="shared" si="0" ref="G8:G19">(F8+H8)/2</f>
        <v>174015.5</v>
      </c>
      <c r="H8" s="16">
        <v>172258</v>
      </c>
      <c r="I8" s="17">
        <v>195602.4987</v>
      </c>
      <c r="J8" s="18">
        <f aca="true" t="shared" si="1" ref="J8:J69">I8/H8*100</f>
        <v>113.55205488279209</v>
      </c>
      <c r="K8" s="17">
        <v>191536.7343</v>
      </c>
      <c r="L8" s="18">
        <f aca="true" t="shared" si="2" ref="L8:L23">K8/H8*100</f>
        <v>111.19177878531042</v>
      </c>
      <c r="M8" s="17">
        <v>188859</v>
      </c>
      <c r="N8" s="17"/>
      <c r="O8" s="17"/>
      <c r="P8" s="19">
        <f aca="true" t="shared" si="3" ref="P8:P70">M8+N8</f>
        <v>188859</v>
      </c>
      <c r="Q8" s="18">
        <f aca="true" t="shared" si="4" ref="Q8:Q70">P8/H8*100</f>
        <v>109.63728825366601</v>
      </c>
    </row>
    <row r="9" spans="2:17" ht="12.75">
      <c r="B9" s="15" t="s">
        <v>18</v>
      </c>
      <c r="C9" s="16">
        <v>141480</v>
      </c>
      <c r="D9" s="16">
        <v>136052</v>
      </c>
      <c r="E9" s="16">
        <v>143593</v>
      </c>
      <c r="F9" s="16">
        <v>146131</v>
      </c>
      <c r="G9" s="16">
        <f t="shared" si="0"/>
        <v>144669.5</v>
      </c>
      <c r="H9" s="16">
        <v>143208</v>
      </c>
      <c r="I9" s="17">
        <v>157507.1617</v>
      </c>
      <c r="J9" s="18">
        <f t="shared" si="1"/>
        <v>109.98489029942462</v>
      </c>
      <c r="K9" s="17">
        <v>154233.2413</v>
      </c>
      <c r="L9" s="18">
        <f t="shared" si="2"/>
        <v>107.69876075358917</v>
      </c>
      <c r="M9" s="17">
        <v>157010</v>
      </c>
      <c r="N9" s="17"/>
      <c r="O9" s="17"/>
      <c r="P9" s="19">
        <f t="shared" si="3"/>
        <v>157010</v>
      </c>
      <c r="Q9" s="18">
        <f t="shared" si="4"/>
        <v>109.63772973576896</v>
      </c>
    </row>
    <row r="10" spans="2:17" ht="12.75">
      <c r="B10" s="15" t="s">
        <v>19</v>
      </c>
      <c r="C10" s="16">
        <v>326404</v>
      </c>
      <c r="D10" s="16">
        <v>322424</v>
      </c>
      <c r="E10" s="16">
        <v>314772</v>
      </c>
      <c r="F10" s="16">
        <v>307759</v>
      </c>
      <c r="G10" s="16">
        <f t="shared" si="0"/>
        <v>304681.5</v>
      </c>
      <c r="H10" s="16">
        <v>301604</v>
      </c>
      <c r="I10" s="17">
        <v>345273.4068</v>
      </c>
      <c r="J10" s="18">
        <f t="shared" si="1"/>
        <v>114.47905425657486</v>
      </c>
      <c r="K10" s="17">
        <v>338096.6052</v>
      </c>
      <c r="L10" s="18">
        <f t="shared" si="2"/>
        <v>112.09950968820041</v>
      </c>
      <c r="M10" s="17">
        <v>330671</v>
      </c>
      <c r="N10" s="17"/>
      <c r="O10" s="17"/>
      <c r="P10" s="19">
        <f t="shared" si="3"/>
        <v>330671</v>
      </c>
      <c r="Q10" s="18">
        <f t="shared" si="4"/>
        <v>109.63747165156961</v>
      </c>
    </row>
    <row r="11" spans="2:17" ht="12.75">
      <c r="B11" s="15" t="s">
        <v>20</v>
      </c>
      <c r="C11" s="16">
        <v>176237</v>
      </c>
      <c r="D11" s="16">
        <v>169100</v>
      </c>
      <c r="E11" s="16">
        <v>179272</v>
      </c>
      <c r="F11" s="16">
        <v>181136</v>
      </c>
      <c r="G11" s="16">
        <f t="shared" si="0"/>
        <v>179324.5</v>
      </c>
      <c r="H11" s="16">
        <v>177513</v>
      </c>
      <c r="I11" s="17">
        <v>196643.45679999999</v>
      </c>
      <c r="J11" s="18">
        <f t="shared" si="1"/>
        <v>110.77693284435506</v>
      </c>
      <c r="K11" s="17">
        <v>192556.0552</v>
      </c>
      <c r="L11" s="18">
        <f t="shared" si="2"/>
        <v>108.47434002016753</v>
      </c>
      <c r="M11" s="17">
        <v>194621</v>
      </c>
      <c r="N11" s="17"/>
      <c r="O11" s="17"/>
      <c r="P11" s="19">
        <f t="shared" si="3"/>
        <v>194621</v>
      </c>
      <c r="Q11" s="18">
        <f t="shared" si="4"/>
        <v>109.63760400646714</v>
      </c>
    </row>
    <row r="12" spans="2:17" ht="12.75">
      <c r="B12" s="15" t="s">
        <v>21</v>
      </c>
      <c r="C12" s="16">
        <v>257649</v>
      </c>
      <c r="D12" s="16">
        <v>272256</v>
      </c>
      <c r="E12" s="16">
        <v>269013</v>
      </c>
      <c r="F12" s="16">
        <v>269013</v>
      </c>
      <c r="G12" s="16">
        <f t="shared" si="0"/>
        <v>269013</v>
      </c>
      <c r="H12" s="16">
        <v>269013</v>
      </c>
      <c r="I12" s="17">
        <v>295080.3597</v>
      </c>
      <c r="J12" s="18">
        <f t="shared" si="1"/>
        <v>109.69</v>
      </c>
      <c r="K12" s="17">
        <v>288946.8633</v>
      </c>
      <c r="L12" s="18">
        <f t="shared" si="2"/>
        <v>107.41000000000001</v>
      </c>
      <c r="M12" s="17">
        <v>291960</v>
      </c>
      <c r="N12" s="17"/>
      <c r="O12" s="17"/>
      <c r="P12" s="19">
        <f t="shared" si="3"/>
        <v>291960</v>
      </c>
      <c r="Q12" s="18">
        <f t="shared" si="4"/>
        <v>108.53007103745915</v>
      </c>
    </row>
    <row r="13" spans="2:17" ht="12.75">
      <c r="B13" s="15" t="s">
        <v>22</v>
      </c>
      <c r="C13" s="16">
        <v>95532</v>
      </c>
      <c r="D13" s="16">
        <v>93595</v>
      </c>
      <c r="E13" s="16">
        <v>90909</v>
      </c>
      <c r="F13" s="16">
        <v>90475</v>
      </c>
      <c r="G13" s="16">
        <f t="shared" si="0"/>
        <v>90475</v>
      </c>
      <c r="H13" s="16">
        <v>90475</v>
      </c>
      <c r="I13" s="17">
        <v>99718.0821</v>
      </c>
      <c r="J13" s="18">
        <f t="shared" si="1"/>
        <v>110.21617253384912</v>
      </c>
      <c r="K13" s="17">
        <v>97645.3569</v>
      </c>
      <c r="L13" s="18">
        <f t="shared" si="2"/>
        <v>107.92523558994198</v>
      </c>
      <c r="M13" s="17">
        <v>98193</v>
      </c>
      <c r="N13" s="17"/>
      <c r="O13" s="17"/>
      <c r="P13" s="19">
        <f t="shared" si="3"/>
        <v>98193</v>
      </c>
      <c r="Q13" s="18">
        <f t="shared" si="4"/>
        <v>108.53053329649074</v>
      </c>
    </row>
    <row r="14" spans="2:17" ht="12.75">
      <c r="B14" s="15" t="s">
        <v>23</v>
      </c>
      <c r="C14" s="16">
        <v>184167</v>
      </c>
      <c r="D14" s="16">
        <v>180196</v>
      </c>
      <c r="E14" s="16">
        <v>190083</v>
      </c>
      <c r="F14" s="16">
        <v>193769</v>
      </c>
      <c r="G14" s="16">
        <f t="shared" si="0"/>
        <v>193769</v>
      </c>
      <c r="H14" s="16">
        <v>193769</v>
      </c>
      <c r="I14" s="17">
        <v>208502.0427</v>
      </c>
      <c r="J14" s="18">
        <f t="shared" si="1"/>
        <v>107.60340544669167</v>
      </c>
      <c r="K14" s="17">
        <v>204168.1503</v>
      </c>
      <c r="L14" s="18">
        <f t="shared" si="2"/>
        <v>105.36677709024664</v>
      </c>
      <c r="M14" s="17">
        <v>210297</v>
      </c>
      <c r="N14" s="17"/>
      <c r="O14" s="17"/>
      <c r="P14" s="19">
        <f t="shared" si="3"/>
        <v>210297</v>
      </c>
      <c r="Q14" s="18">
        <f t="shared" si="4"/>
        <v>108.52974417992559</v>
      </c>
    </row>
    <row r="15" spans="2:17" ht="12.75">
      <c r="B15" s="15" t="s">
        <v>24</v>
      </c>
      <c r="C15" s="16">
        <v>92381</v>
      </c>
      <c r="D15" s="16">
        <v>89663</v>
      </c>
      <c r="E15" s="16">
        <v>86255</v>
      </c>
      <c r="F15" s="16">
        <v>83344</v>
      </c>
      <c r="G15" s="16">
        <f t="shared" si="0"/>
        <v>85065.5</v>
      </c>
      <c r="H15" s="16">
        <v>86787</v>
      </c>
      <c r="I15" s="17">
        <v>94613.1095</v>
      </c>
      <c r="J15" s="18">
        <f t="shared" si="1"/>
        <v>109.01760574740457</v>
      </c>
      <c r="K15" s="17">
        <v>92646.4955</v>
      </c>
      <c r="L15" s="18">
        <f t="shared" si="2"/>
        <v>106.75158203417563</v>
      </c>
      <c r="M15" s="17">
        <v>92322</v>
      </c>
      <c r="N15" s="17">
        <v>2831</v>
      </c>
      <c r="O15" s="17"/>
      <c r="P15" s="19">
        <f t="shared" si="3"/>
        <v>95153</v>
      </c>
      <c r="Q15" s="18">
        <f t="shared" si="4"/>
        <v>109.63969258068605</v>
      </c>
    </row>
    <row r="16" spans="2:17" ht="12.75">
      <c r="B16" s="15" t="s">
        <v>25</v>
      </c>
      <c r="C16" s="16">
        <v>203001</v>
      </c>
      <c r="D16" s="16">
        <v>198418</v>
      </c>
      <c r="E16" s="16">
        <v>207371</v>
      </c>
      <c r="F16" s="16">
        <v>210398</v>
      </c>
      <c r="G16" s="16">
        <f t="shared" si="0"/>
        <v>208294</v>
      </c>
      <c r="H16" s="16">
        <v>206190</v>
      </c>
      <c r="I16" s="17">
        <v>227465.2499</v>
      </c>
      <c r="J16" s="18">
        <f t="shared" si="1"/>
        <v>110.31827435860129</v>
      </c>
      <c r="K16" s="17">
        <v>222737.19110000003</v>
      </c>
      <c r="L16" s="18">
        <f t="shared" si="2"/>
        <v>108.02521514137446</v>
      </c>
      <c r="M16" s="17">
        <v>226061</v>
      </c>
      <c r="N16" s="17"/>
      <c r="O16" s="17"/>
      <c r="P16" s="19">
        <f t="shared" si="3"/>
        <v>226061</v>
      </c>
      <c r="Q16" s="18">
        <f t="shared" si="4"/>
        <v>109.6372277996023</v>
      </c>
    </row>
    <row r="17" spans="2:17" ht="12.75">
      <c r="B17" s="15" t="s">
        <v>26</v>
      </c>
      <c r="C17" s="16">
        <v>166751</v>
      </c>
      <c r="D17" s="16">
        <v>163817</v>
      </c>
      <c r="E17" s="16">
        <v>169222</v>
      </c>
      <c r="F17" s="16">
        <v>169222</v>
      </c>
      <c r="G17" s="16">
        <f t="shared" si="0"/>
        <v>169222</v>
      </c>
      <c r="H17" s="16">
        <v>169222</v>
      </c>
      <c r="I17" s="17">
        <v>185619.61179999998</v>
      </c>
      <c r="J17" s="18">
        <f t="shared" si="1"/>
        <v>109.69</v>
      </c>
      <c r="K17" s="17">
        <v>181761.35020000002</v>
      </c>
      <c r="L17" s="18">
        <f t="shared" si="2"/>
        <v>107.41000000000001</v>
      </c>
      <c r="M17" s="17">
        <v>183657</v>
      </c>
      <c r="N17" s="17"/>
      <c r="O17" s="17"/>
      <c r="P17" s="19">
        <f t="shared" si="3"/>
        <v>183657</v>
      </c>
      <c r="Q17" s="18">
        <f t="shared" si="4"/>
        <v>108.53021474749147</v>
      </c>
    </row>
    <row r="18" spans="2:17" ht="12.75">
      <c r="B18" s="15" t="s">
        <v>27</v>
      </c>
      <c r="C18" s="16">
        <v>133419</v>
      </c>
      <c r="D18" s="16">
        <v>131430</v>
      </c>
      <c r="E18" s="16">
        <v>129899</v>
      </c>
      <c r="F18" s="16">
        <v>129899</v>
      </c>
      <c r="G18" s="16">
        <f t="shared" si="0"/>
        <v>129899</v>
      </c>
      <c r="H18" s="16">
        <v>129899</v>
      </c>
      <c r="I18" s="17">
        <v>142486.2131</v>
      </c>
      <c r="J18" s="18">
        <f t="shared" si="1"/>
        <v>109.69</v>
      </c>
      <c r="K18" s="17">
        <v>139524.5159</v>
      </c>
      <c r="L18" s="18">
        <f t="shared" si="2"/>
        <v>107.41000000000001</v>
      </c>
      <c r="M18" s="17">
        <v>140979</v>
      </c>
      <c r="N18" s="17"/>
      <c r="O18" s="17"/>
      <c r="P18" s="19">
        <f t="shared" si="3"/>
        <v>140979</v>
      </c>
      <c r="Q18" s="18">
        <f t="shared" si="4"/>
        <v>108.52970384683485</v>
      </c>
    </row>
    <row r="19" spans="2:17" ht="13.5" thickBot="1">
      <c r="B19" s="20" t="s">
        <v>28</v>
      </c>
      <c r="C19" s="21">
        <v>130346</v>
      </c>
      <c r="D19" s="21">
        <v>127580</v>
      </c>
      <c r="E19" s="21">
        <v>126155</v>
      </c>
      <c r="F19" s="21">
        <v>126155</v>
      </c>
      <c r="G19" s="21">
        <f t="shared" si="0"/>
        <v>126155</v>
      </c>
      <c r="H19" s="21">
        <v>126155</v>
      </c>
      <c r="I19" s="22">
        <v>138379.4195</v>
      </c>
      <c r="J19" s="23">
        <f t="shared" si="1"/>
        <v>109.69</v>
      </c>
      <c r="K19" s="22">
        <v>135503.08550000002</v>
      </c>
      <c r="L19" s="23">
        <f t="shared" si="2"/>
        <v>107.41000000000001</v>
      </c>
      <c r="M19" s="24">
        <v>136916</v>
      </c>
      <c r="N19" s="22"/>
      <c r="O19" s="22"/>
      <c r="P19" s="25">
        <f t="shared" si="3"/>
        <v>136916</v>
      </c>
      <c r="Q19" s="23">
        <f t="shared" si="4"/>
        <v>108.52998295747295</v>
      </c>
    </row>
    <row r="20" spans="2:17" ht="13.5" thickBot="1">
      <c r="B20" s="26" t="s">
        <v>29</v>
      </c>
      <c r="C20" s="27"/>
      <c r="D20" s="27"/>
      <c r="E20" s="27">
        <f aca="true" t="shared" si="5" ref="E20:M20">SUM(E7:E19)</f>
        <v>2255207</v>
      </c>
      <c r="F20" s="27">
        <f t="shared" si="5"/>
        <v>2247660</v>
      </c>
      <c r="G20" s="27">
        <f t="shared" si="5"/>
        <v>2237523.5</v>
      </c>
      <c r="H20" s="27">
        <f t="shared" si="5"/>
        <v>2227387</v>
      </c>
      <c r="I20" s="27">
        <f t="shared" si="5"/>
        <v>2473736.5582999997</v>
      </c>
      <c r="J20" s="27">
        <f t="shared" si="5"/>
        <v>1440.55023569562</v>
      </c>
      <c r="K20" s="27">
        <f t="shared" si="5"/>
        <v>2422317.8387</v>
      </c>
      <c r="L20" s="27">
        <f t="shared" si="5"/>
        <v>1410.6071730883996</v>
      </c>
      <c r="M20" s="27">
        <f t="shared" si="5"/>
        <v>2428385</v>
      </c>
      <c r="N20" s="48">
        <f>SUM(N7:N19)</f>
        <v>2831</v>
      </c>
      <c r="O20" s="48"/>
      <c r="P20" s="28">
        <f t="shared" si="3"/>
        <v>2431216</v>
      </c>
      <c r="Q20" s="29">
        <f t="shared" si="4"/>
        <v>109.15103661824371</v>
      </c>
    </row>
    <row r="21" spans="2:17" ht="12.75">
      <c r="B21" s="13"/>
      <c r="C21" s="30"/>
      <c r="D21" s="30"/>
      <c r="E21" s="30"/>
      <c r="F21" s="30"/>
      <c r="G21" s="30"/>
      <c r="H21" s="30"/>
      <c r="I21" s="31"/>
      <c r="J21" s="32"/>
      <c r="K21" s="31"/>
      <c r="L21" s="32"/>
      <c r="M21" s="31"/>
      <c r="N21" s="31"/>
      <c r="O21" s="31"/>
      <c r="P21" s="33"/>
      <c r="Q21" s="32"/>
    </row>
    <row r="22" spans="2:17" ht="12.75">
      <c r="B22" s="15" t="s">
        <v>30</v>
      </c>
      <c r="C22" s="16">
        <v>92994</v>
      </c>
      <c r="D22" s="16">
        <v>91447</v>
      </c>
      <c r="E22" s="16">
        <v>87759</v>
      </c>
      <c r="F22" s="16">
        <v>87759</v>
      </c>
      <c r="G22" s="16"/>
      <c r="H22" s="16">
        <v>96500</v>
      </c>
      <c r="I22" s="17">
        <v>96262.8471</v>
      </c>
      <c r="J22" s="34">
        <f t="shared" si="1"/>
        <v>99.75424569948187</v>
      </c>
      <c r="K22" s="17">
        <v>94261.9419</v>
      </c>
      <c r="L22" s="34">
        <f t="shared" si="2"/>
        <v>97.68076880829017</v>
      </c>
      <c r="M22" s="17">
        <v>102608</v>
      </c>
      <c r="N22" s="17"/>
      <c r="O22" s="17"/>
      <c r="P22" s="19">
        <f t="shared" si="3"/>
        <v>102608</v>
      </c>
      <c r="Q22" s="18">
        <f t="shared" si="4"/>
        <v>106.32953367875648</v>
      </c>
    </row>
    <row r="23" spans="2:17" ht="13.5" thickBot="1">
      <c r="B23" s="20" t="s">
        <v>31</v>
      </c>
      <c r="C23" s="21">
        <v>93449</v>
      </c>
      <c r="D23" s="21">
        <v>92316</v>
      </c>
      <c r="E23" s="21">
        <v>87312</v>
      </c>
      <c r="F23" s="21">
        <v>87312</v>
      </c>
      <c r="G23" s="21"/>
      <c r="H23" s="21">
        <v>102525</v>
      </c>
      <c r="I23" s="22">
        <v>95772.5328</v>
      </c>
      <c r="J23" s="35">
        <f t="shared" si="1"/>
        <v>93.41383350402342</v>
      </c>
      <c r="K23" s="22">
        <v>93781.8192</v>
      </c>
      <c r="L23" s="35">
        <f t="shared" si="2"/>
        <v>91.4721474762253</v>
      </c>
      <c r="M23" s="22">
        <v>109015</v>
      </c>
      <c r="N23" s="22"/>
      <c r="O23" s="22"/>
      <c r="P23" s="25">
        <f t="shared" si="3"/>
        <v>109015</v>
      </c>
      <c r="Q23" s="23">
        <f t="shared" si="4"/>
        <v>106.33016337478665</v>
      </c>
    </row>
    <row r="24" spans="2:17" ht="13.5" thickBot="1">
      <c r="B24" s="26" t="s">
        <v>32</v>
      </c>
      <c r="C24" s="27"/>
      <c r="D24" s="27"/>
      <c r="E24" s="27">
        <f aca="true" t="shared" si="6" ref="E24:M24">SUM(E22:E23)</f>
        <v>175071</v>
      </c>
      <c r="F24" s="27">
        <f t="shared" si="6"/>
        <v>175071</v>
      </c>
      <c r="G24" s="27"/>
      <c r="H24" s="27">
        <f t="shared" si="6"/>
        <v>199025</v>
      </c>
      <c r="I24" s="27">
        <f t="shared" si="6"/>
        <v>192035.3799</v>
      </c>
      <c r="J24" s="27">
        <f t="shared" si="6"/>
        <v>193.16807920350527</v>
      </c>
      <c r="K24" s="27">
        <f t="shared" si="6"/>
        <v>188043.7611</v>
      </c>
      <c r="L24" s="27">
        <f t="shared" si="6"/>
        <v>189.15291628451547</v>
      </c>
      <c r="M24" s="27">
        <f t="shared" si="6"/>
        <v>211623</v>
      </c>
      <c r="N24" s="48">
        <f>SUM(N22:N23)</f>
        <v>0</v>
      </c>
      <c r="O24" s="48"/>
      <c r="P24" s="28">
        <f t="shared" si="3"/>
        <v>211623</v>
      </c>
      <c r="Q24" s="29">
        <f t="shared" si="4"/>
        <v>106.3298580580329</v>
      </c>
    </row>
    <row r="25" spans="2:17" ht="12.75">
      <c r="B25" s="13"/>
      <c r="C25" s="30"/>
      <c r="D25" s="30"/>
      <c r="E25" s="30"/>
      <c r="F25" s="30"/>
      <c r="G25" s="30"/>
      <c r="H25" s="30"/>
      <c r="I25" s="14"/>
      <c r="J25" s="32"/>
      <c r="K25" s="31"/>
      <c r="L25" s="13"/>
      <c r="M25" s="36"/>
      <c r="N25" s="36"/>
      <c r="O25" s="36"/>
      <c r="P25" s="33"/>
      <c r="Q25" s="32"/>
    </row>
    <row r="26" spans="2:17" ht="12.75">
      <c r="B26" s="15" t="s">
        <v>33</v>
      </c>
      <c r="C26" s="16">
        <v>10187</v>
      </c>
      <c r="D26" s="16">
        <v>9619</v>
      </c>
      <c r="E26" s="16">
        <v>11683</v>
      </c>
      <c r="F26" s="16">
        <v>18494</v>
      </c>
      <c r="G26" s="16"/>
      <c r="H26" s="16">
        <v>18494</v>
      </c>
      <c r="I26" s="17">
        <v>20004.9598</v>
      </c>
      <c r="J26" s="18">
        <f t="shared" si="1"/>
        <v>108.17000000000002</v>
      </c>
      <c r="K26" s="17">
        <v>19372.465</v>
      </c>
      <c r="L26" s="18">
        <f>K26/H26*100</f>
        <v>104.75000000000001</v>
      </c>
      <c r="M26" s="17">
        <v>19665</v>
      </c>
      <c r="N26" s="17"/>
      <c r="O26" s="17"/>
      <c r="P26" s="19">
        <f t="shared" si="3"/>
        <v>19665</v>
      </c>
      <c r="Q26" s="18">
        <f t="shared" si="4"/>
        <v>106.33178328106412</v>
      </c>
    </row>
    <row r="27" spans="2:17" ht="12.75">
      <c r="B27" s="15" t="s">
        <v>34</v>
      </c>
      <c r="C27" s="16">
        <v>36301</v>
      </c>
      <c r="D27" s="16">
        <v>35916</v>
      </c>
      <c r="E27" s="16">
        <v>40619</v>
      </c>
      <c r="F27" s="16">
        <v>46705</v>
      </c>
      <c r="G27" s="16"/>
      <c r="H27" s="16">
        <v>46705</v>
      </c>
      <c r="I27" s="17">
        <v>50520.798500000004</v>
      </c>
      <c r="J27" s="18">
        <f t="shared" si="1"/>
        <v>108.17000000000002</v>
      </c>
      <c r="K27" s="17">
        <v>48923.4875</v>
      </c>
      <c r="L27" s="18">
        <f aca="true" t="shared" si="7" ref="L27:L69">K27/H27*100</f>
        <v>104.75000000000001</v>
      </c>
      <c r="M27" s="17">
        <v>49661</v>
      </c>
      <c r="N27" s="17"/>
      <c r="O27" s="17"/>
      <c r="P27" s="19">
        <f t="shared" si="3"/>
        <v>49661</v>
      </c>
      <c r="Q27" s="18">
        <f t="shared" si="4"/>
        <v>106.32908682153945</v>
      </c>
    </row>
    <row r="28" spans="2:17" ht="12.75">
      <c r="B28" s="15" t="s">
        <v>35</v>
      </c>
      <c r="C28" s="16">
        <v>17647</v>
      </c>
      <c r="D28" s="16">
        <v>17184</v>
      </c>
      <c r="E28" s="16">
        <v>20952</v>
      </c>
      <c r="F28" s="16">
        <v>24503</v>
      </c>
      <c r="G28" s="16"/>
      <c r="H28" s="16">
        <v>24503</v>
      </c>
      <c r="I28" s="17">
        <v>26504.8951</v>
      </c>
      <c r="J28" s="18">
        <f t="shared" si="1"/>
        <v>108.17000000000002</v>
      </c>
      <c r="K28" s="17">
        <v>25666.8925</v>
      </c>
      <c r="L28" s="18">
        <f t="shared" si="7"/>
        <v>104.75000000000001</v>
      </c>
      <c r="M28" s="17">
        <v>26054</v>
      </c>
      <c r="N28" s="17">
        <v>928</v>
      </c>
      <c r="O28" s="17"/>
      <c r="P28" s="19">
        <f t="shared" si="3"/>
        <v>26982</v>
      </c>
      <c r="Q28" s="18">
        <f t="shared" si="4"/>
        <v>110.11712851487574</v>
      </c>
    </row>
    <row r="29" spans="2:17" ht="12.75">
      <c r="B29" s="15" t="s">
        <v>36</v>
      </c>
      <c r="C29" s="16">
        <v>6730</v>
      </c>
      <c r="D29" s="16">
        <v>6459</v>
      </c>
      <c r="E29" s="16">
        <v>7810</v>
      </c>
      <c r="F29" s="16">
        <v>16395</v>
      </c>
      <c r="G29" s="16"/>
      <c r="H29" s="16">
        <v>16395</v>
      </c>
      <c r="I29" s="17">
        <v>17734.471500000003</v>
      </c>
      <c r="J29" s="18">
        <f t="shared" si="1"/>
        <v>108.17000000000002</v>
      </c>
      <c r="K29" s="17">
        <v>17173.7625</v>
      </c>
      <c r="L29" s="18">
        <f t="shared" si="7"/>
        <v>104.75000000000001</v>
      </c>
      <c r="M29" s="17">
        <v>17433</v>
      </c>
      <c r="N29" s="17">
        <v>2658</v>
      </c>
      <c r="O29" s="17"/>
      <c r="P29" s="19">
        <f t="shared" si="3"/>
        <v>20091</v>
      </c>
      <c r="Q29" s="18">
        <f t="shared" si="4"/>
        <v>122.5434583714547</v>
      </c>
    </row>
    <row r="30" spans="2:17" ht="12.75">
      <c r="B30" s="15" t="s">
        <v>37</v>
      </c>
      <c r="C30" s="16">
        <v>21349</v>
      </c>
      <c r="D30" s="16">
        <v>20640</v>
      </c>
      <c r="E30" s="16">
        <v>26084</v>
      </c>
      <c r="F30" s="16">
        <v>30742</v>
      </c>
      <c r="G30" s="16"/>
      <c r="H30" s="16">
        <v>30742</v>
      </c>
      <c r="I30" s="17">
        <v>33253.6214</v>
      </c>
      <c r="J30" s="18">
        <f t="shared" si="1"/>
        <v>108.17000000000002</v>
      </c>
      <c r="K30" s="17">
        <v>32202.245000000003</v>
      </c>
      <c r="L30" s="18">
        <f t="shared" si="7"/>
        <v>104.75000000000001</v>
      </c>
      <c r="M30" s="17">
        <v>32688</v>
      </c>
      <c r="N30" s="17"/>
      <c r="O30" s="17"/>
      <c r="P30" s="19">
        <f t="shared" si="3"/>
        <v>32688</v>
      </c>
      <c r="Q30" s="18">
        <f t="shared" si="4"/>
        <v>106.33010214039425</v>
      </c>
    </row>
    <row r="31" spans="2:17" ht="12.75">
      <c r="B31" s="15" t="s">
        <v>38</v>
      </c>
      <c r="C31" s="16">
        <v>11325</v>
      </c>
      <c r="D31" s="16">
        <v>11480</v>
      </c>
      <c r="E31" s="16">
        <v>14623</v>
      </c>
      <c r="F31" s="16">
        <v>20519</v>
      </c>
      <c r="G31" s="16"/>
      <c r="H31" s="16">
        <v>20519</v>
      </c>
      <c r="I31" s="17">
        <v>22195.4023</v>
      </c>
      <c r="J31" s="18">
        <f t="shared" si="1"/>
        <v>108.17000000000002</v>
      </c>
      <c r="K31" s="17">
        <v>21493.652500000004</v>
      </c>
      <c r="L31" s="18">
        <f t="shared" si="7"/>
        <v>104.75000000000001</v>
      </c>
      <c r="M31" s="17">
        <v>21818</v>
      </c>
      <c r="N31" s="17"/>
      <c r="O31" s="17"/>
      <c r="P31" s="19">
        <f t="shared" si="3"/>
        <v>21818</v>
      </c>
      <c r="Q31" s="18">
        <f t="shared" si="4"/>
        <v>106.33071787124129</v>
      </c>
    </row>
    <row r="32" spans="2:17" ht="13.5" thickBot="1">
      <c r="B32" s="20" t="s">
        <v>39</v>
      </c>
      <c r="C32" s="21">
        <v>15232</v>
      </c>
      <c r="D32" s="21">
        <v>14766</v>
      </c>
      <c r="E32" s="21">
        <v>13497</v>
      </c>
      <c r="F32" s="21">
        <v>17174</v>
      </c>
      <c r="G32" s="21"/>
      <c r="H32" s="21">
        <v>17174</v>
      </c>
      <c r="I32" s="22">
        <v>18577.115800000003</v>
      </c>
      <c r="J32" s="23">
        <f t="shared" si="1"/>
        <v>108.17000000000002</v>
      </c>
      <c r="K32" s="22">
        <v>17989.765000000003</v>
      </c>
      <c r="L32" s="23">
        <f t="shared" si="7"/>
        <v>104.75000000000001</v>
      </c>
      <c r="M32" s="22">
        <v>18261</v>
      </c>
      <c r="N32" s="22">
        <v>2658</v>
      </c>
      <c r="O32" s="22"/>
      <c r="P32" s="25">
        <f t="shared" si="3"/>
        <v>20919</v>
      </c>
      <c r="Q32" s="23">
        <f t="shared" si="4"/>
        <v>121.8062187026901</v>
      </c>
    </row>
    <row r="33" spans="2:17" ht="13.5" thickBot="1">
      <c r="B33" s="26" t="s">
        <v>40</v>
      </c>
      <c r="C33" s="27">
        <v>2549387</v>
      </c>
      <c r="D33" s="27">
        <v>2542031</v>
      </c>
      <c r="E33" s="27">
        <f aca="true" t="shared" si="8" ref="E33:M33">SUM(E26:E32)</f>
        <v>135268</v>
      </c>
      <c r="F33" s="27">
        <f t="shared" si="8"/>
        <v>174532</v>
      </c>
      <c r="G33" s="27"/>
      <c r="H33" s="27">
        <f t="shared" si="8"/>
        <v>174532</v>
      </c>
      <c r="I33" s="27">
        <f t="shared" si="8"/>
        <v>188791.26440000001</v>
      </c>
      <c r="J33" s="27">
        <f t="shared" si="8"/>
        <v>757.1900000000003</v>
      </c>
      <c r="K33" s="27">
        <f t="shared" si="8"/>
        <v>182822.27000000002</v>
      </c>
      <c r="L33" s="27">
        <f t="shared" si="8"/>
        <v>733.2500000000001</v>
      </c>
      <c r="M33" s="27">
        <f t="shared" si="8"/>
        <v>185580</v>
      </c>
      <c r="N33" s="48">
        <f>SUM(N26:N32)</f>
        <v>6244</v>
      </c>
      <c r="O33" s="48"/>
      <c r="P33" s="28">
        <f t="shared" si="3"/>
        <v>191824</v>
      </c>
      <c r="Q33" s="29">
        <f t="shared" si="4"/>
        <v>109.90763871381752</v>
      </c>
    </row>
    <row r="34" spans="2:17" ht="12.75">
      <c r="B34" s="13"/>
      <c r="C34" s="13"/>
      <c r="D34" s="13"/>
      <c r="E34" s="13"/>
      <c r="F34" s="13"/>
      <c r="G34" s="13"/>
      <c r="H34" s="13"/>
      <c r="I34" s="31"/>
      <c r="J34" s="32"/>
      <c r="K34" s="14"/>
      <c r="L34" s="32"/>
      <c r="M34" s="31"/>
      <c r="N34" s="31"/>
      <c r="O34" s="31"/>
      <c r="P34" s="33"/>
      <c r="Q34" s="32"/>
    </row>
    <row r="35" spans="2:17" ht="12.75">
      <c r="B35" s="15" t="s">
        <v>41</v>
      </c>
      <c r="C35" s="16">
        <v>3282</v>
      </c>
      <c r="D35" s="16">
        <v>3197</v>
      </c>
      <c r="E35" s="16">
        <v>3669</v>
      </c>
      <c r="F35" s="16">
        <v>3486</v>
      </c>
      <c r="G35" s="16"/>
      <c r="H35" s="16">
        <v>3486</v>
      </c>
      <c r="I35" s="17">
        <v>3770.8062000000004</v>
      </c>
      <c r="J35" s="18">
        <f t="shared" si="1"/>
        <v>108.17000000000002</v>
      </c>
      <c r="K35" s="17">
        <v>3651.5850000000005</v>
      </c>
      <c r="L35" s="18">
        <f t="shared" si="7"/>
        <v>104.75000000000001</v>
      </c>
      <c r="M35" s="17">
        <v>3707</v>
      </c>
      <c r="N35" s="17"/>
      <c r="O35" s="17"/>
      <c r="P35" s="19">
        <f t="shared" si="3"/>
        <v>3707</v>
      </c>
      <c r="Q35" s="18">
        <f t="shared" si="4"/>
        <v>106.33964429145153</v>
      </c>
    </row>
    <row r="36" spans="2:17" ht="12.75">
      <c r="B36" s="15" t="s">
        <v>42</v>
      </c>
      <c r="C36" s="15">
        <v>715</v>
      </c>
      <c r="D36" s="15">
        <v>796</v>
      </c>
      <c r="E36" s="15">
        <v>985</v>
      </c>
      <c r="F36" s="15">
        <v>936</v>
      </c>
      <c r="G36" s="15"/>
      <c r="H36" s="15">
        <v>936</v>
      </c>
      <c r="I36" s="17">
        <v>1012.4712000000001</v>
      </c>
      <c r="J36" s="18">
        <f t="shared" si="1"/>
        <v>108.17000000000002</v>
      </c>
      <c r="K36" s="17">
        <v>980.46</v>
      </c>
      <c r="L36" s="18">
        <f t="shared" si="7"/>
        <v>104.75000000000001</v>
      </c>
      <c r="M36" s="17">
        <v>995</v>
      </c>
      <c r="N36" s="17"/>
      <c r="O36" s="17"/>
      <c r="P36" s="19">
        <f t="shared" si="3"/>
        <v>995</v>
      </c>
      <c r="Q36" s="18">
        <f t="shared" si="4"/>
        <v>106.30341880341881</v>
      </c>
    </row>
    <row r="37" spans="2:17" ht="12.75">
      <c r="B37" s="15" t="s">
        <v>43</v>
      </c>
      <c r="C37" s="16">
        <v>2320</v>
      </c>
      <c r="D37" s="16">
        <v>2308</v>
      </c>
      <c r="E37" s="16">
        <v>1988</v>
      </c>
      <c r="F37" s="16">
        <v>1889</v>
      </c>
      <c r="G37" s="16"/>
      <c r="H37" s="16">
        <v>1889</v>
      </c>
      <c r="I37" s="17">
        <v>2043.3313000000003</v>
      </c>
      <c r="J37" s="18">
        <f t="shared" si="1"/>
        <v>108.17000000000002</v>
      </c>
      <c r="K37" s="17">
        <v>1978.7275000000002</v>
      </c>
      <c r="L37" s="18">
        <f t="shared" si="7"/>
        <v>104.75000000000001</v>
      </c>
      <c r="M37" s="17">
        <v>2009</v>
      </c>
      <c r="N37" s="17"/>
      <c r="O37" s="17"/>
      <c r="P37" s="19">
        <f t="shared" si="3"/>
        <v>2009</v>
      </c>
      <c r="Q37" s="18">
        <f t="shared" si="4"/>
        <v>106.35256749602964</v>
      </c>
    </row>
    <row r="38" spans="2:17" ht="12.75">
      <c r="B38" s="15" t="s">
        <v>44</v>
      </c>
      <c r="C38" s="16">
        <v>12304</v>
      </c>
      <c r="D38" s="16">
        <v>12080</v>
      </c>
      <c r="E38" s="16">
        <v>11931</v>
      </c>
      <c r="F38" s="16">
        <v>11334</v>
      </c>
      <c r="G38" s="16"/>
      <c r="H38" s="16">
        <v>11334</v>
      </c>
      <c r="I38" s="17">
        <v>12259.9878</v>
      </c>
      <c r="J38" s="18">
        <f t="shared" si="1"/>
        <v>108.17000000000002</v>
      </c>
      <c r="K38" s="17">
        <v>11872.365000000002</v>
      </c>
      <c r="L38" s="18">
        <f t="shared" si="7"/>
        <v>104.75000000000001</v>
      </c>
      <c r="M38" s="17">
        <v>12051</v>
      </c>
      <c r="N38" s="17"/>
      <c r="O38" s="17"/>
      <c r="P38" s="19">
        <f t="shared" si="3"/>
        <v>12051</v>
      </c>
      <c r="Q38" s="18">
        <f t="shared" si="4"/>
        <v>106.32609846479619</v>
      </c>
    </row>
    <row r="39" spans="2:17" ht="12.75">
      <c r="B39" s="15" t="s">
        <v>45</v>
      </c>
      <c r="C39" s="16">
        <v>9550</v>
      </c>
      <c r="D39" s="16">
        <v>9391</v>
      </c>
      <c r="E39" s="16">
        <v>7877</v>
      </c>
      <c r="F39" s="16">
        <v>7483</v>
      </c>
      <c r="G39" s="16"/>
      <c r="H39" s="16">
        <v>7483</v>
      </c>
      <c r="I39" s="17">
        <v>8094.361100000001</v>
      </c>
      <c r="J39" s="18">
        <f t="shared" si="1"/>
        <v>108.17000000000002</v>
      </c>
      <c r="K39" s="17">
        <v>7838.442500000001</v>
      </c>
      <c r="L39" s="18">
        <f t="shared" si="7"/>
        <v>104.75000000000001</v>
      </c>
      <c r="M39" s="17">
        <v>7957</v>
      </c>
      <c r="N39" s="17"/>
      <c r="O39" s="17"/>
      <c r="P39" s="19">
        <f t="shared" si="3"/>
        <v>7957</v>
      </c>
      <c r="Q39" s="18">
        <f t="shared" si="4"/>
        <v>106.33435787785648</v>
      </c>
    </row>
    <row r="40" spans="2:17" ht="12.75">
      <c r="B40" s="15" t="s">
        <v>46</v>
      </c>
      <c r="C40" s="16">
        <v>5510</v>
      </c>
      <c r="D40" s="16">
        <v>5451</v>
      </c>
      <c r="E40" s="16">
        <v>5573</v>
      </c>
      <c r="F40" s="16">
        <v>5294</v>
      </c>
      <c r="G40" s="16"/>
      <c r="H40" s="16">
        <v>5294</v>
      </c>
      <c r="I40" s="17">
        <v>5726.519800000001</v>
      </c>
      <c r="J40" s="18">
        <f t="shared" si="1"/>
        <v>108.17000000000002</v>
      </c>
      <c r="K40" s="17">
        <v>5545.465</v>
      </c>
      <c r="L40" s="18">
        <f t="shared" si="7"/>
        <v>104.75000000000001</v>
      </c>
      <c r="M40" s="17">
        <v>5629</v>
      </c>
      <c r="N40" s="17"/>
      <c r="O40" s="17"/>
      <c r="P40" s="19">
        <f t="shared" si="3"/>
        <v>5629</v>
      </c>
      <c r="Q40" s="18">
        <f t="shared" si="4"/>
        <v>106.32791839818663</v>
      </c>
    </row>
    <row r="41" spans="2:17" ht="12.75">
      <c r="B41" s="15" t="s">
        <v>47</v>
      </c>
      <c r="C41" s="16">
        <v>2362</v>
      </c>
      <c r="D41" s="16">
        <v>2621</v>
      </c>
      <c r="E41" s="16">
        <v>3012</v>
      </c>
      <c r="F41" s="16">
        <v>2861</v>
      </c>
      <c r="G41" s="16"/>
      <c r="H41" s="16">
        <v>2861</v>
      </c>
      <c r="I41" s="17">
        <v>3094.7437000000004</v>
      </c>
      <c r="J41" s="18">
        <f t="shared" si="1"/>
        <v>108.17000000000002</v>
      </c>
      <c r="K41" s="17">
        <v>2996.8975000000005</v>
      </c>
      <c r="L41" s="18">
        <f t="shared" si="7"/>
        <v>104.75000000000001</v>
      </c>
      <c r="M41" s="17">
        <v>3042</v>
      </c>
      <c r="N41" s="17"/>
      <c r="O41" s="17"/>
      <c r="P41" s="19">
        <f t="shared" si="3"/>
        <v>3042</v>
      </c>
      <c r="Q41" s="18">
        <f t="shared" si="4"/>
        <v>106.32645927997204</v>
      </c>
    </row>
    <row r="42" spans="2:17" ht="12.75">
      <c r="B42" s="15" t="s">
        <v>48</v>
      </c>
      <c r="C42" s="16">
        <v>4289</v>
      </c>
      <c r="D42" s="16">
        <v>5134</v>
      </c>
      <c r="E42" s="16">
        <v>5980</v>
      </c>
      <c r="F42" s="16">
        <v>5681</v>
      </c>
      <c r="G42" s="16"/>
      <c r="H42" s="16">
        <v>5681</v>
      </c>
      <c r="I42" s="17">
        <v>6145.1377</v>
      </c>
      <c r="J42" s="18">
        <f t="shared" si="1"/>
        <v>108.17000000000002</v>
      </c>
      <c r="K42" s="17">
        <v>5950.847500000001</v>
      </c>
      <c r="L42" s="18">
        <f t="shared" si="7"/>
        <v>104.75000000000001</v>
      </c>
      <c r="M42" s="17">
        <v>6041</v>
      </c>
      <c r="N42" s="17"/>
      <c r="O42" s="17"/>
      <c r="P42" s="19">
        <f t="shared" si="3"/>
        <v>6041</v>
      </c>
      <c r="Q42" s="18">
        <f t="shared" si="4"/>
        <v>106.33691251540223</v>
      </c>
    </row>
    <row r="43" spans="2:17" ht="12.75">
      <c r="B43" s="15" t="s">
        <v>49</v>
      </c>
      <c r="C43" s="16">
        <v>3639</v>
      </c>
      <c r="D43" s="16">
        <v>3518</v>
      </c>
      <c r="E43" s="16">
        <v>4243</v>
      </c>
      <c r="F43" s="16">
        <v>4031</v>
      </c>
      <c r="G43" s="16"/>
      <c r="H43" s="16">
        <v>4031</v>
      </c>
      <c r="I43" s="17">
        <v>4360.332700000001</v>
      </c>
      <c r="J43" s="18">
        <f t="shared" si="1"/>
        <v>108.17000000000002</v>
      </c>
      <c r="K43" s="17">
        <v>4222.472500000001</v>
      </c>
      <c r="L43" s="18">
        <f t="shared" si="7"/>
        <v>104.75000000000001</v>
      </c>
      <c r="M43" s="17">
        <v>4286</v>
      </c>
      <c r="N43" s="17"/>
      <c r="O43" s="17"/>
      <c r="P43" s="19">
        <f t="shared" si="3"/>
        <v>4286</v>
      </c>
      <c r="Q43" s="18">
        <f t="shared" si="4"/>
        <v>106.32597370379557</v>
      </c>
    </row>
    <row r="44" spans="2:17" ht="12.75">
      <c r="B44" s="15" t="s">
        <v>50</v>
      </c>
      <c r="C44" s="16">
        <v>20115</v>
      </c>
      <c r="D44" s="16">
        <v>20046</v>
      </c>
      <c r="E44" s="16">
        <v>17890</v>
      </c>
      <c r="F44" s="16">
        <v>16996</v>
      </c>
      <c r="G44" s="16"/>
      <c r="H44" s="16">
        <v>16996</v>
      </c>
      <c r="I44" s="17">
        <v>18384.573200000003</v>
      </c>
      <c r="J44" s="18">
        <f t="shared" si="1"/>
        <v>108.17000000000002</v>
      </c>
      <c r="K44" s="17">
        <v>17803.31</v>
      </c>
      <c r="L44" s="18">
        <f t="shared" si="7"/>
        <v>104.75000000000001</v>
      </c>
      <c r="M44" s="17">
        <v>18072</v>
      </c>
      <c r="N44" s="17"/>
      <c r="O44" s="17"/>
      <c r="P44" s="19">
        <f t="shared" si="3"/>
        <v>18072</v>
      </c>
      <c r="Q44" s="18">
        <f t="shared" si="4"/>
        <v>106.33090138856201</v>
      </c>
    </row>
    <row r="45" spans="2:17" ht="12.75">
      <c r="B45" s="15" t="s">
        <v>51</v>
      </c>
      <c r="C45" s="16">
        <v>1492</v>
      </c>
      <c r="D45" s="16">
        <v>1466</v>
      </c>
      <c r="E45" s="16">
        <v>1705</v>
      </c>
      <c r="F45" s="16">
        <v>1620</v>
      </c>
      <c r="G45" s="16"/>
      <c r="H45" s="16">
        <v>1620</v>
      </c>
      <c r="I45" s="17">
        <v>1752.3540000000003</v>
      </c>
      <c r="J45" s="18">
        <f t="shared" si="1"/>
        <v>108.17000000000002</v>
      </c>
      <c r="K45" s="17">
        <v>1696.95</v>
      </c>
      <c r="L45" s="18">
        <f t="shared" si="7"/>
        <v>104.75000000000001</v>
      </c>
      <c r="M45" s="17">
        <v>1723</v>
      </c>
      <c r="N45" s="17">
        <v>502</v>
      </c>
      <c r="O45" s="17"/>
      <c r="P45" s="19">
        <f t="shared" si="3"/>
        <v>2225</v>
      </c>
      <c r="Q45" s="18">
        <f t="shared" si="4"/>
        <v>137.3456790123457</v>
      </c>
    </row>
    <row r="46" spans="2:17" ht="12.75">
      <c r="B46" s="15" t="s">
        <v>52</v>
      </c>
      <c r="C46" s="16">
        <v>3178</v>
      </c>
      <c r="D46" s="16">
        <v>3079</v>
      </c>
      <c r="E46" s="16">
        <v>3579</v>
      </c>
      <c r="F46" s="16">
        <v>3400</v>
      </c>
      <c r="G46" s="16"/>
      <c r="H46" s="16">
        <v>3400</v>
      </c>
      <c r="I46" s="17">
        <v>3677.78</v>
      </c>
      <c r="J46" s="18">
        <f t="shared" si="1"/>
        <v>108.17000000000002</v>
      </c>
      <c r="K46" s="17">
        <v>3561.5</v>
      </c>
      <c r="L46" s="18">
        <f t="shared" si="7"/>
        <v>104.75000000000001</v>
      </c>
      <c r="M46" s="17">
        <v>3615</v>
      </c>
      <c r="N46" s="17">
        <v>350</v>
      </c>
      <c r="O46" s="17"/>
      <c r="P46" s="19">
        <f t="shared" si="3"/>
        <v>3965</v>
      </c>
      <c r="Q46" s="18">
        <f t="shared" si="4"/>
        <v>116.61764705882354</v>
      </c>
    </row>
    <row r="47" spans="2:17" ht="12.75">
      <c r="B47" s="15" t="s">
        <v>53</v>
      </c>
      <c r="C47" s="15">
        <v>540</v>
      </c>
      <c r="D47" s="15">
        <v>521</v>
      </c>
      <c r="E47" s="15">
        <v>928</v>
      </c>
      <c r="F47" s="15">
        <v>882</v>
      </c>
      <c r="G47" s="15"/>
      <c r="H47" s="15">
        <v>882</v>
      </c>
      <c r="I47" s="17">
        <v>954.0594000000001</v>
      </c>
      <c r="J47" s="18">
        <f t="shared" si="1"/>
        <v>108.17000000000002</v>
      </c>
      <c r="K47" s="17">
        <v>923.895</v>
      </c>
      <c r="L47" s="18">
        <f t="shared" si="7"/>
        <v>104.74999999999999</v>
      </c>
      <c r="M47" s="17">
        <v>938</v>
      </c>
      <c r="N47" s="17"/>
      <c r="O47" s="17"/>
      <c r="P47" s="19">
        <f t="shared" si="3"/>
        <v>938</v>
      </c>
      <c r="Q47" s="18">
        <f t="shared" si="4"/>
        <v>106.34920634920636</v>
      </c>
    </row>
    <row r="48" spans="2:17" ht="12.75">
      <c r="B48" s="15" t="s">
        <v>54</v>
      </c>
      <c r="C48" s="16">
        <v>1285</v>
      </c>
      <c r="D48" s="16">
        <v>1265</v>
      </c>
      <c r="E48" s="16">
        <v>1485</v>
      </c>
      <c r="F48" s="16">
        <v>1411</v>
      </c>
      <c r="G48" s="16"/>
      <c r="H48" s="16">
        <v>1411</v>
      </c>
      <c r="I48" s="17">
        <v>1526.2787</v>
      </c>
      <c r="J48" s="18">
        <f t="shared" si="1"/>
        <v>108.17000000000002</v>
      </c>
      <c r="K48" s="17">
        <v>1478.0225</v>
      </c>
      <c r="L48" s="18">
        <f t="shared" si="7"/>
        <v>104.75000000000001</v>
      </c>
      <c r="M48" s="17">
        <v>1500</v>
      </c>
      <c r="N48" s="17"/>
      <c r="O48" s="17"/>
      <c r="P48" s="19">
        <f t="shared" si="3"/>
        <v>1500</v>
      </c>
      <c r="Q48" s="18">
        <f t="shared" si="4"/>
        <v>106.30758327427357</v>
      </c>
    </row>
    <row r="49" spans="2:17" ht="12.75">
      <c r="B49" s="15" t="s">
        <v>55</v>
      </c>
      <c r="C49" s="16">
        <v>8535</v>
      </c>
      <c r="D49" s="16">
        <v>8425</v>
      </c>
      <c r="E49" s="16">
        <v>10499</v>
      </c>
      <c r="F49" s="16">
        <v>9974</v>
      </c>
      <c r="G49" s="16"/>
      <c r="H49" s="16">
        <v>9974</v>
      </c>
      <c r="I49" s="17">
        <v>10788.875800000002</v>
      </c>
      <c r="J49" s="18">
        <f t="shared" si="1"/>
        <v>108.17000000000002</v>
      </c>
      <c r="K49" s="17">
        <v>10447.765000000001</v>
      </c>
      <c r="L49" s="18">
        <f t="shared" si="7"/>
        <v>104.75000000000001</v>
      </c>
      <c r="M49" s="17">
        <v>10605</v>
      </c>
      <c r="N49" s="17"/>
      <c r="O49" s="17"/>
      <c r="P49" s="19">
        <f t="shared" si="3"/>
        <v>10605</v>
      </c>
      <c r="Q49" s="18">
        <f t="shared" si="4"/>
        <v>106.32644876679367</v>
      </c>
    </row>
    <row r="50" spans="2:17" ht="12.75">
      <c r="B50" s="15" t="s">
        <v>56</v>
      </c>
      <c r="C50" s="16">
        <v>14416</v>
      </c>
      <c r="D50" s="16">
        <v>13974</v>
      </c>
      <c r="E50" s="16">
        <v>14657</v>
      </c>
      <c r="F50" s="16">
        <v>13924</v>
      </c>
      <c r="G50" s="16"/>
      <c r="H50" s="16">
        <v>13924</v>
      </c>
      <c r="I50" s="17">
        <v>15061.590800000002</v>
      </c>
      <c r="J50" s="18">
        <f t="shared" si="1"/>
        <v>108.17000000000002</v>
      </c>
      <c r="K50" s="17">
        <v>14585.39</v>
      </c>
      <c r="L50" s="18">
        <f t="shared" si="7"/>
        <v>104.74999999999999</v>
      </c>
      <c r="M50" s="17">
        <v>14805</v>
      </c>
      <c r="N50" s="17">
        <v>21</v>
      </c>
      <c r="O50" s="17"/>
      <c r="P50" s="19">
        <f t="shared" si="3"/>
        <v>14826</v>
      </c>
      <c r="Q50" s="18">
        <f t="shared" si="4"/>
        <v>106.47802355644929</v>
      </c>
    </row>
    <row r="51" spans="2:17" ht="12.75">
      <c r="B51" s="15" t="s">
        <v>57</v>
      </c>
      <c r="C51" s="16">
        <v>7674</v>
      </c>
      <c r="D51" s="16">
        <v>7610</v>
      </c>
      <c r="E51" s="16">
        <v>6616</v>
      </c>
      <c r="F51" s="16">
        <v>6285</v>
      </c>
      <c r="G51" s="16"/>
      <c r="H51" s="16">
        <v>6285</v>
      </c>
      <c r="I51" s="17">
        <v>6798.4845000000005</v>
      </c>
      <c r="J51" s="18">
        <f t="shared" si="1"/>
        <v>108.17000000000002</v>
      </c>
      <c r="K51" s="17">
        <v>6583.5375</v>
      </c>
      <c r="L51" s="18">
        <f t="shared" si="7"/>
        <v>104.75000000000001</v>
      </c>
      <c r="M51" s="17">
        <v>6683</v>
      </c>
      <c r="N51" s="17"/>
      <c r="O51" s="17"/>
      <c r="P51" s="19">
        <f t="shared" si="3"/>
        <v>6683</v>
      </c>
      <c r="Q51" s="18">
        <f t="shared" si="4"/>
        <v>106.33253778838505</v>
      </c>
    </row>
    <row r="52" spans="2:17" ht="12.75">
      <c r="B52" s="15" t="s">
        <v>58</v>
      </c>
      <c r="C52" s="15">
        <v>987</v>
      </c>
      <c r="D52" s="15">
        <v>969</v>
      </c>
      <c r="E52" s="16">
        <v>1167</v>
      </c>
      <c r="F52" s="16">
        <v>1109</v>
      </c>
      <c r="G52" s="16"/>
      <c r="H52" s="16">
        <v>1109</v>
      </c>
      <c r="I52" s="17">
        <v>1199.6053000000002</v>
      </c>
      <c r="J52" s="18">
        <f t="shared" si="1"/>
        <v>108.17000000000002</v>
      </c>
      <c r="K52" s="17">
        <v>1161.6775</v>
      </c>
      <c r="L52" s="18">
        <f t="shared" si="7"/>
        <v>104.75000000000001</v>
      </c>
      <c r="M52" s="17">
        <v>1179</v>
      </c>
      <c r="N52" s="17"/>
      <c r="O52" s="17"/>
      <c r="P52" s="19">
        <f t="shared" si="3"/>
        <v>1179</v>
      </c>
      <c r="Q52" s="18">
        <f t="shared" si="4"/>
        <v>106.31199278629396</v>
      </c>
    </row>
    <row r="53" spans="2:17" ht="12.75">
      <c r="B53" s="15" t="s">
        <v>59</v>
      </c>
      <c r="C53" s="16">
        <v>2367</v>
      </c>
      <c r="D53" s="16">
        <v>2206</v>
      </c>
      <c r="E53" s="16">
        <v>2282</v>
      </c>
      <c r="F53" s="16">
        <v>2168</v>
      </c>
      <c r="G53" s="16"/>
      <c r="H53" s="16">
        <v>2168</v>
      </c>
      <c r="I53" s="17">
        <v>2345.1256000000003</v>
      </c>
      <c r="J53" s="18">
        <f t="shared" si="1"/>
        <v>108.17000000000002</v>
      </c>
      <c r="K53" s="17">
        <v>2270.98</v>
      </c>
      <c r="L53" s="18">
        <f t="shared" si="7"/>
        <v>104.75000000000001</v>
      </c>
      <c r="M53" s="17">
        <v>2305</v>
      </c>
      <c r="N53" s="17"/>
      <c r="O53" s="17"/>
      <c r="P53" s="19">
        <f t="shared" si="3"/>
        <v>2305</v>
      </c>
      <c r="Q53" s="18">
        <f t="shared" si="4"/>
        <v>106.3191881918819</v>
      </c>
    </row>
    <row r="54" spans="2:17" ht="12.75">
      <c r="B54" s="15" t="s">
        <v>60</v>
      </c>
      <c r="C54" s="16">
        <v>10252</v>
      </c>
      <c r="D54" s="16">
        <v>10199</v>
      </c>
      <c r="E54" s="16">
        <v>8862</v>
      </c>
      <c r="F54" s="16">
        <v>8419</v>
      </c>
      <c r="G54" s="16"/>
      <c r="H54" s="16">
        <v>8419</v>
      </c>
      <c r="I54" s="17">
        <v>9106.8323</v>
      </c>
      <c r="J54" s="18">
        <f t="shared" si="1"/>
        <v>108.17000000000002</v>
      </c>
      <c r="K54" s="17">
        <v>8818.9025</v>
      </c>
      <c r="L54" s="18">
        <f t="shared" si="7"/>
        <v>104.75000000000001</v>
      </c>
      <c r="M54" s="17">
        <v>8952</v>
      </c>
      <c r="N54" s="17"/>
      <c r="O54" s="17"/>
      <c r="P54" s="19">
        <f t="shared" si="3"/>
        <v>8952</v>
      </c>
      <c r="Q54" s="18">
        <f t="shared" si="4"/>
        <v>106.33091816130182</v>
      </c>
    </row>
    <row r="55" spans="2:17" ht="12.75">
      <c r="B55" s="15" t="s">
        <v>61</v>
      </c>
      <c r="C55" s="15">
        <v>962</v>
      </c>
      <c r="D55" s="15">
        <v>902</v>
      </c>
      <c r="E55" s="15">
        <v>742</v>
      </c>
      <c r="F55" s="15">
        <v>705</v>
      </c>
      <c r="G55" s="15"/>
      <c r="H55" s="15">
        <v>705</v>
      </c>
      <c r="I55" s="17">
        <v>762.5985000000001</v>
      </c>
      <c r="J55" s="18">
        <f t="shared" si="1"/>
        <v>108.17000000000002</v>
      </c>
      <c r="K55" s="17">
        <v>738.4875</v>
      </c>
      <c r="L55" s="18">
        <f t="shared" si="7"/>
        <v>104.74999999999999</v>
      </c>
      <c r="M55" s="17">
        <v>750</v>
      </c>
      <c r="N55" s="17"/>
      <c r="O55" s="17"/>
      <c r="P55" s="19">
        <f t="shared" si="3"/>
        <v>750</v>
      </c>
      <c r="Q55" s="18">
        <f t="shared" si="4"/>
        <v>106.38297872340425</v>
      </c>
    </row>
    <row r="56" spans="2:17" ht="12.75">
      <c r="B56" s="15" t="s">
        <v>62</v>
      </c>
      <c r="C56" s="16">
        <v>9427</v>
      </c>
      <c r="D56" s="16">
        <v>9301</v>
      </c>
      <c r="E56" s="16">
        <v>10356</v>
      </c>
      <c r="F56" s="16">
        <v>9838</v>
      </c>
      <c r="G56" s="16"/>
      <c r="H56" s="16">
        <v>9838</v>
      </c>
      <c r="I56" s="17">
        <v>10641.7646</v>
      </c>
      <c r="J56" s="18">
        <f t="shared" si="1"/>
        <v>108.17000000000002</v>
      </c>
      <c r="K56" s="17">
        <v>10305.305</v>
      </c>
      <c r="L56" s="18">
        <f t="shared" si="7"/>
        <v>104.75000000000001</v>
      </c>
      <c r="M56" s="17">
        <v>10461</v>
      </c>
      <c r="N56" s="17">
        <v>808</v>
      </c>
      <c r="O56" s="17"/>
      <c r="P56" s="19">
        <f t="shared" si="3"/>
        <v>11269</v>
      </c>
      <c r="Q56" s="18">
        <f t="shared" si="4"/>
        <v>114.545639357593</v>
      </c>
    </row>
    <row r="57" spans="2:17" ht="12.75">
      <c r="B57" s="15" t="s">
        <v>63</v>
      </c>
      <c r="C57" s="15">
        <v>901</v>
      </c>
      <c r="D57" s="16">
        <v>1031</v>
      </c>
      <c r="E57" s="16">
        <v>1008</v>
      </c>
      <c r="F57" s="15">
        <v>958</v>
      </c>
      <c r="G57" s="15"/>
      <c r="H57" s="15">
        <v>958</v>
      </c>
      <c r="I57" s="17">
        <v>1036.2686</v>
      </c>
      <c r="J57" s="18">
        <f t="shared" si="1"/>
        <v>108.17000000000002</v>
      </c>
      <c r="K57" s="17">
        <v>1003.505</v>
      </c>
      <c r="L57" s="18">
        <f t="shared" si="7"/>
        <v>104.75000000000001</v>
      </c>
      <c r="M57" s="17">
        <v>1019</v>
      </c>
      <c r="N57" s="17"/>
      <c r="O57" s="17"/>
      <c r="P57" s="19">
        <f t="shared" si="3"/>
        <v>1019</v>
      </c>
      <c r="Q57" s="18">
        <f t="shared" si="4"/>
        <v>106.36743215031315</v>
      </c>
    </row>
    <row r="58" spans="2:17" ht="12.75">
      <c r="B58" s="15" t="s">
        <v>64</v>
      </c>
      <c r="C58" s="16">
        <v>3810</v>
      </c>
      <c r="D58" s="16">
        <v>3679</v>
      </c>
      <c r="E58" s="16">
        <v>4819</v>
      </c>
      <c r="F58" s="16">
        <v>4578</v>
      </c>
      <c r="G58" s="16"/>
      <c r="H58" s="16">
        <v>4578</v>
      </c>
      <c r="I58" s="17">
        <v>4952.0226</v>
      </c>
      <c r="J58" s="18">
        <f t="shared" si="1"/>
        <v>108.17000000000002</v>
      </c>
      <c r="K58" s="17">
        <v>4795.455000000001</v>
      </c>
      <c r="L58" s="18">
        <f t="shared" si="7"/>
        <v>104.75000000000001</v>
      </c>
      <c r="M58" s="17">
        <v>4868</v>
      </c>
      <c r="N58" s="17"/>
      <c r="O58" s="17"/>
      <c r="P58" s="19">
        <f t="shared" si="3"/>
        <v>4868</v>
      </c>
      <c r="Q58" s="18">
        <f t="shared" si="4"/>
        <v>106.33464394932284</v>
      </c>
    </row>
    <row r="59" spans="2:17" ht="12.75">
      <c r="B59" s="15" t="s">
        <v>65</v>
      </c>
      <c r="C59" s="16">
        <v>3472</v>
      </c>
      <c r="D59" s="16">
        <v>3455</v>
      </c>
      <c r="E59" s="16">
        <v>3181</v>
      </c>
      <c r="F59" s="16">
        <v>3022</v>
      </c>
      <c r="G59" s="16"/>
      <c r="H59" s="16">
        <v>3022</v>
      </c>
      <c r="I59" s="17">
        <v>3268.8974000000003</v>
      </c>
      <c r="J59" s="18">
        <f t="shared" si="1"/>
        <v>108.17000000000002</v>
      </c>
      <c r="K59" s="17">
        <v>3165.545</v>
      </c>
      <c r="L59" s="18">
        <f t="shared" si="7"/>
        <v>104.75000000000001</v>
      </c>
      <c r="M59" s="17">
        <v>3213</v>
      </c>
      <c r="N59" s="17"/>
      <c r="O59" s="17"/>
      <c r="P59" s="19">
        <f t="shared" si="3"/>
        <v>3213</v>
      </c>
      <c r="Q59" s="18">
        <f t="shared" si="4"/>
        <v>106.32031767041694</v>
      </c>
    </row>
    <row r="60" spans="2:17" ht="12.75">
      <c r="B60" s="15" t="s">
        <v>66</v>
      </c>
      <c r="C60" s="16">
        <v>3937</v>
      </c>
      <c r="D60" s="16">
        <v>3862</v>
      </c>
      <c r="E60" s="16">
        <v>4489</v>
      </c>
      <c r="F60" s="16">
        <v>4264</v>
      </c>
      <c r="G60" s="16"/>
      <c r="H60" s="16">
        <v>4264</v>
      </c>
      <c r="I60" s="17">
        <v>4612.3688</v>
      </c>
      <c r="J60" s="18">
        <f t="shared" si="1"/>
        <v>108.17000000000002</v>
      </c>
      <c r="K60" s="17">
        <v>4466.54</v>
      </c>
      <c r="L60" s="18">
        <f t="shared" si="7"/>
        <v>104.75000000000001</v>
      </c>
      <c r="M60" s="17">
        <v>4534</v>
      </c>
      <c r="N60" s="17"/>
      <c r="O60" s="17"/>
      <c r="P60" s="19">
        <f t="shared" si="3"/>
        <v>4534</v>
      </c>
      <c r="Q60" s="18">
        <f t="shared" si="4"/>
        <v>106.33208255159474</v>
      </c>
    </row>
    <row r="61" spans="2:17" ht="12.75">
      <c r="B61" s="15" t="s">
        <v>67</v>
      </c>
      <c r="C61" s="16">
        <v>8245</v>
      </c>
      <c r="D61" s="16">
        <v>7999</v>
      </c>
      <c r="E61" s="16">
        <v>9623</v>
      </c>
      <c r="F61" s="16">
        <v>9142</v>
      </c>
      <c r="G61" s="16"/>
      <c r="H61" s="16">
        <v>9142</v>
      </c>
      <c r="I61" s="17">
        <v>9888.9014</v>
      </c>
      <c r="J61" s="18">
        <f t="shared" si="1"/>
        <v>108.17000000000002</v>
      </c>
      <c r="K61" s="17">
        <v>9576.245</v>
      </c>
      <c r="L61" s="18">
        <f t="shared" si="7"/>
        <v>104.75000000000001</v>
      </c>
      <c r="M61" s="17">
        <v>9721</v>
      </c>
      <c r="N61" s="17">
        <v>330</v>
      </c>
      <c r="O61" s="17"/>
      <c r="P61" s="19">
        <f t="shared" si="3"/>
        <v>10051</v>
      </c>
      <c r="Q61" s="18">
        <f t="shared" si="4"/>
        <v>109.94311966746884</v>
      </c>
    </row>
    <row r="62" spans="2:17" ht="12.75">
      <c r="B62" s="15" t="s">
        <v>68</v>
      </c>
      <c r="C62" s="16">
        <v>3069</v>
      </c>
      <c r="D62" s="16">
        <v>3068</v>
      </c>
      <c r="E62" s="16">
        <v>4172</v>
      </c>
      <c r="F62" s="16">
        <v>4249</v>
      </c>
      <c r="G62" s="16"/>
      <c r="H62" s="16">
        <v>4249</v>
      </c>
      <c r="I62" s="17">
        <v>4596.143300000001</v>
      </c>
      <c r="J62" s="18">
        <f t="shared" si="1"/>
        <v>108.17000000000002</v>
      </c>
      <c r="K62" s="17">
        <v>4450.8275</v>
      </c>
      <c r="L62" s="18">
        <f t="shared" si="7"/>
        <v>104.75000000000001</v>
      </c>
      <c r="M62" s="17">
        <v>4518</v>
      </c>
      <c r="N62" s="17"/>
      <c r="O62" s="17"/>
      <c r="P62" s="19">
        <f t="shared" si="3"/>
        <v>4518</v>
      </c>
      <c r="Q62" s="18">
        <f t="shared" si="4"/>
        <v>106.33090138856201</v>
      </c>
    </row>
    <row r="63" spans="2:17" ht="12.75">
      <c r="B63" s="15" t="s">
        <v>69</v>
      </c>
      <c r="C63" s="16">
        <v>2069</v>
      </c>
      <c r="D63" s="16">
        <v>2035</v>
      </c>
      <c r="E63" s="16">
        <v>2565</v>
      </c>
      <c r="F63" s="16">
        <v>2437</v>
      </c>
      <c r="G63" s="16"/>
      <c r="H63" s="16">
        <v>2437</v>
      </c>
      <c r="I63" s="17">
        <v>2636.1029000000003</v>
      </c>
      <c r="J63" s="18">
        <f t="shared" si="1"/>
        <v>108.17000000000002</v>
      </c>
      <c r="K63" s="17">
        <v>2552.7575</v>
      </c>
      <c r="L63" s="18">
        <f t="shared" si="7"/>
        <v>104.75000000000001</v>
      </c>
      <c r="M63" s="17">
        <v>2591</v>
      </c>
      <c r="N63" s="17"/>
      <c r="O63" s="17"/>
      <c r="P63" s="19">
        <f t="shared" si="3"/>
        <v>2591</v>
      </c>
      <c r="Q63" s="18">
        <f t="shared" si="4"/>
        <v>106.31924497332786</v>
      </c>
    </row>
    <row r="64" spans="2:17" ht="12.75">
      <c r="B64" s="15" t="s">
        <v>70</v>
      </c>
      <c r="C64" s="16">
        <v>3381</v>
      </c>
      <c r="D64" s="16">
        <v>3314</v>
      </c>
      <c r="E64" s="16">
        <v>2944</v>
      </c>
      <c r="F64" s="16">
        <v>2797</v>
      </c>
      <c r="G64" s="16"/>
      <c r="H64" s="16">
        <v>2797</v>
      </c>
      <c r="I64" s="17">
        <v>3025.5149</v>
      </c>
      <c r="J64" s="18">
        <f t="shared" si="1"/>
        <v>108.17000000000002</v>
      </c>
      <c r="K64" s="17">
        <v>2929.8575</v>
      </c>
      <c r="L64" s="18">
        <f t="shared" si="7"/>
        <v>104.75000000000001</v>
      </c>
      <c r="M64" s="17">
        <v>2974</v>
      </c>
      <c r="N64" s="17"/>
      <c r="O64" s="17"/>
      <c r="P64" s="19">
        <f t="shared" si="3"/>
        <v>2974</v>
      </c>
      <c r="Q64" s="18">
        <f t="shared" si="4"/>
        <v>106.32820879513764</v>
      </c>
    </row>
    <row r="65" spans="2:17" ht="12.75">
      <c r="B65" s="15" t="s">
        <v>71</v>
      </c>
      <c r="C65" s="16">
        <v>5976</v>
      </c>
      <c r="D65" s="16">
        <v>5946</v>
      </c>
      <c r="E65" s="16">
        <v>5538</v>
      </c>
      <c r="F65" s="16">
        <v>5261</v>
      </c>
      <c r="G65" s="16"/>
      <c r="H65" s="16">
        <v>5261</v>
      </c>
      <c r="I65" s="17">
        <v>5690.823700000001</v>
      </c>
      <c r="J65" s="18">
        <f t="shared" si="1"/>
        <v>108.17000000000002</v>
      </c>
      <c r="K65" s="17">
        <v>5510.897500000001</v>
      </c>
      <c r="L65" s="18">
        <f t="shared" si="7"/>
        <v>104.75000000000001</v>
      </c>
      <c r="M65" s="17">
        <v>5594</v>
      </c>
      <c r="N65" s="17"/>
      <c r="O65" s="17"/>
      <c r="P65" s="19">
        <f t="shared" si="3"/>
        <v>5594</v>
      </c>
      <c r="Q65" s="18">
        <f t="shared" si="4"/>
        <v>106.32959513400495</v>
      </c>
    </row>
    <row r="66" spans="2:17" ht="12.75">
      <c r="B66" s="15" t="s">
        <v>72</v>
      </c>
      <c r="C66" s="16">
        <v>4217</v>
      </c>
      <c r="D66" s="16">
        <v>4129</v>
      </c>
      <c r="E66" s="16">
        <v>4290</v>
      </c>
      <c r="F66" s="16">
        <v>4076</v>
      </c>
      <c r="G66" s="16"/>
      <c r="H66" s="16">
        <v>4076</v>
      </c>
      <c r="I66" s="17">
        <v>4409.0092</v>
      </c>
      <c r="J66" s="18">
        <f t="shared" si="1"/>
        <v>108.17000000000002</v>
      </c>
      <c r="K66" s="17">
        <v>4269.61</v>
      </c>
      <c r="L66" s="18">
        <f t="shared" si="7"/>
        <v>104.74999999999999</v>
      </c>
      <c r="M66" s="17">
        <v>4334</v>
      </c>
      <c r="N66" s="17"/>
      <c r="O66" s="17"/>
      <c r="P66" s="19">
        <f t="shared" si="3"/>
        <v>4334</v>
      </c>
      <c r="Q66" s="18">
        <f t="shared" si="4"/>
        <v>106.3297350343474</v>
      </c>
    </row>
    <row r="67" spans="2:17" ht="12.75">
      <c r="B67" s="15" t="s">
        <v>73</v>
      </c>
      <c r="C67" s="16">
        <v>2691</v>
      </c>
      <c r="D67" s="16">
        <v>2611</v>
      </c>
      <c r="E67" s="16">
        <v>3447</v>
      </c>
      <c r="F67" s="16">
        <v>3275</v>
      </c>
      <c r="G67" s="16"/>
      <c r="H67" s="16">
        <v>3275</v>
      </c>
      <c r="I67" s="17">
        <v>3542.5675000000006</v>
      </c>
      <c r="J67" s="18">
        <f t="shared" si="1"/>
        <v>108.17000000000002</v>
      </c>
      <c r="K67" s="17">
        <v>3430.5625000000005</v>
      </c>
      <c r="L67" s="18">
        <f t="shared" si="7"/>
        <v>104.75000000000001</v>
      </c>
      <c r="M67" s="17">
        <v>3482</v>
      </c>
      <c r="N67" s="17">
        <v>1409</v>
      </c>
      <c r="O67" s="17"/>
      <c r="P67" s="19">
        <f t="shared" si="3"/>
        <v>4891</v>
      </c>
      <c r="Q67" s="18">
        <f t="shared" si="4"/>
        <v>149.34351145038167</v>
      </c>
    </row>
    <row r="68" spans="2:17" ht="12.75">
      <c r="B68" s="15" t="s">
        <v>74</v>
      </c>
      <c r="C68" s="16">
        <v>10109</v>
      </c>
      <c r="D68" s="16">
        <v>9785</v>
      </c>
      <c r="E68" s="16">
        <v>13504</v>
      </c>
      <c r="F68" s="16">
        <v>12838</v>
      </c>
      <c r="G68" s="16"/>
      <c r="H68" s="16">
        <v>12838</v>
      </c>
      <c r="I68" s="17">
        <v>13886.8646</v>
      </c>
      <c r="J68" s="18">
        <f t="shared" si="1"/>
        <v>108.17000000000002</v>
      </c>
      <c r="K68" s="17">
        <v>13447.805000000002</v>
      </c>
      <c r="L68" s="18">
        <f t="shared" si="7"/>
        <v>104.75000000000001</v>
      </c>
      <c r="M68" s="17">
        <v>13651</v>
      </c>
      <c r="N68" s="17">
        <v>1253</v>
      </c>
      <c r="O68" s="17"/>
      <c r="P68" s="19">
        <f t="shared" si="3"/>
        <v>14904</v>
      </c>
      <c r="Q68" s="18">
        <f t="shared" si="4"/>
        <v>116.09284935348185</v>
      </c>
    </row>
    <row r="69" spans="2:17" ht="13.5" thickBot="1">
      <c r="B69" s="20" t="s">
        <v>75</v>
      </c>
      <c r="C69" s="21">
        <v>4981</v>
      </c>
      <c r="D69" s="21">
        <v>4890</v>
      </c>
      <c r="E69" s="21">
        <v>5114</v>
      </c>
      <c r="F69" s="21">
        <v>4858</v>
      </c>
      <c r="G69" s="21"/>
      <c r="H69" s="21">
        <v>4858</v>
      </c>
      <c r="I69" s="22">
        <v>5254.8986</v>
      </c>
      <c r="J69" s="23">
        <f t="shared" si="1"/>
        <v>108.17000000000002</v>
      </c>
      <c r="K69" s="22">
        <v>5088.755</v>
      </c>
      <c r="L69" s="23">
        <f t="shared" si="7"/>
        <v>104.75000000000001</v>
      </c>
      <c r="M69" s="22">
        <v>5166</v>
      </c>
      <c r="N69" s="22">
        <v>481</v>
      </c>
      <c r="O69" s="22"/>
      <c r="P69" s="25">
        <f t="shared" si="3"/>
        <v>5647</v>
      </c>
      <c r="Q69" s="23">
        <f t="shared" si="4"/>
        <v>116.24125154384521</v>
      </c>
    </row>
    <row r="70" spans="2:17" ht="13.5" thickBot="1">
      <c r="B70" s="26" t="s">
        <v>76</v>
      </c>
      <c r="C70" s="27">
        <v>182059</v>
      </c>
      <c r="D70" s="27">
        <v>180263</v>
      </c>
      <c r="E70" s="27">
        <f aca="true" t="shared" si="9" ref="E70:M70">SUM(E35:E69)</f>
        <v>190720</v>
      </c>
      <c r="F70" s="27">
        <f t="shared" si="9"/>
        <v>181481</v>
      </c>
      <c r="G70" s="27"/>
      <c r="H70" s="27">
        <f t="shared" si="9"/>
        <v>181481</v>
      </c>
      <c r="I70" s="27">
        <f t="shared" si="9"/>
        <v>196307.9977</v>
      </c>
      <c r="J70" s="27">
        <f t="shared" si="9"/>
        <v>3785.950000000002</v>
      </c>
      <c r="K70" s="27">
        <f t="shared" si="9"/>
        <v>190101.34750000003</v>
      </c>
      <c r="L70" s="27">
        <f t="shared" si="9"/>
        <v>3666.2500000000005</v>
      </c>
      <c r="M70" s="27">
        <f t="shared" si="9"/>
        <v>192970</v>
      </c>
      <c r="N70" s="48">
        <f>SUM(N35:N69)</f>
        <v>5154</v>
      </c>
      <c r="O70" s="48"/>
      <c r="P70" s="28">
        <f t="shared" si="3"/>
        <v>198124</v>
      </c>
      <c r="Q70" s="29">
        <f t="shared" si="4"/>
        <v>109.17065698337566</v>
      </c>
    </row>
    <row r="71" spans="2:17" ht="13.5" thickBot="1">
      <c r="B71" s="37"/>
      <c r="C71" s="37"/>
      <c r="D71" s="37"/>
      <c r="E71" s="37"/>
      <c r="F71" s="37"/>
      <c r="G71" s="37"/>
      <c r="H71" s="37"/>
      <c r="I71" s="38"/>
      <c r="J71" s="39"/>
      <c r="K71" s="38"/>
      <c r="L71" s="39"/>
      <c r="M71" s="40"/>
      <c r="N71" s="41"/>
      <c r="O71" s="41"/>
      <c r="P71" s="42"/>
      <c r="Q71" s="39"/>
    </row>
    <row r="72" spans="2:17" ht="13.5" thickBot="1">
      <c r="B72" s="43" t="s">
        <v>77</v>
      </c>
      <c r="C72" s="44">
        <v>2731446</v>
      </c>
      <c r="D72" s="44">
        <v>2722294</v>
      </c>
      <c r="E72" s="44">
        <f aca="true" t="shared" si="10" ref="E72:M72">E20+E24+E33+E70</f>
        <v>2756266</v>
      </c>
      <c r="F72" s="44">
        <f t="shared" si="10"/>
        <v>2778744</v>
      </c>
      <c r="G72" s="44"/>
      <c r="H72" s="44">
        <f t="shared" si="10"/>
        <v>2782425</v>
      </c>
      <c r="I72" s="44">
        <f t="shared" si="10"/>
        <v>3050871.2003</v>
      </c>
      <c r="J72" s="44">
        <f t="shared" si="10"/>
        <v>6176.858314899127</v>
      </c>
      <c r="K72" s="44">
        <f t="shared" si="10"/>
        <v>2983285.2173</v>
      </c>
      <c r="L72" s="44">
        <f t="shared" si="10"/>
        <v>5999.260089372916</v>
      </c>
      <c r="M72" s="44">
        <f t="shared" si="10"/>
        <v>3018558</v>
      </c>
      <c r="N72" s="45">
        <f>N20+N24+N33+N70</f>
        <v>14229</v>
      </c>
      <c r="O72" s="45"/>
      <c r="P72" s="44">
        <f>M72+N72</f>
        <v>3032787</v>
      </c>
      <c r="Q72" s="46">
        <f>P72/H72*100</f>
        <v>108.99797838216662</v>
      </c>
    </row>
    <row r="73" spans="2:17" ht="12.75">
      <c r="B73" s="13" t="s">
        <v>78</v>
      </c>
      <c r="C73" s="13"/>
      <c r="D73" s="13"/>
      <c r="E73" s="13"/>
      <c r="F73" s="13"/>
      <c r="G73" s="13"/>
      <c r="H73" s="13"/>
      <c r="I73" s="14"/>
      <c r="J73" s="13"/>
      <c r="K73" s="14"/>
      <c r="L73" s="13"/>
      <c r="M73" s="31"/>
      <c r="N73" s="31"/>
      <c r="O73" s="31"/>
      <c r="P73" s="33"/>
      <c r="Q73" s="32"/>
    </row>
    <row r="74" spans="2:17" ht="12.75">
      <c r="B74" s="15" t="s">
        <v>79</v>
      </c>
      <c r="C74" s="16">
        <v>6400</v>
      </c>
      <c r="D74" s="15">
        <v>6400</v>
      </c>
      <c r="E74" s="15">
        <v>6400</v>
      </c>
      <c r="F74" s="16">
        <v>6400</v>
      </c>
      <c r="G74" s="16"/>
      <c r="H74" s="16">
        <v>6400</v>
      </c>
      <c r="I74" s="17">
        <v>6400</v>
      </c>
      <c r="J74" s="18">
        <f>I74/H74*100</f>
        <v>100</v>
      </c>
      <c r="K74" s="17">
        <v>6400</v>
      </c>
      <c r="L74" s="18">
        <f>K74/H74*100</f>
        <v>100</v>
      </c>
      <c r="M74" s="17">
        <v>6400</v>
      </c>
      <c r="N74" s="17"/>
      <c r="O74" s="17"/>
      <c r="P74" s="19">
        <f>M74+N74</f>
        <v>6400</v>
      </c>
      <c r="Q74" s="18">
        <f>P74/H74*100</f>
        <v>100</v>
      </c>
    </row>
    <row r="75" spans="2:17" ht="12.75">
      <c r="B75" s="15" t="s">
        <v>80</v>
      </c>
      <c r="C75" s="15">
        <v>500</v>
      </c>
      <c r="D75" s="15">
        <v>500</v>
      </c>
      <c r="E75" s="15">
        <v>500</v>
      </c>
      <c r="F75" s="15">
        <v>500</v>
      </c>
      <c r="G75" s="15"/>
      <c r="H75" s="15">
        <v>500</v>
      </c>
      <c r="I75" s="47">
        <v>500</v>
      </c>
      <c r="J75" s="18">
        <f>I75/H75*100</f>
        <v>100</v>
      </c>
      <c r="K75" s="47">
        <v>500</v>
      </c>
      <c r="L75" s="18">
        <f>K75/H75*100</f>
        <v>100</v>
      </c>
      <c r="M75" s="17">
        <v>500</v>
      </c>
      <c r="N75" s="17"/>
      <c r="O75" s="17"/>
      <c r="P75" s="19">
        <f>M75+N75</f>
        <v>500</v>
      </c>
      <c r="Q75" s="18">
        <f>P75/H75*100</f>
        <v>100</v>
      </c>
    </row>
    <row r="76" spans="2:17" ht="12.75">
      <c r="B76" s="15" t="s">
        <v>81</v>
      </c>
      <c r="C76" s="16">
        <v>1600</v>
      </c>
      <c r="D76" s="15">
        <v>1600</v>
      </c>
      <c r="E76" s="15">
        <v>1600</v>
      </c>
      <c r="F76" s="16">
        <v>1600</v>
      </c>
      <c r="G76" s="16"/>
      <c r="H76" s="16">
        <v>1600</v>
      </c>
      <c r="I76" s="17">
        <v>1600</v>
      </c>
      <c r="J76" s="18">
        <f>I76/H76*100</f>
        <v>100</v>
      </c>
      <c r="K76" s="17">
        <v>1600</v>
      </c>
      <c r="L76" s="18">
        <f>K76/H76*100</f>
        <v>100</v>
      </c>
      <c r="M76" s="17">
        <v>1600</v>
      </c>
      <c r="N76" s="17"/>
      <c r="O76" s="17"/>
      <c r="P76" s="19">
        <f>M76+N76</f>
        <v>1600</v>
      </c>
      <c r="Q76" s="18">
        <f>P76/H76*100</f>
        <v>100</v>
      </c>
    </row>
    <row r="77" spans="2:17" ht="12.75">
      <c r="B77" s="20"/>
      <c r="C77" s="21"/>
      <c r="D77" s="20"/>
      <c r="E77" s="20"/>
      <c r="F77" s="21"/>
      <c r="G77" s="21"/>
      <c r="H77" s="21"/>
      <c r="I77" s="22"/>
      <c r="J77" s="23"/>
      <c r="K77" s="22"/>
      <c r="L77" s="23"/>
      <c r="M77" s="22"/>
      <c r="N77" s="22"/>
      <c r="O77" s="22"/>
      <c r="P77" s="25"/>
      <c r="Q77" s="23"/>
    </row>
    <row r="78" spans="2:17" ht="12.75">
      <c r="B78" s="20" t="s">
        <v>33</v>
      </c>
      <c r="C78" s="21"/>
      <c r="D78" s="20"/>
      <c r="E78" s="20"/>
      <c r="F78" s="21"/>
      <c r="G78" s="21"/>
      <c r="H78" s="21"/>
      <c r="I78" s="22"/>
      <c r="J78" s="23"/>
      <c r="K78" s="22"/>
      <c r="L78" s="23"/>
      <c r="M78" s="22"/>
      <c r="N78" s="22"/>
      <c r="O78" s="22">
        <v>4171</v>
      </c>
      <c r="P78" s="25">
        <v>4171</v>
      </c>
      <c r="Q78" s="23"/>
    </row>
    <row r="79" spans="2:17" ht="12.75">
      <c r="B79" s="20" t="s">
        <v>34</v>
      </c>
      <c r="C79" s="21"/>
      <c r="D79" s="20"/>
      <c r="E79" s="20"/>
      <c r="F79" s="21"/>
      <c r="G79" s="21"/>
      <c r="H79" s="21"/>
      <c r="I79" s="22"/>
      <c r="J79" s="23"/>
      <c r="K79" s="22"/>
      <c r="L79" s="23"/>
      <c r="M79" s="22"/>
      <c r="N79" s="22"/>
      <c r="O79" s="22">
        <v>3954</v>
      </c>
      <c r="P79" s="25">
        <v>3954</v>
      </c>
      <c r="Q79" s="23"/>
    </row>
    <row r="80" spans="2:17" ht="12.75">
      <c r="B80" s="20" t="s">
        <v>35</v>
      </c>
      <c r="C80" s="21"/>
      <c r="D80" s="20"/>
      <c r="E80" s="20"/>
      <c r="F80" s="21"/>
      <c r="G80" s="21"/>
      <c r="H80" s="21"/>
      <c r="I80" s="22"/>
      <c r="J80" s="23"/>
      <c r="K80" s="22"/>
      <c r="L80" s="23"/>
      <c r="M80" s="22"/>
      <c r="N80" s="22"/>
      <c r="O80" s="22">
        <v>7562</v>
      </c>
      <c r="P80" s="25">
        <v>7562</v>
      </c>
      <c r="Q80" s="23"/>
    </row>
    <row r="81" spans="2:17" ht="12.75">
      <c r="B81" s="20" t="s">
        <v>36</v>
      </c>
      <c r="C81" s="21"/>
      <c r="D81" s="20"/>
      <c r="E81" s="20"/>
      <c r="F81" s="21"/>
      <c r="G81" s="21"/>
      <c r="H81" s="21"/>
      <c r="I81" s="22"/>
      <c r="J81" s="23"/>
      <c r="K81" s="22"/>
      <c r="L81" s="23"/>
      <c r="M81" s="22"/>
      <c r="N81" s="22"/>
      <c r="O81" s="22">
        <v>6102</v>
      </c>
      <c r="P81" s="25">
        <v>6102</v>
      </c>
      <c r="Q81" s="23"/>
    </row>
    <row r="82" spans="2:17" ht="12.75">
      <c r="B82" s="20" t="s">
        <v>37</v>
      </c>
      <c r="C82" s="21"/>
      <c r="D82" s="20"/>
      <c r="E82" s="20"/>
      <c r="F82" s="21"/>
      <c r="G82" s="21"/>
      <c r="H82" s="21"/>
      <c r="I82" s="22"/>
      <c r="J82" s="23"/>
      <c r="K82" s="22"/>
      <c r="L82" s="23"/>
      <c r="M82" s="22"/>
      <c r="N82" s="22"/>
      <c r="O82" s="22">
        <v>7002</v>
      </c>
      <c r="P82" s="25">
        <v>7002</v>
      </c>
      <c r="Q82" s="23"/>
    </row>
    <row r="83" spans="2:17" ht="12.75">
      <c r="B83" s="20" t="s">
        <v>38</v>
      </c>
      <c r="C83" s="21"/>
      <c r="D83" s="20"/>
      <c r="E83" s="20"/>
      <c r="F83" s="21"/>
      <c r="G83" s="21"/>
      <c r="H83" s="21"/>
      <c r="I83" s="22"/>
      <c r="J83" s="23"/>
      <c r="K83" s="22"/>
      <c r="L83" s="23"/>
      <c r="M83" s="22"/>
      <c r="N83" s="22"/>
      <c r="O83" s="22">
        <v>6468</v>
      </c>
      <c r="P83" s="25">
        <v>6468</v>
      </c>
      <c r="Q83" s="23"/>
    </row>
    <row r="84" spans="2:17" ht="12.75">
      <c r="B84" s="20" t="s">
        <v>39</v>
      </c>
      <c r="C84" s="21"/>
      <c r="D84" s="20"/>
      <c r="E84" s="20"/>
      <c r="F84" s="21"/>
      <c r="G84" s="21"/>
      <c r="H84" s="21"/>
      <c r="I84" s="22"/>
      <c r="J84" s="23"/>
      <c r="K84" s="22"/>
      <c r="L84" s="23"/>
      <c r="M84" s="22"/>
      <c r="N84" s="22"/>
      <c r="O84" s="22">
        <v>7363</v>
      </c>
      <c r="P84" s="25">
        <v>7363</v>
      </c>
      <c r="Q84" s="23"/>
    </row>
    <row r="85" spans="2:17" ht="13.5" thickBot="1">
      <c r="B85" s="20"/>
      <c r="C85" s="21"/>
      <c r="D85" s="20"/>
      <c r="E85" s="20"/>
      <c r="F85" s="21"/>
      <c r="G85" s="21"/>
      <c r="H85" s="21"/>
      <c r="I85" s="22"/>
      <c r="J85" s="23"/>
      <c r="K85" s="22"/>
      <c r="L85" s="23"/>
      <c r="M85" s="22"/>
      <c r="N85" s="22"/>
      <c r="O85" s="22"/>
      <c r="P85" s="25"/>
      <c r="Q85" s="23"/>
    </row>
    <row r="86" spans="2:17" ht="13.5" thickBot="1">
      <c r="B86" s="43" t="s">
        <v>82</v>
      </c>
      <c r="C86" s="44">
        <v>2739946</v>
      </c>
      <c r="D86" s="44">
        <v>2730794</v>
      </c>
      <c r="E86" s="44">
        <f>SUM(E72:E85)</f>
        <v>2764766</v>
      </c>
      <c r="F86" s="44">
        <f>SUM(F72:F85)</f>
        <v>2787244</v>
      </c>
      <c r="G86" s="44"/>
      <c r="H86" s="44">
        <f aca="true" t="shared" si="11" ref="H86:O86">SUM(H72:H85)</f>
        <v>2790925</v>
      </c>
      <c r="I86" s="44">
        <f t="shared" si="11"/>
        <v>3059371.2003</v>
      </c>
      <c r="J86" s="44">
        <f t="shared" si="11"/>
        <v>6476.858314899127</v>
      </c>
      <c r="K86" s="44">
        <f t="shared" si="11"/>
        <v>2991785.2173</v>
      </c>
      <c r="L86" s="44">
        <f t="shared" si="11"/>
        <v>6299.260089372916</v>
      </c>
      <c r="M86" s="44">
        <f t="shared" si="11"/>
        <v>3027058</v>
      </c>
      <c r="N86" s="45">
        <f t="shared" si="11"/>
        <v>14229</v>
      </c>
      <c r="O86" s="45">
        <f t="shared" si="11"/>
        <v>42622</v>
      </c>
      <c r="P86" s="44">
        <f>SUM(M86:O86)</f>
        <v>3083909</v>
      </c>
      <c r="Q86" s="46">
        <f>P86/H86*100</f>
        <v>110.49773820507538</v>
      </c>
    </row>
  </sheetData>
  <printOptions/>
  <pageMargins left="0.75" right="0.75" top="0.69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2003-12-02T14:08:27Z</cp:lastPrinted>
  <dcterms:created xsi:type="dcterms:W3CDTF">2003-12-02T09:18:29Z</dcterms:created>
  <dcterms:modified xsi:type="dcterms:W3CDTF">2003-12-02T14:08:33Z</dcterms:modified>
  <cp:category/>
  <cp:version/>
  <cp:contentType/>
  <cp:contentStatus/>
</cp:coreProperties>
</file>