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860" windowWidth="15180" windowHeight="9345" tabRatio="614" activeTab="0"/>
  </bookViews>
  <sheets>
    <sheet name="převody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2">'02'!$13:$15</definedName>
    <definedName name="_xlnm.Print_Titles" localSheetId="3">'03'!$23:$25</definedName>
    <definedName name="_xlnm.Print_Titles" localSheetId="5">'05'!$11:$13</definedName>
    <definedName name="_xlnm.Print_Titles" localSheetId="6">'06'!$10:$12</definedName>
    <definedName name="_xlnm.Print_Titles" localSheetId="9">'09'!$10:$12</definedName>
  </definedNames>
  <calcPr fullCalcOnLoad="1"/>
</workbook>
</file>

<file path=xl/sharedStrings.xml><?xml version="1.0" encoding="utf-8"?>
<sst xmlns="http://schemas.openxmlformats.org/spreadsheetml/2006/main" count="1345" uniqueCount="539">
  <si>
    <t>Celkem</t>
  </si>
  <si>
    <t>č.odboru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</si>
  <si>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</si>
  <si>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</si>
  <si>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</si>
  <si>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</si>
  <si>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</si>
  <si>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</si>
  <si>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</si>
  <si>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</si>
  <si>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</si>
  <si>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</si>
  <si>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</si>
  <si>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03</t>
  </si>
  <si>
    <t>01</t>
  </si>
  <si>
    <t>04</t>
  </si>
  <si>
    <t>kap.</t>
  </si>
  <si>
    <t xml:space="preserve">Název </t>
  </si>
  <si>
    <t>Rozvoj obce</t>
  </si>
  <si>
    <t>02</t>
  </si>
  <si>
    <t>Městská infrastruktura</t>
  </si>
  <si>
    <t>Doprava</t>
  </si>
  <si>
    <t>05</t>
  </si>
  <si>
    <t>Zdravotnictví a sociální oblast</t>
  </si>
  <si>
    <t>06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</si>
  <si>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</si>
  <si>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</si>
  <si>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</si>
  <si>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</si>
  <si>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</si>
  <si>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</si>
  <si>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</si>
  <si>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</si>
  <si>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 E L K E M</t>
  </si>
  <si>
    <t>Strategické akce</t>
  </si>
  <si>
    <t>strategické akce celkem :</t>
  </si>
  <si>
    <t>Ostatní akce</t>
  </si>
  <si>
    <t>ostatní akce celkem :</t>
  </si>
  <si>
    <t>TŘ. 8 - FINANCOVÁNÍ (pol. 8115)</t>
  </si>
  <si>
    <t>Školství, mládež a sport</t>
  </si>
  <si>
    <t>Kultura a cestovní ruch</t>
  </si>
  <si>
    <t>Kapitola 10 - Pokladní správa - převod finančních prostředků do roku 2016</t>
  </si>
  <si>
    <t>Kapitola 03 - Doprava - převod finančních prostředků do roku 2016</t>
  </si>
  <si>
    <t>Kapitola 04 - Školství, mládež a sport - převod finančních prostředků do roku 2016</t>
  </si>
  <si>
    <t>Kapitola 05 - Zdravotnictví a sociální oblast - převod finančních prostředků do roku 2016</t>
  </si>
  <si>
    <t>Kapitola 06 - Kultura a cestovní ruch - převod finančních prostředků do roku 2016</t>
  </si>
  <si>
    <t>Kapitola 07 - Bezpečnost - převod finančních prostředků do roku 2016</t>
  </si>
  <si>
    <t>Kapitola 08 - Hospodářství - převod finančních prostředků do roku 2016</t>
  </si>
  <si>
    <t>Kapitola 09 - Vnitřní správa - převod finančních prostředků do roku 2016</t>
  </si>
  <si>
    <t>0680</t>
  </si>
  <si>
    <t>Grafika Managment Planu Historického centra Prahy</t>
  </si>
  <si>
    <t xml:space="preserve">Nákup materiálu j.n. - akce „Doplnění uličního značení“ </t>
  </si>
  <si>
    <t xml:space="preserve">Nákup ostatních služeb - akce „Doplnění uličního značení“ </t>
  </si>
  <si>
    <t>0042423</t>
  </si>
  <si>
    <t>Expozice Informačního centra</t>
  </si>
  <si>
    <t>0134</t>
  </si>
  <si>
    <t>0748</t>
  </si>
  <si>
    <t>0041441</t>
  </si>
  <si>
    <t>SZNR</t>
  </si>
  <si>
    <t>0000187</t>
  </si>
  <si>
    <t>Kolektor Václavské náměstí</t>
  </si>
  <si>
    <t>0008264</t>
  </si>
  <si>
    <t>Pobřežní III, et. 0003 - proplachovací kanál Karlín</t>
  </si>
  <si>
    <t>0008615</t>
  </si>
  <si>
    <t>Kolektor Hlávkův most</t>
  </si>
  <si>
    <t>0040555</t>
  </si>
  <si>
    <t>Zokruhování výtlačného řadu Praha východ</t>
  </si>
  <si>
    <t>0006963</t>
  </si>
  <si>
    <t>Celk.přest. a rozšíř. ÚČOV na Císařském ostrově</t>
  </si>
  <si>
    <t>0000057</t>
  </si>
  <si>
    <t>Prodloužení stoky A2</t>
  </si>
  <si>
    <t>0008781</t>
  </si>
  <si>
    <t>Prodloužení sběrače "T" do Třebonic</t>
  </si>
  <si>
    <t>0040019</t>
  </si>
  <si>
    <t>Prodloužení sběrače G do Uhříněvsi</t>
  </si>
  <si>
    <t>0042359</t>
  </si>
  <si>
    <t>Papírenská - kanalizační sběrač</t>
  </si>
  <si>
    <t>0042475</t>
  </si>
  <si>
    <t>IP pro kap. 02</t>
  </si>
  <si>
    <t>0042476</t>
  </si>
  <si>
    <t>Dofakturace pro kap. 02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</si>
  <si>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</si>
  <si>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</si>
  <si>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</si>
  <si>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</si>
  <si>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</si>
  <si>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</si>
  <si>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</si>
  <si>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Pelc/Tyrolka-Balabenka</t>
  </si>
  <si>
    <t>0000094</t>
  </si>
  <si>
    <t>Balabenka-Štěrb.radiála</t>
  </si>
  <si>
    <t>0008313</t>
  </si>
  <si>
    <t>Libeňská spojka</t>
  </si>
  <si>
    <t>0009515</t>
  </si>
  <si>
    <t>MO Myslbekova-Prašný Most</t>
  </si>
  <si>
    <t>0040759</t>
  </si>
  <si>
    <t>Multifunkční oper. středisko Malovanka</t>
  </si>
  <si>
    <t>0042360</t>
  </si>
  <si>
    <t>Protipovod.opatření MO Blanka - Troja</t>
  </si>
  <si>
    <t>0000053</t>
  </si>
  <si>
    <t>Vysočanská radiála</t>
  </si>
  <si>
    <t>0004328</t>
  </si>
  <si>
    <t>Rajská zahrada - přemostění</t>
  </si>
  <si>
    <t>0004663</t>
  </si>
  <si>
    <t>0007555</t>
  </si>
  <si>
    <t>Dofakturace pro kap. 0322</t>
  </si>
  <si>
    <t>0007556</t>
  </si>
  <si>
    <t>IP pro dopravní stavby</t>
  </si>
  <si>
    <t>0008560</t>
  </si>
  <si>
    <t>Komunik. propojení Prahy 12 s Pražským okruhem</t>
  </si>
  <si>
    <t>0009276</t>
  </si>
  <si>
    <t>Chaby, stavba 50 - komunikace</t>
  </si>
  <si>
    <t>0040032</t>
  </si>
  <si>
    <t>Komunikace Toužimská</t>
  </si>
  <si>
    <t>0041341</t>
  </si>
  <si>
    <t>Rekonstrukce komunikace Pod Hrachovkou</t>
  </si>
  <si>
    <t>0042128</t>
  </si>
  <si>
    <t>Zakrytí Spořilovské spojky</t>
  </si>
  <si>
    <t>0042177</t>
  </si>
  <si>
    <t>0042479</t>
  </si>
  <si>
    <t>Obchvatová komunikace Písnice</t>
  </si>
  <si>
    <t>0042481</t>
  </si>
  <si>
    <t>Propojovací komunikace Lochkov - Slivenec</t>
  </si>
  <si>
    <t>0042482</t>
  </si>
  <si>
    <t>Obchvatová komunikace Zličín</t>
  </si>
  <si>
    <t>0008211</t>
  </si>
  <si>
    <t>Administrativně-technická budova ZZS</t>
  </si>
  <si>
    <t>0041703</t>
  </si>
  <si>
    <t>Inkubátor pro sociální podnikání</t>
  </si>
  <si>
    <t>0522</t>
  </si>
  <si>
    <t>0122</t>
  </si>
  <si>
    <t>0739</t>
  </si>
  <si>
    <t>Rozšíření a integrace MKS</t>
  </si>
  <si>
    <t>Výstavba elektronických sirén 2.etapa</t>
  </si>
  <si>
    <t>Zvýšení spolehlivosti MRS 2.etapa</t>
  </si>
  <si>
    <t>Zvýšení přenosových kapacit MRS TETRA</t>
  </si>
  <si>
    <t>0040459</t>
  </si>
  <si>
    <t>0004730</t>
  </si>
  <si>
    <t>0042568</t>
  </si>
  <si>
    <t>0007154</t>
  </si>
  <si>
    <t>0222</t>
  </si>
  <si>
    <t>0940</t>
  </si>
  <si>
    <t>Výpočetní technika a programové vybavení</t>
  </si>
  <si>
    <t>Pražské centrum Kartových služeb</t>
  </si>
  <si>
    <t>Agendové a provozní IS</t>
  </si>
  <si>
    <t>Systémy pro správu dokumentů (DMS)</t>
  </si>
  <si>
    <t>Portály, weby a mobilní aplikace</t>
  </si>
  <si>
    <t>Informační systém krizového řízení (ISKŘ)</t>
  </si>
  <si>
    <t>Datová centra</t>
  </si>
  <si>
    <t>Ekonomické IS</t>
  </si>
  <si>
    <t>GIS, mapové služby a geoinformace</t>
  </si>
  <si>
    <t>Metropolitní datové sítě</t>
  </si>
  <si>
    <t>Projekty rozvoje IS MP HMP</t>
  </si>
  <si>
    <t>Projekty budování a rozvoje IS ZZS HMP</t>
  </si>
  <si>
    <t>Investiční rezerva - INF MHMP</t>
  </si>
  <si>
    <t>Integrační platforma a datový sklad</t>
  </si>
  <si>
    <t>Správa identit (IDM)</t>
  </si>
  <si>
    <t>Centrální Service Desk</t>
  </si>
  <si>
    <t xml:space="preserve">Systémy spisové služby a podpůrných služeb </t>
  </si>
  <si>
    <t>Bezpečnost IS/ICT</t>
  </si>
  <si>
    <t>SW nástroje pro řízení ICT</t>
  </si>
  <si>
    <t>SW nástroje pro modelování architektury IS/ICT</t>
  </si>
  <si>
    <t>00094</t>
  </si>
  <si>
    <t>I. provozní úsek trasy D metra</t>
  </si>
  <si>
    <t>0329</t>
  </si>
  <si>
    <t>Bezbariérová opatření</t>
  </si>
  <si>
    <t xml:space="preserve">Bezbar. zpřístupnění st. metra Karlovo n. </t>
  </si>
  <si>
    <t>0042176</t>
  </si>
  <si>
    <t>0042495</t>
  </si>
  <si>
    <t>0006786</t>
  </si>
  <si>
    <t>0002912</t>
  </si>
  <si>
    <t>0008936</t>
  </si>
  <si>
    <t>0040082</t>
  </si>
  <si>
    <t>0040083</t>
  </si>
  <si>
    <t>0040099</t>
  </si>
  <si>
    <t>0040101</t>
  </si>
  <si>
    <t>0040106</t>
  </si>
  <si>
    <t>0040444</t>
  </si>
  <si>
    <t>0040445</t>
  </si>
  <si>
    <t>0040449</t>
  </si>
  <si>
    <t>0040985</t>
  </si>
  <si>
    <t>0041454</t>
  </si>
  <si>
    <t>0041669</t>
  </si>
  <si>
    <t>0041729</t>
  </si>
  <si>
    <t>0041731</t>
  </si>
  <si>
    <t>0041943</t>
  </si>
  <si>
    <t>0041944</t>
  </si>
  <si>
    <t>0041946</t>
  </si>
  <si>
    <t>0042663</t>
  </si>
  <si>
    <t>0042664</t>
  </si>
  <si>
    <t>Kapitola 02 - Městská infrastruktura - převod finančních prostředků do roku 2016</t>
  </si>
  <si>
    <t>0901</t>
  </si>
  <si>
    <t>0042377</t>
  </si>
  <si>
    <t>0042505</t>
  </si>
  <si>
    <t>0041682</t>
  </si>
  <si>
    <t>GYM. PŘÍPOTOČNÍ P 10 - rek. fasády</t>
  </si>
  <si>
    <t>0042218</t>
  </si>
  <si>
    <t>GYM. ARABSKÁ P6 - rekonstrukce střech</t>
  </si>
  <si>
    <t>Nákup služeb</t>
  </si>
  <si>
    <t>Fin. zajištění nesouladu u projektů z EU</t>
  </si>
  <si>
    <t>Záležitosti soc. věcí</t>
  </si>
  <si>
    <t>Rekonstrukce kuchyně</t>
  </si>
  <si>
    <t>Rekonstrukce obvodového pláště bud.A</t>
  </si>
  <si>
    <t>DOZP Rudné u Nejdku</t>
  </si>
  <si>
    <t>Projekt a real.odstranění bariér v budov.</t>
  </si>
  <si>
    <t>DOZP Sulická</t>
  </si>
  <si>
    <t>Pořízení dětského hřiště</t>
  </si>
  <si>
    <t>Výst. komunikace v ul. Na Brabenci</t>
  </si>
  <si>
    <t>Komunikace U Sloupu</t>
  </si>
  <si>
    <t>Vybavení M a R kolektoru Uhříněves</t>
  </si>
  <si>
    <t>Protihluková opatření - služby</t>
  </si>
  <si>
    <t>Protihluková opatření - opravy</t>
  </si>
  <si>
    <t xml:space="preserve">Rek. ČOV Nem. Na Bulovce   </t>
  </si>
  <si>
    <t>Rek. kanal. sítě v areálu Nem.Na Bulovce</t>
  </si>
  <si>
    <t>Nem. Na Bulovce - rek. pav. č. 5 chirurgie</t>
  </si>
  <si>
    <t>Areál Výstaviště</t>
  </si>
  <si>
    <t xml:space="preserve">Rek. objektu Statek Malešické nám. </t>
  </si>
  <si>
    <t>Bydlení Špitálka - technická infrastruktura</t>
  </si>
  <si>
    <t>Kafkův dům</t>
  </si>
  <si>
    <t>Brandejsův statek - realizace</t>
  </si>
  <si>
    <t>Stánky Václavské náměstí</t>
  </si>
  <si>
    <t>Rek. sport. haly v Holešovicích-dokum. pro SP a ÚR</t>
  </si>
  <si>
    <t>Nebytové objekty a stavby</t>
  </si>
  <si>
    <t>Obnova a modernizace soustavy veř. osvětlení</t>
  </si>
  <si>
    <t>SVM MHMP</t>
  </si>
  <si>
    <t>OSI MHMP</t>
  </si>
  <si>
    <t>0040073</t>
  </si>
  <si>
    <t>0042471</t>
  </si>
  <si>
    <t>0283</t>
  </si>
  <si>
    <t>0042478</t>
  </si>
  <si>
    <t>0383</t>
  </si>
  <si>
    <t>0098330</t>
  </si>
  <si>
    <t>SML MHMP</t>
  </si>
  <si>
    <t>ZSP MHMP</t>
  </si>
  <si>
    <t>0042538</t>
  </si>
  <si>
    <t>0042539</t>
  </si>
  <si>
    <t>0042546</t>
  </si>
  <si>
    <t>0042518</t>
  </si>
  <si>
    <t>0041932</t>
  </si>
  <si>
    <t>0042548</t>
  </si>
  <si>
    <t>0042549</t>
  </si>
  <si>
    <t>0504</t>
  </si>
  <si>
    <t>0583</t>
  </si>
  <si>
    <t>0683</t>
  </si>
  <si>
    <t>OPP MHMP</t>
  </si>
  <si>
    <t>0040774</t>
  </si>
  <si>
    <t>BEZ MHMP</t>
  </si>
  <si>
    <t>0042319</t>
  </si>
  <si>
    <t>0007694</t>
  </si>
  <si>
    <t>0041725</t>
  </si>
  <si>
    <t>0041942</t>
  </si>
  <si>
    <t>0042160</t>
  </si>
  <si>
    <t>0042573</t>
  </si>
  <si>
    <t>0042574</t>
  </si>
  <si>
    <t>0042577</t>
  </si>
  <si>
    <t>0883</t>
  </si>
  <si>
    <t>INF MHMP</t>
  </si>
  <si>
    <t>Městská policie HMP</t>
  </si>
  <si>
    <t>0092901</t>
  </si>
  <si>
    <t>2212</t>
  </si>
  <si>
    <t>0004346</t>
  </si>
  <si>
    <t>Cyklistické stezky</t>
  </si>
  <si>
    <t>0004347</t>
  </si>
  <si>
    <t>0004348</t>
  </si>
  <si>
    <t>Zachytná parkoviště P+R</t>
  </si>
  <si>
    <t>0006925</t>
  </si>
  <si>
    <t>0008108</t>
  </si>
  <si>
    <t>U Sluncové</t>
  </si>
  <si>
    <t>0041891</t>
  </si>
  <si>
    <t>Průmyslová - přestavba</t>
  </si>
  <si>
    <t>0042371</t>
  </si>
  <si>
    <t>0042502</t>
  </si>
  <si>
    <t>Dodavatel služby ZPS (DS ZPS)</t>
  </si>
  <si>
    <t>0042503</t>
  </si>
  <si>
    <t>0042498</t>
  </si>
  <si>
    <t>Prokopova x Rokycanova</t>
  </si>
  <si>
    <t>0042635</t>
  </si>
  <si>
    <t>0042131</t>
  </si>
  <si>
    <t xml:space="preserve">Praha bez bariér </t>
  </si>
  <si>
    <t>Divadlo Na zábradlí</t>
  </si>
  <si>
    <t>0042553</t>
  </si>
  <si>
    <t>Zastřešení dvora</t>
  </si>
  <si>
    <t>Divadlo pod Palmovkou</t>
  </si>
  <si>
    <t>0042606</t>
  </si>
  <si>
    <t>Úprava průčelí budovy Divadla pod Palmovkou</t>
  </si>
  <si>
    <t>Minor</t>
  </si>
  <si>
    <t>0042265</t>
  </si>
  <si>
    <t>Rekonstrukce zvukového zařízení Velké scény</t>
  </si>
  <si>
    <t>Muzeum havního města Prahy</t>
  </si>
  <si>
    <t>0007778</t>
  </si>
  <si>
    <t>Rekonstrukce a obnova hl.budovy a výstavba nové</t>
  </si>
  <si>
    <t>0042560</t>
  </si>
  <si>
    <t>Rozšíření funkcionality programu Museion</t>
  </si>
  <si>
    <t>Galerie hlavního města Prahy</t>
  </si>
  <si>
    <t>0041273</t>
  </si>
  <si>
    <t>Provedení kopie soklu sv. Borgiáše - Karlův most (KM)</t>
  </si>
  <si>
    <t>0041874</t>
  </si>
  <si>
    <t>Kopie Mariánského sloupu  - Hradčanské nám.</t>
  </si>
  <si>
    <t>0041935</t>
  </si>
  <si>
    <t>0042554</t>
  </si>
  <si>
    <t>Rekonstrukce a restaurování sousoší sv. J. Nepomuckého - Pohořelec</t>
  </si>
  <si>
    <t>0042557</t>
  </si>
  <si>
    <t>Rekonstrukce a restaurování sousoší sv. J. Křtitele - Maltézské nám.</t>
  </si>
  <si>
    <t>Městská knihovna v Praze</t>
  </si>
  <si>
    <t>0041429</t>
  </si>
  <si>
    <t>0042563</t>
  </si>
  <si>
    <t>Pořízení generátoru - záložního zdroje el. energie</t>
  </si>
  <si>
    <t>NKP Vyšehrad</t>
  </si>
  <si>
    <t>0042565</t>
  </si>
  <si>
    <t>Výstavba veřejných WC</t>
  </si>
  <si>
    <t>0662</t>
  </si>
  <si>
    <t>Obměna a doplnění rozmnož. techniky</t>
  </si>
  <si>
    <t>Rozšíření tel. ústředny MHMP</t>
  </si>
  <si>
    <t>Úpravy a vybavení objektů MHMP</t>
  </si>
  <si>
    <t>Revitalizace obj. Mariánského nám. (Clam-Gallas)</t>
  </si>
  <si>
    <t>Stavební úpravy budov v areálu Emauzy</t>
  </si>
  <si>
    <t>Rozvoj a obnova JBS</t>
  </si>
  <si>
    <t>Renovace výplní otvorů v budově Městské knihovny</t>
  </si>
  <si>
    <t>Výměna a modernizace systémů Chodovec I</t>
  </si>
  <si>
    <t>SLU MHMP</t>
  </si>
  <si>
    <t>AMP MHMP</t>
  </si>
  <si>
    <t>0903</t>
  </si>
  <si>
    <t>0042000</t>
  </si>
  <si>
    <t>0005778</t>
  </si>
  <si>
    <t>0006567</t>
  </si>
  <si>
    <t>0007052</t>
  </si>
  <si>
    <t>0008103</t>
  </si>
  <si>
    <t>0042579</t>
  </si>
  <si>
    <t>0042580</t>
  </si>
  <si>
    <t>0042581</t>
  </si>
  <si>
    <t>Výkupy lesních pozemků</t>
  </si>
  <si>
    <t>Realizace nových ploch lesů</t>
  </si>
  <si>
    <t>Letenské sady - obnova plocha zeleně</t>
  </si>
  <si>
    <t>0002003</t>
  </si>
  <si>
    <t>0008305</t>
  </si>
  <si>
    <t>0004452</t>
  </si>
  <si>
    <t>0090401</t>
  </si>
  <si>
    <t>0090106</t>
  </si>
  <si>
    <t>0090404</t>
  </si>
  <si>
    <t>0254</t>
  </si>
  <si>
    <t>Doplatek - smlouva DIL/80/02/000228/2013 - zpracování Management Planu Historického centra Prahy</t>
  </si>
  <si>
    <t>Řešení problematiky bezdomovectví - účelové</t>
  </si>
  <si>
    <t>2219</t>
  </si>
  <si>
    <t>0005910</t>
  </si>
  <si>
    <t xml:space="preserve">Zlepšení infrastruktury MHD </t>
  </si>
  <si>
    <t>Centrální park JZM I</t>
  </si>
  <si>
    <t>JM I - Ukončení Centrálního parku</t>
  </si>
  <si>
    <t>Maniny PPO, snížení nivelity Karlín</t>
  </si>
  <si>
    <t>Rokytka rozvoj uzemí</t>
  </si>
  <si>
    <t>Revitalizace náplavek</t>
  </si>
  <si>
    <t>Rekonstrukce Šlechtovy restaurace</t>
  </si>
  <si>
    <t xml:space="preserve">Protipovodnová opatření </t>
  </si>
  <si>
    <t>Baba II - rekonstrukce IS</t>
  </si>
  <si>
    <t>TV Slivenec</t>
  </si>
  <si>
    <t>Horní Počernice - ČOV Svépravice</t>
  </si>
  <si>
    <t>TV Libuš</t>
  </si>
  <si>
    <t>TV Kbely</t>
  </si>
  <si>
    <t>TV Zbraslav</t>
  </si>
  <si>
    <t>TV Újezd</t>
  </si>
  <si>
    <t>TV Koloděje</t>
  </si>
  <si>
    <t>TV Šeberov</t>
  </si>
  <si>
    <t>TV Stodůlky</t>
  </si>
  <si>
    <t>TV Točná</t>
  </si>
  <si>
    <t>TV Ďáblice</t>
  </si>
  <si>
    <t>TV Dolní Počernice</t>
  </si>
  <si>
    <t>TV Kyje - Hutě</t>
  </si>
  <si>
    <t>TV Kunratice</t>
  </si>
  <si>
    <t>TV Dolní Chabry</t>
  </si>
  <si>
    <t>TV Kolovraty</t>
  </si>
  <si>
    <t>TV Klánovice</t>
  </si>
  <si>
    <t>TV Nebušice</t>
  </si>
  <si>
    <t>TV Radotín</t>
  </si>
  <si>
    <t>TV Řeporyje</t>
  </si>
  <si>
    <t>TV Lochkov</t>
  </si>
  <si>
    <t>TV Suchdol</t>
  </si>
  <si>
    <t>TV Přední Kopanina</t>
  </si>
  <si>
    <t>TV Čakovice</t>
  </si>
  <si>
    <t>TV Satalice</t>
  </si>
  <si>
    <t>TV Vinoř</t>
  </si>
  <si>
    <t>TV Benice</t>
  </si>
  <si>
    <t>TV Křeslice</t>
  </si>
  <si>
    <t>TV Štěrboholy</t>
  </si>
  <si>
    <t>TV Velká Chuchle</t>
  </si>
  <si>
    <t>TV Dolní Měcholupy</t>
  </si>
  <si>
    <t>TV Praha 6</t>
  </si>
  <si>
    <t>P - 14, Aloisov</t>
  </si>
  <si>
    <t>TV Malá Ohrada</t>
  </si>
  <si>
    <t>TV Praha 4</t>
  </si>
  <si>
    <t>Na Pomezí - TI</t>
  </si>
  <si>
    <t>TV Letnany</t>
  </si>
  <si>
    <t>TV Petrovice</t>
  </si>
  <si>
    <t>TV Troja</t>
  </si>
  <si>
    <t>TV Hloubětín</t>
  </si>
  <si>
    <t>PPO 2013 - modernizace a rozšíření</t>
  </si>
  <si>
    <t>Botanická zahrada</t>
  </si>
  <si>
    <t>Sanace a revitalizace skládky Velká Chuchle</t>
  </si>
  <si>
    <t>0040548</t>
  </si>
  <si>
    <t>SOŠ Stav.a Zahrad P9-výst.skleníku bot.zahrady</t>
  </si>
  <si>
    <t>0042296</t>
  </si>
  <si>
    <t>Dostavba JÚŠ,etapa 3-hospodářský pavilon a hudební škola</t>
  </si>
  <si>
    <t>0042362</t>
  </si>
  <si>
    <t>Rekonstrukce budov SŠ dostih.sportu a jezdectví</t>
  </si>
  <si>
    <t>Oprava Karlova mostu</t>
  </si>
  <si>
    <t>Hasičská zbrojnice Zbraslav - nástavba</t>
  </si>
  <si>
    <t>Společný objekt Chodovec II</t>
  </si>
  <si>
    <t>0040554</t>
  </si>
  <si>
    <t>0920</t>
  </si>
  <si>
    <t>OTV MHMP</t>
  </si>
  <si>
    <t>0720</t>
  </si>
  <si>
    <t>0041438</t>
  </si>
  <si>
    <t>0620</t>
  </si>
  <si>
    <t>0092006</t>
  </si>
  <si>
    <t>0420</t>
  </si>
  <si>
    <t>0461</t>
  </si>
  <si>
    <t>0220</t>
  </si>
  <si>
    <t>0000012</t>
  </si>
  <si>
    <t>0000013</t>
  </si>
  <si>
    <t>0000050</t>
  </si>
  <si>
    <t>0000083</t>
  </si>
  <si>
    <t>0000088</t>
  </si>
  <si>
    <t>0000093</t>
  </si>
  <si>
    <t>0000100</t>
  </si>
  <si>
    <t>0000101</t>
  </si>
  <si>
    <t>0000102</t>
  </si>
  <si>
    <t>0000106</t>
  </si>
  <si>
    <t>0000113</t>
  </si>
  <si>
    <t>0000114</t>
  </si>
  <si>
    <t>0000132</t>
  </si>
  <si>
    <t>0000133</t>
  </si>
  <si>
    <t>0000134</t>
  </si>
  <si>
    <t>0000137</t>
  </si>
  <si>
    <t>0000138</t>
  </si>
  <si>
    <t>0000152</t>
  </si>
  <si>
    <t>0000161</t>
  </si>
  <si>
    <t>0000196</t>
  </si>
  <si>
    <t>0000204</t>
  </si>
  <si>
    <t>0003082</t>
  </si>
  <si>
    <t>0003090</t>
  </si>
  <si>
    <t>0003103</t>
  </si>
  <si>
    <t>0003106</t>
  </si>
  <si>
    <t>0003113</t>
  </si>
  <si>
    <t>0003119</t>
  </si>
  <si>
    <t>0003136</t>
  </si>
  <si>
    <t>0003145</t>
  </si>
  <si>
    <t>0003150</t>
  </si>
  <si>
    <t>0003168</t>
  </si>
  <si>
    <t>0003171</t>
  </si>
  <si>
    <t>0004506</t>
  </si>
  <si>
    <t>0007499</t>
  </si>
  <si>
    <t>0007500</t>
  </si>
  <si>
    <t>0008263</t>
  </si>
  <si>
    <t>0008588</t>
  </si>
  <si>
    <t>0008618</t>
  </si>
  <si>
    <t>0009812</t>
  </si>
  <si>
    <t>0040020</t>
  </si>
  <si>
    <t>0040021</t>
  </si>
  <si>
    <t>0040022</t>
  </si>
  <si>
    <t>0040297</t>
  </si>
  <si>
    <t>0042124</t>
  </si>
  <si>
    <t>0042473</t>
  </si>
  <si>
    <t>0042474</t>
  </si>
  <si>
    <t>0000016</t>
  </si>
  <si>
    <t>0008262</t>
  </si>
  <si>
    <t>0004502</t>
  </si>
  <si>
    <t>0004679</t>
  </si>
  <si>
    <t>0008268</t>
  </si>
  <si>
    <t>0040951</t>
  </si>
  <si>
    <t>0041176</t>
  </si>
  <si>
    <t>Akce pro BESIP</t>
  </si>
  <si>
    <t>Libeňský most</t>
  </si>
  <si>
    <t>Spořilovský plácek - PHS</t>
  </si>
  <si>
    <t>Na Hutmance - Jinonická sever</t>
  </si>
  <si>
    <t>K Cihelně</t>
  </si>
  <si>
    <t>Zpracování Architektonicko-urbanistické analýzy Pražské památkové rezervace</t>
  </si>
  <si>
    <t>0007528</t>
  </si>
  <si>
    <t>0120</t>
  </si>
  <si>
    <t>IPR HL.M.PRAHY</t>
  </si>
  <si>
    <t>Park U Čeňku</t>
  </si>
  <si>
    <t>OCP MHMP</t>
  </si>
  <si>
    <t>SLU MHMP (ZIO MHMP)</t>
  </si>
  <si>
    <t>Výstavba pomníku Jana Palacha - Alšovo nábřeží</t>
  </si>
  <si>
    <t xml:space="preserve">Dopravní podnik hl. m. Prahy </t>
  </si>
  <si>
    <t>0322</t>
  </si>
  <si>
    <t>RFD MHMP</t>
  </si>
  <si>
    <t>Kapitola  01   c e l k e m</t>
  </si>
  <si>
    <t>Kapitola  02   c e l k e m</t>
  </si>
  <si>
    <t>Kapitola  03   c e l k e m</t>
  </si>
  <si>
    <t>Kapitola  04   c e l k e m</t>
  </si>
  <si>
    <t>Kapitola  05   c e l k e m</t>
  </si>
  <si>
    <t>Kapitola  06   c e l k e m</t>
  </si>
  <si>
    <t>Kapitola  07   c e l k e m</t>
  </si>
  <si>
    <t>Kapitola 08   c e l k e m</t>
  </si>
  <si>
    <t>Kapitola  09   c e l k e m</t>
  </si>
  <si>
    <t>Kapitola  10   c e l k e m</t>
  </si>
  <si>
    <t>Plán odpadového hospodářství - kompostárny,SD</t>
  </si>
  <si>
    <t>MÚK PPO - Liberecká</t>
  </si>
  <si>
    <t>0042692</t>
  </si>
  <si>
    <t>Výstavba domků Odlochovice</t>
  </si>
  <si>
    <t>Gener. rek. kuchyně a zásob. prostor - Slunečnice</t>
  </si>
  <si>
    <t>0042531</t>
  </si>
  <si>
    <t>0042535</t>
  </si>
  <si>
    <t>Výstavba budovy Palata II</t>
  </si>
  <si>
    <t>0042517</t>
  </si>
  <si>
    <t>Centrum bydlení pro seniory Krč</t>
  </si>
  <si>
    <t>Přístavba budovy B</t>
  </si>
  <si>
    <t>0042634</t>
  </si>
  <si>
    <t>0042511</t>
  </si>
  <si>
    <t>Celková rek. elektrických rozvodů</t>
  </si>
  <si>
    <t>Rezerva</t>
  </si>
  <si>
    <t>Rezerva pro ZÚK (usn. ZHMP 7/5 z 28.5.2015)</t>
  </si>
  <si>
    <t>TV Lipence</t>
  </si>
  <si>
    <t>Výstavba knihovny</t>
  </si>
  <si>
    <t>Integrační centrum Zahrada</t>
  </si>
  <si>
    <t>0783</t>
  </si>
  <si>
    <t>Správa služeb hl. m. Prahy</t>
  </si>
  <si>
    <t>0098370</t>
  </si>
  <si>
    <t>Správa a údržba protipovodňových opatření (účelové prostředky v rámci neinvestičního příspěvku)</t>
  </si>
  <si>
    <t>Kapitola 01 - Rozvoj obce - převod finančních prostředků do roku 2016</t>
  </si>
  <si>
    <t>0042343</t>
  </si>
  <si>
    <t>SŠ umělecká a řemeslná,P5 - rek.fasády a střechy obj. Miramare</t>
  </si>
  <si>
    <t>DM a ŠJ Studentská P6 - půdní vestavba a rek. soc. zařízení</t>
  </si>
  <si>
    <t>Gym. Postupická-rek. střešní konstrukce tělocvičny</t>
  </si>
  <si>
    <t>Zelená Malovanka</t>
  </si>
  <si>
    <t>0041929</t>
  </si>
  <si>
    <t>0095101</t>
  </si>
  <si>
    <t>Prádlo, oděv, obuv</t>
  </si>
  <si>
    <t>Palata - domov pro zrak. post.</t>
  </si>
  <si>
    <t>Navýšení výdajů v r. 2016 za současného navýšení tř. 8 - financování:</t>
  </si>
  <si>
    <t>DpS Bohnice</t>
  </si>
  <si>
    <t>DpS Chodov</t>
  </si>
  <si>
    <t>0042712</t>
  </si>
  <si>
    <t xml:space="preserve">Zhodnocení komplexu budov MHMP v rámci EPC </t>
  </si>
  <si>
    <t>0042774</t>
  </si>
  <si>
    <t>Rek. obvod. pláštů objektu Slunečnice</t>
  </si>
  <si>
    <t>0042775</t>
  </si>
  <si>
    <t>Rek. střech obj. Slunečnice</t>
  </si>
  <si>
    <t>Převody nevyčerpaných finančních prostředků z roku 2015</t>
  </si>
  <si>
    <t>do rozpočtu vlastního hl. m. Prahy na rok 2016</t>
  </si>
  <si>
    <t>Příloha č. 1b k usnesení Zastupitelstva HMP č. 12/1 ze dne 17. 12. 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</si>
</sst>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2"/>
      <color indexed="10"/>
      <name val="Arial CE"/>
      <family val="0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0" fontId="4" fillId="0" borderId="15" xfId="49" applyFont="1" applyBorder="1" applyAlignment="1">
      <alignment horizontal="center"/>
      <protection/>
    </xf>
    <xf numFmtId="0" fontId="4" fillId="0" borderId="16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4" fillId="0" borderId="18" xfId="49" applyFont="1" applyBorder="1" applyAlignment="1">
      <alignment horizontal="center"/>
      <protection/>
    </xf>
    <xf numFmtId="49" fontId="5" fillId="0" borderId="19" xfId="49" applyNumberFormat="1" applyFont="1" applyBorder="1" applyAlignment="1">
      <alignment horizontal="center" vertical="center"/>
      <protection/>
    </xf>
    <xf numFmtId="0" fontId="5" fillId="0" borderId="19" xfId="49" applyFont="1" applyBorder="1" applyAlignment="1">
      <alignment vertical="center"/>
      <protection/>
    </xf>
    <xf numFmtId="0" fontId="5" fillId="0" borderId="19" xfId="49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164" fontId="5" fillId="0" borderId="19" xfId="49" applyNumberFormat="1" applyFont="1" applyBorder="1" applyAlignment="1">
      <alignment horizontal="center" vertical="center"/>
      <protection/>
    </xf>
    <xf numFmtId="4" fontId="5" fillId="0" borderId="19" xfId="49" applyNumberFormat="1" applyFont="1" applyBorder="1" applyAlignment="1">
      <alignment vertical="center"/>
      <protection/>
    </xf>
    <xf numFmtId="49" fontId="0" fillId="24" borderId="12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4" fontId="4" fillId="24" borderId="20" xfId="0" applyNumberFormat="1" applyFont="1" applyFill="1" applyBorder="1" applyAlignment="1">
      <alignment horizontal="right" vertical="center"/>
    </xf>
    <xf numFmtId="4" fontId="5" fillId="0" borderId="21" xfId="49" applyNumberFormat="1" applyFont="1" applyBorder="1" applyAlignment="1">
      <alignment vertical="center"/>
      <protection/>
    </xf>
    <xf numFmtId="49" fontId="5" fillId="0" borderId="22" xfId="49" applyNumberFormat="1" applyFont="1" applyFill="1" applyBorder="1" applyAlignment="1">
      <alignment horizontal="center" vertical="center"/>
      <protection/>
    </xf>
    <xf numFmtId="49" fontId="5" fillId="0" borderId="22" xfId="49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49" fontId="5" fillId="0" borderId="23" xfId="49" applyNumberFormat="1" applyFont="1" applyBorder="1" applyAlignment="1">
      <alignment horizontal="center" vertical="center"/>
      <protection/>
    </xf>
    <xf numFmtId="0" fontId="5" fillId="0" borderId="20" xfId="49" applyFont="1" applyBorder="1" applyAlignment="1">
      <alignment vertical="center"/>
      <protection/>
    </xf>
    <xf numFmtId="4" fontId="5" fillId="0" borderId="20" xfId="49" applyNumberFormat="1" applyFont="1" applyBorder="1" applyAlignment="1">
      <alignment vertical="center"/>
      <protection/>
    </xf>
    <xf numFmtId="4" fontId="5" fillId="0" borderId="24" xfId="49" applyNumberFormat="1" applyFont="1" applyBorder="1" applyAlignment="1">
      <alignment vertical="center"/>
      <protection/>
    </xf>
    <xf numFmtId="4" fontId="4" fillId="24" borderId="24" xfId="0" applyNumberFormat="1" applyFont="1" applyFill="1" applyBorder="1" applyAlignment="1">
      <alignment horizontal="right" vertical="center"/>
    </xf>
    <xf numFmtId="49" fontId="5" fillId="0" borderId="25" xfId="49" applyNumberFormat="1" applyFont="1" applyBorder="1" applyAlignment="1">
      <alignment horizontal="center" vertical="center"/>
      <protection/>
    </xf>
    <xf numFmtId="4" fontId="5" fillId="0" borderId="19" xfId="50" applyNumberFormat="1" applyFont="1" applyBorder="1" applyAlignment="1">
      <alignment vertical="center"/>
      <protection/>
    </xf>
    <xf numFmtId="49" fontId="5" fillId="0" borderId="19" xfId="50" applyNumberFormat="1" applyFont="1" applyBorder="1" applyAlignment="1">
      <alignment horizontal="center" vertical="center"/>
      <protection/>
    </xf>
    <xf numFmtId="0" fontId="5" fillId="0" borderId="19" xfId="50" applyFont="1" applyBorder="1" applyAlignment="1">
      <alignment vertical="center"/>
      <protection/>
    </xf>
    <xf numFmtId="0" fontId="5" fillId="0" borderId="19" xfId="50" applyFont="1" applyBorder="1" applyAlignment="1">
      <alignment horizontal="center" vertical="center"/>
      <protection/>
    </xf>
    <xf numFmtId="49" fontId="5" fillId="0" borderId="25" xfId="50" applyNumberFormat="1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left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9" xfId="49" applyFont="1" applyBorder="1" applyAlignment="1">
      <alignment vertical="center" wrapText="1"/>
      <protection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19" xfId="50" applyFont="1" applyBorder="1" applyAlignment="1">
      <alignment horizontal="left" vertical="center" wrapText="1"/>
      <protection/>
    </xf>
    <xf numFmtId="49" fontId="5" fillId="0" borderId="26" xfId="0" applyNumberFormat="1" applyFont="1" applyBorder="1" applyAlignment="1">
      <alignment horizontal="center" vertical="center"/>
    </xf>
    <xf numFmtId="0" fontId="5" fillId="0" borderId="19" xfId="50" applyFont="1" applyBorder="1" applyAlignment="1">
      <alignment vertical="center" wrapText="1"/>
      <protection/>
    </xf>
    <xf numFmtId="4" fontId="5" fillId="0" borderId="19" xfId="50" applyNumberFormat="1" applyFont="1" applyFill="1" applyBorder="1" applyAlignment="1">
      <alignment vertical="center"/>
      <protection/>
    </xf>
    <xf numFmtId="0" fontId="5" fillId="0" borderId="0" xfId="50" applyFont="1" applyBorder="1" applyAlignment="1">
      <alignment horizontal="center" vertical="center"/>
      <protection/>
    </xf>
    <xf numFmtId="49" fontId="5" fillId="0" borderId="19" xfId="50" applyNumberFormat="1" applyFont="1" applyFill="1" applyBorder="1" applyAlignment="1">
      <alignment horizontal="center" vertical="center"/>
      <protection/>
    </xf>
    <xf numFmtId="165" fontId="5" fillId="0" borderId="19" xfId="50" applyNumberFormat="1" applyFont="1" applyBorder="1" applyAlignment="1">
      <alignment vertical="center"/>
      <protection/>
    </xf>
    <xf numFmtId="0" fontId="6" fillId="0" borderId="0" xfId="49" applyFont="1" applyAlignment="1">
      <alignment horizontal="left"/>
      <protection/>
    </xf>
    <xf numFmtId="49" fontId="6" fillId="8" borderId="12" xfId="49" applyNumberFormat="1" applyFont="1" applyFill="1" applyBorder="1" applyAlignment="1">
      <alignment horizontal="center" vertical="center"/>
      <protection/>
    </xf>
    <xf numFmtId="0" fontId="6" fillId="8" borderId="13" xfId="49" applyFont="1" applyFill="1" applyBorder="1" applyAlignment="1">
      <alignment vertical="center"/>
      <protection/>
    </xf>
    <xf numFmtId="0" fontId="7" fillId="8" borderId="13" xfId="49" applyFont="1" applyFill="1" applyBorder="1" applyAlignment="1">
      <alignment horizontal="center"/>
      <protection/>
    </xf>
    <xf numFmtId="0" fontId="7" fillId="8" borderId="14" xfId="49" applyFont="1" applyFill="1" applyBorder="1" applyAlignment="1">
      <alignment horizontal="center"/>
      <protection/>
    </xf>
    <xf numFmtId="49" fontId="4" fillId="0" borderId="10" xfId="49" applyNumberFormat="1" applyFont="1" applyBorder="1" applyAlignment="1">
      <alignment horizontal="center" vertical="center"/>
      <protection/>
    </xf>
    <xf numFmtId="0" fontId="4" fillId="0" borderId="27" xfId="49" applyFont="1" applyFill="1" applyBorder="1" applyAlignment="1">
      <alignment vertical="center"/>
      <protection/>
    </xf>
    <xf numFmtId="0" fontId="5" fillId="0" borderId="26" xfId="49" applyFont="1" applyBorder="1" applyAlignment="1">
      <alignment vertical="center"/>
      <protection/>
    </xf>
    <xf numFmtId="0" fontId="5" fillId="0" borderId="26" xfId="49" applyFont="1" applyBorder="1" applyAlignment="1">
      <alignment horizontal="center" vertical="center"/>
      <protection/>
    </xf>
    <xf numFmtId="164" fontId="5" fillId="0" borderId="26" xfId="49" applyNumberFormat="1" applyFont="1" applyBorder="1" applyAlignment="1">
      <alignment horizontal="center" vertical="center"/>
      <protection/>
    </xf>
    <xf numFmtId="4" fontId="5" fillId="0" borderId="26" xfId="49" applyNumberFormat="1" applyFont="1" applyBorder="1" applyAlignment="1">
      <alignment vertical="center"/>
      <protection/>
    </xf>
    <xf numFmtId="4" fontId="4" fillId="0" borderId="27" xfId="49" applyNumberFormat="1" applyFont="1" applyFill="1" applyBorder="1" applyAlignment="1">
      <alignment vertical="center"/>
      <protection/>
    </xf>
    <xf numFmtId="4" fontId="6" fillId="8" borderId="13" xfId="49" applyNumberFormat="1" applyFont="1" applyFill="1" applyBorder="1" applyAlignment="1">
      <alignment vertical="center"/>
      <protection/>
    </xf>
    <xf numFmtId="4" fontId="6" fillId="8" borderId="14" xfId="49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49" fontId="5" fillId="8" borderId="28" xfId="49" applyNumberFormat="1" applyFont="1" applyFill="1" applyBorder="1" applyAlignment="1">
      <alignment horizontal="center" vertical="center"/>
      <protection/>
    </xf>
    <xf numFmtId="0" fontId="28" fillId="8" borderId="29" xfId="49" applyFont="1" applyFill="1" applyBorder="1" applyAlignment="1">
      <alignment vertical="center"/>
      <protection/>
    </xf>
    <xf numFmtId="0" fontId="5" fillId="8" borderId="29" xfId="49" applyFont="1" applyFill="1" applyBorder="1" applyAlignment="1">
      <alignment horizontal="center" vertical="center"/>
      <protection/>
    </xf>
    <xf numFmtId="49" fontId="5" fillId="8" borderId="29" xfId="0" applyNumberFormat="1" applyFont="1" applyFill="1" applyBorder="1" applyAlignment="1">
      <alignment horizontal="center" vertical="center"/>
    </xf>
    <xf numFmtId="164" fontId="5" fillId="8" borderId="29" xfId="49" applyNumberFormat="1" applyFont="1" applyFill="1" applyBorder="1" applyAlignment="1">
      <alignment horizontal="center" vertical="center"/>
      <protection/>
    </xf>
    <xf numFmtId="0" fontId="5" fillId="8" borderId="29" xfId="49" applyFont="1" applyFill="1" applyBorder="1" applyAlignment="1">
      <alignment vertical="center"/>
      <protection/>
    </xf>
    <xf numFmtId="4" fontId="5" fillId="8" borderId="30" xfId="49" applyNumberFormat="1" applyFont="1" applyFill="1" applyBorder="1" applyAlignment="1">
      <alignment vertical="center"/>
      <protection/>
    </xf>
    <xf numFmtId="49" fontId="5" fillId="0" borderId="31" xfId="49" applyNumberFormat="1" applyFont="1" applyBorder="1" applyAlignment="1">
      <alignment horizontal="center" vertical="center"/>
      <protection/>
    </xf>
    <xf numFmtId="4" fontId="5" fillId="0" borderId="32" xfId="49" applyNumberFormat="1" applyFont="1" applyBorder="1" applyAlignment="1">
      <alignment vertical="center"/>
      <protection/>
    </xf>
    <xf numFmtId="49" fontId="5" fillId="4" borderId="23" xfId="49" applyNumberFormat="1" applyFont="1" applyFill="1" applyBorder="1" applyAlignment="1">
      <alignment horizontal="center" vertical="center"/>
      <protection/>
    </xf>
    <xf numFmtId="0" fontId="27" fillId="4" borderId="20" xfId="49" applyFont="1" applyFill="1" applyBorder="1" applyAlignment="1">
      <alignment vertical="center"/>
      <protection/>
    </xf>
    <xf numFmtId="0" fontId="5" fillId="4" borderId="20" xfId="49" applyFont="1" applyFill="1" applyBorder="1" applyAlignment="1">
      <alignment horizontal="center" vertical="center"/>
      <protection/>
    </xf>
    <xf numFmtId="49" fontId="5" fillId="4" borderId="20" xfId="0" applyNumberFormat="1" applyFont="1" applyFill="1" applyBorder="1" applyAlignment="1">
      <alignment horizontal="center" vertical="center"/>
    </xf>
    <xf numFmtId="164" fontId="5" fillId="4" borderId="20" xfId="49" applyNumberFormat="1" applyFont="1" applyFill="1" applyBorder="1" applyAlignment="1">
      <alignment horizontal="center" vertical="center"/>
      <protection/>
    </xf>
    <xf numFmtId="0" fontId="5" fillId="4" borderId="20" xfId="49" applyFont="1" applyFill="1" applyBorder="1" applyAlignment="1">
      <alignment vertical="center"/>
      <protection/>
    </xf>
    <xf numFmtId="4" fontId="27" fillId="4" borderId="20" xfId="49" applyNumberFormat="1" applyFont="1" applyFill="1" applyBorder="1" applyAlignment="1">
      <alignment vertical="center"/>
      <protection/>
    </xf>
    <xf numFmtId="4" fontId="27" fillId="4" borderId="24" xfId="49" applyNumberFormat="1" applyFont="1" applyFill="1" applyBorder="1" applyAlignment="1">
      <alignment vertical="center"/>
      <protection/>
    </xf>
    <xf numFmtId="49" fontId="5" fillId="0" borderId="13" xfId="49" applyNumberFormat="1" applyFont="1" applyFill="1" applyBorder="1" applyAlignment="1">
      <alignment horizontal="center" vertical="center"/>
      <protection/>
    </xf>
    <xf numFmtId="0" fontId="27" fillId="0" borderId="13" xfId="49" applyFont="1" applyFill="1" applyBorder="1" applyAlignment="1">
      <alignment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164" fontId="5" fillId="0" borderId="13" xfId="49" applyNumberFormat="1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vertical="center"/>
      <protection/>
    </xf>
    <xf numFmtId="4" fontId="27" fillId="0" borderId="13" xfId="49" applyNumberFormat="1" applyFont="1" applyFill="1" applyBorder="1" applyAlignment="1">
      <alignment vertical="center"/>
      <protection/>
    </xf>
    <xf numFmtId="4" fontId="5" fillId="8" borderId="29" xfId="49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0" fillId="0" borderId="0" xfId="49" applyAlignment="1">
      <alignment wrapText="1"/>
      <protection/>
    </xf>
    <xf numFmtId="49" fontId="5" fillId="0" borderId="27" xfId="49" applyNumberFormat="1" applyFont="1" applyBorder="1" applyAlignment="1">
      <alignment horizontal="center" vertical="center"/>
      <protection/>
    </xf>
    <xf numFmtId="0" fontId="5" fillId="0" borderId="27" xfId="49" applyFont="1" applyBorder="1" applyAlignment="1">
      <alignment vertical="center"/>
      <protection/>
    </xf>
    <xf numFmtId="0" fontId="5" fillId="0" borderId="27" xfId="49" applyFont="1" applyBorder="1" applyAlignment="1">
      <alignment horizontal="center" vertical="center"/>
      <protection/>
    </xf>
    <xf numFmtId="49" fontId="5" fillId="0" borderId="27" xfId="0" applyNumberFormat="1" applyFont="1" applyBorder="1" applyAlignment="1">
      <alignment horizontal="center" vertical="center"/>
    </xf>
    <xf numFmtId="164" fontId="5" fillId="0" borderId="27" xfId="49" applyNumberFormat="1" applyFont="1" applyBorder="1" applyAlignment="1">
      <alignment horizontal="center" vertical="center"/>
      <protection/>
    </xf>
    <xf numFmtId="0" fontId="5" fillId="0" borderId="27" xfId="49" applyFont="1" applyBorder="1" applyAlignment="1">
      <alignment horizontal="left" vertical="center" wrapText="1"/>
      <protection/>
    </xf>
    <xf numFmtId="0" fontId="5" fillId="0" borderId="27" xfId="49" applyFont="1" applyBorder="1" applyAlignment="1">
      <alignment vertical="center" wrapText="1"/>
      <protection/>
    </xf>
    <xf numFmtId="4" fontId="5" fillId="0" borderId="27" xfId="49" applyNumberFormat="1" applyFont="1" applyBorder="1" applyAlignment="1">
      <alignment vertical="center"/>
      <protection/>
    </xf>
    <xf numFmtId="4" fontId="5" fillId="0" borderId="21" xfId="49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5" fillId="0" borderId="19" xfId="49" applyNumberFormat="1" applyFont="1" applyFill="1" applyBorder="1" applyAlignment="1">
      <alignment horizontal="center" vertical="center"/>
      <protection/>
    </xf>
    <xf numFmtId="49" fontId="5" fillId="0" borderId="33" xfId="49" applyNumberFormat="1" applyFont="1" applyBorder="1" applyAlignment="1">
      <alignment horizontal="center" vertical="center"/>
      <protection/>
    </xf>
    <xf numFmtId="49" fontId="4" fillId="4" borderId="12" xfId="49" applyNumberFormat="1" applyFont="1" applyFill="1" applyBorder="1" applyAlignment="1">
      <alignment horizontal="center" vertical="center"/>
      <protection/>
    </xf>
    <xf numFmtId="0" fontId="4" fillId="4" borderId="34" xfId="49" applyFont="1" applyFill="1" applyBorder="1" applyAlignment="1">
      <alignment vertical="center"/>
      <protection/>
    </xf>
    <xf numFmtId="4" fontId="4" fillId="4" borderId="20" xfId="49" applyNumberFormat="1" applyFont="1" applyFill="1" applyBorder="1" applyAlignment="1">
      <alignment vertical="center"/>
      <protection/>
    </xf>
    <xf numFmtId="4" fontId="4" fillId="4" borderId="24" xfId="49" applyNumberFormat="1" applyFont="1" applyFill="1" applyBorder="1" applyAlignment="1">
      <alignment vertical="center"/>
      <protection/>
    </xf>
    <xf numFmtId="49" fontId="5" fillId="0" borderId="33" xfId="49" applyNumberFormat="1" applyFont="1" applyFill="1" applyBorder="1" applyAlignment="1">
      <alignment horizontal="center" vertical="center"/>
      <protection/>
    </xf>
    <xf numFmtId="4" fontId="4" fillId="4" borderId="20" xfId="0" applyNumberFormat="1" applyFont="1" applyFill="1" applyBorder="1" applyAlignment="1">
      <alignment/>
    </xf>
    <xf numFmtId="49" fontId="29" fillId="0" borderId="25" xfId="49" applyNumberFormat="1" applyFont="1" applyBorder="1" applyAlignment="1">
      <alignment horizontal="center" vertical="center"/>
      <protection/>
    </xf>
    <xf numFmtId="0" fontId="29" fillId="0" borderId="19" xfId="49" applyFont="1" applyBorder="1" applyAlignment="1">
      <alignment vertical="center"/>
      <protection/>
    </xf>
    <xf numFmtId="0" fontId="29" fillId="0" borderId="19" xfId="49" applyFont="1" applyBorder="1" applyAlignment="1">
      <alignment horizontal="center" vertical="center"/>
      <protection/>
    </xf>
    <xf numFmtId="49" fontId="29" fillId="0" borderId="19" xfId="0" applyNumberFormat="1" applyFont="1" applyBorder="1" applyAlignment="1">
      <alignment horizontal="center" vertical="center"/>
    </xf>
    <xf numFmtId="0" fontId="5" fillId="0" borderId="19" xfId="49" applyFont="1" applyBorder="1" applyAlignment="1">
      <alignment horizontal="left" vertical="center"/>
      <protection/>
    </xf>
    <xf numFmtId="0" fontId="5" fillId="0" borderId="19" xfId="49" applyFont="1" applyBorder="1" applyAlignment="1">
      <alignment horizontal="left" vertical="center" wrapText="1"/>
      <protection/>
    </xf>
    <xf numFmtId="4" fontId="5" fillId="0" borderId="19" xfId="49" applyNumberFormat="1" applyFont="1" applyFill="1" applyBorder="1" applyAlignment="1">
      <alignment vertical="center"/>
      <protection/>
    </xf>
    <xf numFmtId="2" fontId="5" fillId="0" borderId="19" xfId="50" applyNumberFormat="1" applyFont="1" applyBorder="1" applyAlignment="1">
      <alignment vertical="center" wrapText="1"/>
      <protection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9" fontId="5" fillId="8" borderId="29" xfId="49" applyNumberFormat="1" applyFont="1" applyFill="1" applyBorder="1" applyAlignment="1">
      <alignment horizontal="center" vertical="center"/>
      <protection/>
    </xf>
    <xf numFmtId="49" fontId="5" fillId="0" borderId="26" xfId="49" applyNumberFormat="1" applyFont="1" applyBorder="1" applyAlignment="1">
      <alignment horizontal="center" vertical="center"/>
      <protection/>
    </xf>
    <xf numFmtId="49" fontId="5" fillId="4" borderId="20" xfId="49" applyNumberFormat="1" applyFont="1" applyFill="1" applyBorder="1" applyAlignment="1">
      <alignment horizontal="center" vertical="center"/>
      <protection/>
    </xf>
    <xf numFmtId="49" fontId="0" fillId="24" borderId="13" xfId="0" applyNumberFormat="1" applyFont="1" applyFill="1" applyBorder="1" applyAlignment="1">
      <alignment/>
    </xf>
    <xf numFmtId="0" fontId="5" fillId="0" borderId="22" xfId="49" applyFont="1" applyFill="1" applyBorder="1" applyAlignment="1">
      <alignment vertical="center"/>
      <protection/>
    </xf>
    <xf numFmtId="0" fontId="5" fillId="25" borderId="22" xfId="49" applyFont="1" applyFill="1" applyBorder="1" applyAlignment="1">
      <alignment vertical="center"/>
      <protection/>
    </xf>
    <xf numFmtId="0" fontId="5" fillId="0" borderId="33" xfId="49" applyFont="1" applyFill="1" applyBorder="1" applyAlignment="1">
      <alignment vertical="center"/>
      <protection/>
    </xf>
    <xf numFmtId="4" fontId="5" fillId="25" borderId="35" xfId="49" applyNumberFormat="1" applyFont="1" applyFill="1" applyBorder="1" applyAlignment="1">
      <alignment vertical="center"/>
      <protection/>
    </xf>
    <xf numFmtId="4" fontId="5" fillId="25" borderId="25" xfId="49" applyNumberFormat="1" applyFont="1" applyFill="1" applyBorder="1" applyAlignment="1">
      <alignment vertical="center"/>
      <protection/>
    </xf>
    <xf numFmtId="4" fontId="5" fillId="0" borderId="2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22" xfId="49" applyFont="1" applyBorder="1" applyAlignment="1">
      <alignment vertical="center"/>
      <protection/>
    </xf>
    <xf numFmtId="0" fontId="5" fillId="0" borderId="33" xfId="49" applyFont="1" applyBorder="1" applyAlignment="1">
      <alignment vertical="center"/>
      <protection/>
    </xf>
    <xf numFmtId="4" fontId="5" fillId="0" borderId="37" xfId="49" applyNumberFormat="1" applyFont="1" applyBorder="1" applyAlignment="1">
      <alignment vertical="center"/>
      <protection/>
    </xf>
    <xf numFmtId="4" fontId="5" fillId="0" borderId="19" xfId="50" applyNumberFormat="1" applyFont="1" applyBorder="1" applyAlignment="1">
      <alignment horizontal="right"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49" applyNumberFormat="1" applyFont="1" applyBorder="1" applyAlignment="1">
      <alignment horizontal="center" vertical="center"/>
      <protection/>
    </xf>
    <xf numFmtId="0" fontId="5" fillId="0" borderId="19" xfId="49" applyFont="1" applyFill="1" applyBorder="1" applyAlignment="1">
      <alignment vertical="center" wrapText="1"/>
      <protection/>
    </xf>
    <xf numFmtId="49" fontId="5" fillId="0" borderId="36" xfId="50" applyNumberFormat="1" applyFont="1" applyBorder="1" applyAlignment="1">
      <alignment horizontal="center" vertical="center"/>
      <protection/>
    </xf>
    <xf numFmtId="0" fontId="5" fillId="0" borderId="38" xfId="50" applyFont="1" applyBorder="1" applyAlignment="1">
      <alignment horizontal="left" vertical="center"/>
      <protection/>
    </xf>
    <xf numFmtId="0" fontId="5" fillId="0" borderId="38" xfId="50" applyFont="1" applyBorder="1" applyAlignment="1">
      <alignment horizontal="center" vertical="center"/>
      <protection/>
    </xf>
    <xf numFmtId="49" fontId="5" fillId="0" borderId="38" xfId="0" applyNumberFormat="1" applyFont="1" applyBorder="1" applyAlignment="1">
      <alignment horizontal="center" vertical="center"/>
    </xf>
    <xf numFmtId="4" fontId="5" fillId="0" borderId="38" xfId="50" applyNumberFormat="1" applyFont="1" applyBorder="1" applyAlignment="1">
      <alignment vertical="center"/>
      <protection/>
    </xf>
    <xf numFmtId="49" fontId="5" fillId="0" borderId="27" xfId="49" applyNumberFormat="1" applyFont="1" applyBorder="1" applyAlignment="1">
      <alignment horizontal="left" vertical="center"/>
      <protection/>
    </xf>
    <xf numFmtId="0" fontId="29" fillId="0" borderId="19" xfId="0" applyFont="1" applyBorder="1" applyAlignment="1">
      <alignment horizontal="left" vertical="top" wrapText="1"/>
    </xf>
    <xf numFmtId="49" fontId="5" fillId="0" borderId="25" xfId="50" applyNumberFormat="1" applyFont="1" applyFill="1" applyBorder="1" applyAlignment="1">
      <alignment horizontal="center" vertical="center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29" fillId="0" borderId="19" xfId="51" applyNumberFormat="1" applyFont="1" applyFill="1" applyBorder="1" applyAlignment="1">
      <alignment horizontal="left" vertical="center"/>
      <protection/>
    </xf>
    <xf numFmtId="49" fontId="5" fillId="0" borderId="25" xfId="49" applyNumberFormat="1" applyFont="1" applyFill="1" applyBorder="1" applyAlignment="1">
      <alignment horizontal="center" vertical="center"/>
      <protection/>
    </xf>
    <xf numFmtId="0" fontId="5" fillId="0" borderId="19" xfId="49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 wrapText="1"/>
      <protection/>
    </xf>
    <xf numFmtId="49" fontId="5" fillId="0" borderId="13" xfId="49" applyNumberFormat="1" applyFont="1" applyBorder="1" applyAlignment="1">
      <alignment horizontal="center" vertical="center"/>
      <protection/>
    </xf>
    <xf numFmtId="0" fontId="5" fillId="0" borderId="13" xfId="49" applyFont="1" applyBorder="1" applyAlignment="1">
      <alignment vertical="center"/>
      <protection/>
    </xf>
    <xf numFmtId="0" fontId="5" fillId="0" borderId="13" xfId="49" applyFont="1" applyBorder="1" applyAlignment="1">
      <alignment horizontal="center" vertical="center"/>
      <protection/>
    </xf>
    <xf numFmtId="170" fontId="5" fillId="0" borderId="19" xfId="49" applyNumberFormat="1" applyFont="1" applyBorder="1" applyAlignment="1">
      <alignment horizontal="center" vertical="center"/>
      <protection/>
    </xf>
    <xf numFmtId="49" fontId="29" fillId="0" borderId="19" xfId="51" applyNumberFormat="1" applyFont="1" applyFill="1" applyBorder="1" applyAlignment="1">
      <alignment horizontal="left" vertical="center" wrapText="1"/>
      <protection/>
    </xf>
    <xf numFmtId="0" fontId="5" fillId="0" borderId="19" xfId="50" applyFont="1" applyFill="1" applyBorder="1" applyAlignment="1">
      <alignment horizontal="left" vertical="center"/>
      <protection/>
    </xf>
    <xf numFmtId="0" fontId="5" fillId="0" borderId="19" xfId="50" applyFont="1" applyFill="1" applyBorder="1" applyAlignment="1">
      <alignment horizontal="left" vertical="center" wrapText="1"/>
      <protection/>
    </xf>
    <xf numFmtId="49" fontId="29" fillId="0" borderId="19" xfId="49" applyNumberFormat="1" applyFont="1" applyBorder="1" applyAlignment="1">
      <alignment horizontal="center" vertical="center"/>
      <protection/>
    </xf>
    <xf numFmtId="49" fontId="5" fillId="0" borderId="19" xfId="50" applyNumberFormat="1" applyFont="1" applyFill="1" applyBorder="1" applyAlignment="1">
      <alignment horizontal="left" vertical="center" wrapText="1"/>
      <protection/>
    </xf>
    <xf numFmtId="0" fontId="5" fillId="0" borderId="19" xfId="50" applyFont="1" applyFill="1" applyBorder="1" applyAlignment="1">
      <alignment horizontal="center" vertical="center"/>
      <protection/>
    </xf>
    <xf numFmtId="49" fontId="29" fillId="0" borderId="38" xfId="0" applyNumberFormat="1" applyFont="1" applyFill="1" applyBorder="1" applyAlignment="1">
      <alignment horizontal="center"/>
    </xf>
    <xf numFmtId="4" fontId="5" fillId="0" borderId="38" xfId="50" applyNumberFormat="1" applyFont="1" applyBorder="1" applyAlignment="1">
      <alignment horizontal="right" vertical="center"/>
      <protection/>
    </xf>
    <xf numFmtId="4" fontId="5" fillId="0" borderId="0" xfId="49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164" fontId="5" fillId="0" borderId="13" xfId="49" applyNumberFormat="1" applyFont="1" applyBorder="1" applyAlignment="1">
      <alignment horizontal="center" vertical="center"/>
      <protection/>
    </xf>
    <xf numFmtId="4" fontId="5" fillId="0" borderId="13" xfId="49" applyNumberFormat="1" applyFont="1" applyBorder="1" applyAlignment="1">
      <alignment vertical="center"/>
      <protection/>
    </xf>
    <xf numFmtId="4" fontId="5" fillId="25" borderId="39" xfId="49" applyNumberFormat="1" applyFont="1" applyFill="1" applyBorder="1" applyAlignment="1">
      <alignment vertical="center"/>
      <protection/>
    </xf>
    <xf numFmtId="4" fontId="5" fillId="25" borderId="40" xfId="49" applyNumberFormat="1" applyFont="1" applyFill="1" applyBorder="1" applyAlignment="1">
      <alignment vertical="center"/>
      <protection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25" borderId="41" xfId="49" applyNumberFormat="1" applyFont="1" applyFill="1" applyBorder="1" applyAlignment="1">
      <alignment vertical="center"/>
      <protection/>
    </xf>
    <xf numFmtId="49" fontId="29" fillId="0" borderId="19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wrapText="1"/>
    </xf>
    <xf numFmtId="4" fontId="5" fillId="0" borderId="26" xfId="50" applyNumberFormat="1" applyFont="1" applyBorder="1" applyAlignment="1">
      <alignment vertical="center"/>
      <protection/>
    </xf>
    <xf numFmtId="0" fontId="5" fillId="0" borderId="26" xfId="50" applyFont="1" applyBorder="1" applyAlignment="1">
      <alignment vertical="center"/>
      <protection/>
    </xf>
    <xf numFmtId="0" fontId="5" fillId="0" borderId="26" xfId="50" applyFont="1" applyBorder="1" applyAlignment="1">
      <alignment horizontal="center" vertical="center"/>
      <protection/>
    </xf>
    <xf numFmtId="49" fontId="5" fillId="0" borderId="26" xfId="50" applyNumberFormat="1" applyFont="1" applyBorder="1" applyAlignment="1">
      <alignment horizontal="center" vertical="center"/>
      <protection/>
    </xf>
    <xf numFmtId="0" fontId="5" fillId="0" borderId="26" xfId="50" applyFont="1" applyBorder="1" applyAlignment="1">
      <alignment vertical="center" wrapText="1"/>
      <protection/>
    </xf>
    <xf numFmtId="0" fontId="5" fillId="0" borderId="19" xfId="0" applyFont="1" applyFill="1" applyBorder="1" applyAlignment="1">
      <alignment/>
    </xf>
    <xf numFmtId="0" fontId="5" fillId="0" borderId="19" xfId="53" applyFont="1" applyFill="1" applyBorder="1">
      <alignment/>
      <protection/>
    </xf>
    <xf numFmtId="0" fontId="5" fillId="0" borderId="19" xfId="50" applyFont="1" applyFill="1" applyBorder="1" applyAlignment="1">
      <alignment horizontal="left" vertical="center" wrapText="1"/>
      <protection/>
    </xf>
    <xf numFmtId="4" fontId="5" fillId="0" borderId="19" xfId="53" applyNumberFormat="1" applyFont="1" applyFill="1" applyBorder="1">
      <alignment/>
      <protection/>
    </xf>
    <xf numFmtId="0" fontId="5" fillId="0" borderId="19" xfId="53" applyFont="1" applyFill="1" applyBorder="1" applyAlignment="1">
      <alignment wrapText="1"/>
      <protection/>
    </xf>
    <xf numFmtId="49" fontId="5" fillId="0" borderId="42" xfId="49" applyNumberFormat="1" applyFont="1" applyFill="1" applyBorder="1" applyAlignment="1">
      <alignment horizontal="center" vertical="center"/>
      <protection/>
    </xf>
    <xf numFmtId="0" fontId="5" fillId="0" borderId="43" xfId="49" applyFont="1" applyFill="1" applyBorder="1" applyAlignment="1">
      <alignment vertical="center"/>
      <protection/>
    </xf>
    <xf numFmtId="0" fontId="5" fillId="0" borderId="19" xfId="49" applyFont="1" applyFill="1" applyBorder="1" applyAlignment="1">
      <alignment horizontal="center" vertical="center"/>
      <protection/>
    </xf>
    <xf numFmtId="4" fontId="5" fillId="0" borderId="44" xfId="49" applyNumberFormat="1" applyFont="1" applyFill="1" applyBorder="1" applyAlignment="1">
      <alignment vertical="center"/>
      <protection/>
    </xf>
    <xf numFmtId="49" fontId="5" fillId="0" borderId="19" xfId="49" applyNumberFormat="1" applyFont="1" applyFill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49" fontId="5" fillId="0" borderId="45" xfId="49" applyNumberFormat="1" applyFont="1" applyFill="1" applyBorder="1" applyAlignment="1">
      <alignment horizontal="center"/>
      <protection/>
    </xf>
    <xf numFmtId="0" fontId="5" fillId="0" borderId="45" xfId="49" applyFont="1" applyFill="1" applyBorder="1" applyAlignment="1">
      <alignment horizontal="left"/>
      <protection/>
    </xf>
    <xf numFmtId="4" fontId="5" fillId="0" borderId="19" xfId="49" applyNumberFormat="1" applyFont="1" applyFill="1" applyBorder="1" applyAlignment="1">
      <alignment horizontal="right" vertical="center"/>
      <protection/>
    </xf>
    <xf numFmtId="0" fontId="5" fillId="0" borderId="46" xfId="49" applyFont="1" applyFill="1" applyBorder="1" applyAlignment="1">
      <alignment vertical="center"/>
      <protection/>
    </xf>
    <xf numFmtId="49" fontId="5" fillId="0" borderId="42" xfId="50" applyNumberFormat="1" applyFont="1" applyFill="1" applyBorder="1" applyAlignment="1">
      <alignment horizontal="center" vertical="center"/>
      <protection/>
    </xf>
    <xf numFmtId="0" fontId="5" fillId="0" borderId="45" xfId="49" applyFont="1" applyFill="1" applyBorder="1" applyAlignment="1">
      <alignment vertical="center"/>
      <protection/>
    </xf>
    <xf numFmtId="49" fontId="5" fillId="0" borderId="25" xfId="50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50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" fontId="5" fillId="0" borderId="19" xfId="50" applyNumberFormat="1" applyFont="1" applyFill="1" applyBorder="1" applyAlignment="1">
      <alignment horizontal="right" vertical="center" wrapText="1"/>
      <protection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21" xfId="49" applyNumberFormat="1" applyFont="1" applyFill="1" applyBorder="1" applyAlignment="1">
      <alignment horizontal="right" vertical="center" wrapText="1"/>
      <protection/>
    </xf>
    <xf numFmtId="4" fontId="5" fillId="0" borderId="46" xfId="50" applyNumberFormat="1" applyFont="1" applyFill="1" applyBorder="1" applyAlignment="1">
      <alignment vertical="center"/>
      <protection/>
    </xf>
    <xf numFmtId="0" fontId="5" fillId="0" borderId="19" xfId="53" applyFont="1" applyFill="1" applyBorder="1" applyAlignment="1">
      <alignment vertical="center"/>
      <protection/>
    </xf>
    <xf numFmtId="49" fontId="5" fillId="0" borderId="35" xfId="50" applyNumberFormat="1" applyFont="1" applyFill="1" applyBorder="1" applyAlignment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8" xfId="50" applyNumberFormat="1" applyFont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/>
    </xf>
    <xf numFmtId="49" fontId="5" fillId="0" borderId="45" xfId="49" applyNumberFormat="1" applyFont="1" applyFill="1" applyBorder="1" applyAlignment="1">
      <alignment horizontal="center" vertical="center"/>
      <protection/>
    </xf>
    <xf numFmtId="4" fontId="5" fillId="0" borderId="45" xfId="49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horizontal="left" vertical="center"/>
      <protection/>
    </xf>
    <xf numFmtId="0" fontId="5" fillId="0" borderId="26" xfId="50" applyFont="1" applyFill="1" applyBorder="1" applyAlignment="1">
      <alignment vertical="center" wrapText="1"/>
      <protection/>
    </xf>
    <xf numFmtId="4" fontId="5" fillId="0" borderId="47" xfId="50" applyNumberFormat="1" applyFont="1" applyFill="1" applyBorder="1" applyAlignment="1">
      <alignment vertical="center"/>
      <protection/>
    </xf>
    <xf numFmtId="0" fontId="5" fillId="0" borderId="47" xfId="0" applyFont="1" applyFill="1" applyBorder="1" applyAlignment="1">
      <alignment/>
    </xf>
    <xf numFmtId="0" fontId="5" fillId="0" borderId="47" xfId="50" applyFont="1" applyFill="1" applyBorder="1" applyAlignment="1">
      <alignment horizontal="center" vertical="center"/>
      <protection/>
    </xf>
    <xf numFmtId="49" fontId="5" fillId="0" borderId="47" xfId="50" applyNumberFormat="1" applyFont="1" applyFill="1" applyBorder="1" applyAlignment="1">
      <alignment horizontal="center"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6" fillId="8" borderId="13" xfId="49" applyFont="1" applyFill="1" applyBorder="1" applyAlignment="1">
      <alignment vertical="center"/>
      <protection/>
    </xf>
    <xf numFmtId="0" fontId="30" fillId="0" borderId="0" xfId="49" applyFont="1" applyAlignment="1">
      <alignment horizontal="center"/>
      <protection/>
    </xf>
    <xf numFmtId="4" fontId="5" fillId="0" borderId="19" xfId="53" applyNumberFormat="1" applyFont="1" applyFill="1" applyBorder="1">
      <alignment/>
      <protection/>
    </xf>
    <xf numFmtId="4" fontId="5" fillId="0" borderId="19" xfId="50" applyNumberFormat="1" applyFont="1" applyFill="1" applyBorder="1" applyAlignment="1">
      <alignment horizontal="right" vertical="center"/>
      <protection/>
    </xf>
    <xf numFmtId="4" fontId="29" fillId="0" borderId="19" xfId="49" applyNumberFormat="1" applyFont="1" applyFill="1" applyBorder="1" applyAlignment="1">
      <alignment vertical="center"/>
      <protection/>
    </xf>
    <xf numFmtId="0" fontId="29" fillId="0" borderId="19" xfId="0" applyFont="1" applyFill="1" applyBorder="1" applyAlignment="1">
      <alignment wrapText="1"/>
    </xf>
    <xf numFmtId="0" fontId="29" fillId="0" borderId="38" xfId="0" applyFont="1" applyFill="1" applyBorder="1" applyAlignment="1">
      <alignment wrapText="1"/>
    </xf>
    <xf numFmtId="0" fontId="5" fillId="0" borderId="45" xfId="49" applyFont="1" applyFill="1" applyBorder="1" applyAlignment="1">
      <alignment horizontal="center" vertical="center"/>
      <protection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26" xfId="50" applyNumberFormat="1" applyFont="1" applyFill="1" applyBorder="1" applyAlignment="1">
      <alignment horizontal="center" vertical="center"/>
      <protection/>
    </xf>
    <xf numFmtId="4" fontId="5" fillId="0" borderId="26" xfId="50" applyNumberFormat="1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49" fontId="5" fillId="0" borderId="36" xfId="49" applyNumberFormat="1" applyFont="1" applyBorder="1" applyAlignment="1">
      <alignment horizontal="center" vertical="center"/>
      <protection/>
    </xf>
    <xf numFmtId="0" fontId="5" fillId="0" borderId="38" xfId="49" applyFont="1" applyBorder="1" applyAlignment="1">
      <alignment vertical="center"/>
      <protection/>
    </xf>
    <xf numFmtId="0" fontId="5" fillId="0" borderId="38" xfId="49" applyFont="1" applyBorder="1" applyAlignment="1">
      <alignment horizontal="center" vertical="center"/>
      <protection/>
    </xf>
    <xf numFmtId="49" fontId="5" fillId="0" borderId="38" xfId="49" applyNumberFormat="1" applyFont="1" applyBorder="1" applyAlignment="1">
      <alignment horizontal="center" vertical="center"/>
      <protection/>
    </xf>
    <xf numFmtId="0" fontId="5" fillId="0" borderId="38" xfId="49" applyFont="1" applyBorder="1" applyAlignment="1">
      <alignment vertical="center" wrapText="1"/>
      <protection/>
    </xf>
    <xf numFmtId="4" fontId="5" fillId="0" borderId="38" xfId="49" applyNumberFormat="1" applyFont="1" applyBorder="1" applyAlignment="1">
      <alignment vertical="center"/>
      <protection/>
    </xf>
    <xf numFmtId="4" fontId="5" fillId="0" borderId="25" xfId="49" applyNumberFormat="1" applyFont="1" applyBorder="1" applyAlignment="1">
      <alignment vertical="center"/>
      <protection/>
    </xf>
    <xf numFmtId="4" fontId="5" fillId="0" borderId="40" xfId="49" applyNumberFormat="1" applyFont="1" applyBorder="1" applyAlignment="1">
      <alignment vertical="center"/>
      <protection/>
    </xf>
    <xf numFmtId="0" fontId="5" fillId="0" borderId="19" xfId="0" applyFont="1" applyFill="1" applyBorder="1" applyAlignment="1">
      <alignment/>
    </xf>
    <xf numFmtId="0" fontId="5" fillId="0" borderId="19" xfId="52" applyFont="1" applyFill="1" applyBorder="1">
      <alignment/>
      <protection/>
    </xf>
    <xf numFmtId="0" fontId="5" fillId="0" borderId="26" xfId="0" applyFont="1" applyFill="1" applyBorder="1" applyAlignment="1">
      <alignment/>
    </xf>
    <xf numFmtId="4" fontId="5" fillId="0" borderId="19" xfId="53" applyNumberFormat="1" applyFont="1" applyFill="1" applyBorder="1" applyAlignment="1">
      <alignment vertical="center"/>
      <protection/>
    </xf>
    <xf numFmtId="4" fontId="5" fillId="0" borderId="45" xfId="49" applyNumberFormat="1" applyFont="1" applyFill="1" applyBorder="1" applyAlignment="1">
      <alignment horizontal="right"/>
      <protection/>
    </xf>
    <xf numFmtId="4" fontId="5" fillId="0" borderId="19" xfId="4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5" fillId="0" borderId="26" xfId="50" applyFont="1" applyBorder="1" applyAlignment="1">
      <alignment horizontal="left" vertical="center"/>
      <protection/>
    </xf>
    <xf numFmtId="4" fontId="5" fillId="0" borderId="32" xfId="50" applyNumberFormat="1" applyFont="1" applyBorder="1" applyAlignment="1">
      <alignment vertical="center"/>
      <protection/>
    </xf>
    <xf numFmtId="49" fontId="5" fillId="0" borderId="31" xfId="50" applyNumberFormat="1" applyFont="1" applyBorder="1" applyAlignment="1">
      <alignment horizontal="center" vertical="center"/>
      <protection/>
    </xf>
    <xf numFmtId="4" fontId="5" fillId="0" borderId="21" xfId="50" applyNumberFormat="1" applyFont="1" applyBorder="1" applyAlignment="1">
      <alignment vertical="center"/>
      <protection/>
    </xf>
    <xf numFmtId="49" fontId="5" fillId="0" borderId="48" xfId="50" applyNumberFormat="1" applyFont="1" applyBorder="1" applyAlignment="1">
      <alignment horizontal="center" vertical="center"/>
      <protection/>
    </xf>
    <xf numFmtId="0" fontId="5" fillId="0" borderId="49" xfId="50" applyFont="1" applyBorder="1" applyAlignment="1">
      <alignment vertical="center"/>
      <protection/>
    </xf>
    <xf numFmtId="0" fontId="5" fillId="0" borderId="49" xfId="50" applyFont="1" applyBorder="1" applyAlignment="1">
      <alignment horizontal="center" vertical="center"/>
      <protection/>
    </xf>
    <xf numFmtId="49" fontId="5" fillId="0" borderId="49" xfId="0" applyNumberFormat="1" applyFont="1" applyBorder="1" applyAlignment="1">
      <alignment horizontal="center" vertical="center"/>
    </xf>
    <xf numFmtId="49" fontId="5" fillId="0" borderId="49" xfId="50" applyNumberFormat="1" applyFont="1" applyBorder="1" applyAlignment="1">
      <alignment horizontal="center" vertical="center"/>
      <protection/>
    </xf>
    <xf numFmtId="0" fontId="5" fillId="0" borderId="49" xfId="50" applyFont="1" applyBorder="1" applyAlignment="1">
      <alignment vertical="center" wrapText="1"/>
      <protection/>
    </xf>
    <xf numFmtId="4" fontId="5" fillId="0" borderId="49" xfId="50" applyNumberFormat="1" applyFont="1" applyBorder="1" applyAlignment="1">
      <alignment vertical="center"/>
      <protection/>
    </xf>
    <xf numFmtId="4" fontId="5" fillId="0" borderId="50" xfId="49" applyNumberFormat="1" applyFont="1" applyBorder="1" applyAlignment="1">
      <alignment vertical="center"/>
      <protection/>
    </xf>
    <xf numFmtId="0" fontId="0" fillId="0" borderId="19" xfId="0" applyFont="1" applyFill="1" applyBorder="1" applyAlignment="1">
      <alignment/>
    </xf>
    <xf numFmtId="0" fontId="5" fillId="0" borderId="26" xfId="49" applyFont="1" applyBorder="1" applyAlignment="1">
      <alignment vertical="center" wrapText="1"/>
      <protection/>
    </xf>
    <xf numFmtId="0" fontId="4" fillId="0" borderId="47" xfId="49" applyFont="1" applyBorder="1" applyAlignment="1">
      <alignment horizontal="center" vertical="center"/>
      <protection/>
    </xf>
    <xf numFmtId="49" fontId="5" fillId="0" borderId="19" xfId="50" applyNumberFormat="1" applyFont="1" applyFill="1" applyBorder="1" applyAlignment="1">
      <alignment horizontal="center" vertical="center"/>
      <protection/>
    </xf>
    <xf numFmtId="0" fontId="5" fillId="0" borderId="47" xfId="50" applyFont="1" applyFill="1" applyBorder="1" applyAlignment="1">
      <alignment vertical="center"/>
      <protection/>
    </xf>
    <xf numFmtId="49" fontId="31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0" fontId="7" fillId="0" borderId="0" xfId="49" applyFont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49" fontId="8" fillId="0" borderId="11" xfId="49" applyNumberFormat="1" applyFont="1" applyBorder="1" applyAlignment="1">
      <alignment horizontal="center" vertical="center"/>
      <protection/>
    </xf>
    <xf numFmtId="49" fontId="8" fillId="0" borderId="16" xfId="49" applyNumberFormat="1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6" xfId="49" applyNumberFormat="1" applyFont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normální_List1" xfId="51"/>
    <cellStyle name="normální_VII.2015 kap.01" xfId="52"/>
    <cellStyle name="normální_VII.2015 kap.02" xfId="53"/>
    <cellStyle name="Followed Hyperlink" xfId="54"/>
    <cellStyle name="Poznámka" xfId="55"/>
    <cellStyle name="Poznámka 2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39.125" style="0" customWidth="1"/>
    <col min="3" max="3" width="18.75390625" style="0" customWidth="1"/>
    <col min="4" max="4" width="19.875" style="0" customWidth="1"/>
    <col min="5" max="5" width="18.00390625" style="0" customWidth="1"/>
    <col min="7" max="7" width="10.125" style="0" hidden="1" customWidth="1"/>
  </cols>
  <sheetData>
    <row r="1" ht="15.75">
      <c r="A1" s="272" t="s">
        <v>538</v>
      </c>
    </row>
    <row r="2" ht="15.75">
      <c r="A2" s="271"/>
    </row>
    <row r="3" spans="1:5" ht="15.75">
      <c r="A3" s="273" t="s">
        <v>536</v>
      </c>
      <c r="B3" s="273"/>
      <c r="C3" s="273"/>
      <c r="D3" s="273"/>
      <c r="E3" s="273"/>
    </row>
    <row r="4" spans="1:5" ht="15.75">
      <c r="A4" s="273" t="s">
        <v>537</v>
      </c>
      <c r="B4" s="273"/>
      <c r="C4" s="273"/>
      <c r="D4" s="273"/>
      <c r="E4" s="273"/>
    </row>
    <row r="6" spans="1:5" ht="18">
      <c r="A6" s="50" t="s">
        <v>527</v>
      </c>
      <c r="B6" s="1"/>
      <c r="C6" s="1"/>
      <c r="D6" s="1"/>
      <c r="E6" s="228"/>
    </row>
    <row r="7" spans="1:5" ht="13.5" customHeight="1" thickBot="1">
      <c r="A7" s="50"/>
      <c r="B7" s="1"/>
      <c r="C7" s="1"/>
      <c r="D7" s="1"/>
      <c r="E7" s="1"/>
    </row>
    <row r="8" spans="1:5" ht="16.5" thickBot="1">
      <c r="A8" s="51"/>
      <c r="B8" s="52" t="s">
        <v>34</v>
      </c>
      <c r="C8" s="53"/>
      <c r="D8" s="53"/>
      <c r="E8" s="54"/>
    </row>
    <row r="9" spans="1:5" ht="13.5" thickBot="1">
      <c r="A9" s="277" t="s">
        <v>16</v>
      </c>
      <c r="B9" s="279" t="s">
        <v>17</v>
      </c>
      <c r="C9" s="274" t="s">
        <v>8</v>
      </c>
      <c r="D9" s="275"/>
      <c r="E9" s="276"/>
    </row>
    <row r="10" spans="1:5" ht="13.5" thickBot="1">
      <c r="A10" s="278"/>
      <c r="B10" s="280"/>
      <c r="C10" s="10" t="s">
        <v>11</v>
      </c>
      <c r="D10" s="11" t="s">
        <v>12</v>
      </c>
      <c r="E10" s="10" t="s">
        <v>0</v>
      </c>
    </row>
    <row r="11" spans="1:5" ht="12.75">
      <c r="A11" s="25" t="s">
        <v>14</v>
      </c>
      <c r="B11" s="124" t="s">
        <v>18</v>
      </c>
      <c r="C11" s="127">
        <f>'01'!H8</f>
        <v>0</v>
      </c>
      <c r="D11" s="172">
        <f>'01'!I8</f>
        <v>96000</v>
      </c>
      <c r="E11" s="172">
        <f>C11+D11</f>
        <v>96000</v>
      </c>
    </row>
    <row r="12" spans="1:5" ht="12.75">
      <c r="A12" s="25" t="s">
        <v>19</v>
      </c>
      <c r="B12" s="131" t="s">
        <v>20</v>
      </c>
      <c r="C12" s="245">
        <f>'02'!H11</f>
        <v>0</v>
      </c>
      <c r="D12" s="246">
        <f>'02'!I11</f>
        <v>508193</v>
      </c>
      <c r="E12" s="246">
        <f>SUM(C12:D12)</f>
        <v>508193</v>
      </c>
    </row>
    <row r="13" spans="1:5" ht="12.75">
      <c r="A13" s="103" t="s">
        <v>13</v>
      </c>
      <c r="B13" s="132" t="s">
        <v>21</v>
      </c>
      <c r="C13" s="245">
        <f>'03'!H21</f>
        <v>0</v>
      </c>
      <c r="D13" s="246">
        <f>'03'!I21</f>
        <v>1128720</v>
      </c>
      <c r="E13" s="246">
        <f>SUM(C13:D13)</f>
        <v>1128720</v>
      </c>
    </row>
    <row r="14" spans="1:5" ht="12.75">
      <c r="A14" s="24" t="s">
        <v>15</v>
      </c>
      <c r="B14" s="124" t="s">
        <v>39</v>
      </c>
      <c r="C14" s="128">
        <f>'04'!H8</f>
        <v>0</v>
      </c>
      <c r="D14" s="173">
        <f>'04'!I8</f>
        <v>4700</v>
      </c>
      <c r="E14" s="173">
        <f>C14+D14</f>
        <v>4700</v>
      </c>
    </row>
    <row r="15" spans="1:5" ht="12.75">
      <c r="A15" s="24" t="s">
        <v>22</v>
      </c>
      <c r="B15" s="124" t="s">
        <v>23</v>
      </c>
      <c r="C15" s="128">
        <f>'05'!H9</f>
        <v>0</v>
      </c>
      <c r="D15" s="173">
        <f>'05'!I9</f>
        <v>120450</v>
      </c>
      <c r="E15" s="173">
        <f>C15+D15</f>
        <v>120450</v>
      </c>
    </row>
    <row r="16" spans="1:5" ht="13.5" thickBot="1">
      <c r="A16" s="24" t="s">
        <v>24</v>
      </c>
      <c r="B16" s="124" t="s">
        <v>40</v>
      </c>
      <c r="C16" s="128">
        <f>'06'!H8</f>
        <v>0</v>
      </c>
      <c r="D16" s="173">
        <f>'06'!I8</f>
        <v>23000</v>
      </c>
      <c r="E16" s="173">
        <f>C16+D16</f>
        <v>23000</v>
      </c>
    </row>
    <row r="17" spans="1:5" ht="13.5" thickBot="1">
      <c r="A17" s="104"/>
      <c r="B17" s="105" t="s">
        <v>35</v>
      </c>
      <c r="C17" s="106">
        <f>SUM(C11:C16)</f>
        <v>0</v>
      </c>
      <c r="D17" s="106">
        <f>SUM(D11:D16)</f>
        <v>1881063</v>
      </c>
      <c r="E17" s="107">
        <f>SUM(C17:D17)</f>
        <v>1881063</v>
      </c>
    </row>
    <row r="18" spans="1:5" ht="13.5" thickBot="1">
      <c r="A18" s="55"/>
      <c r="B18" s="56"/>
      <c r="C18" s="61"/>
      <c r="D18" s="61"/>
      <c r="E18" s="61"/>
    </row>
    <row r="19" spans="1:5" ht="16.5" thickBot="1">
      <c r="A19" s="51"/>
      <c r="B19" s="227" t="s">
        <v>36</v>
      </c>
      <c r="C19" s="62"/>
      <c r="D19" s="62"/>
      <c r="E19" s="63"/>
    </row>
    <row r="20" spans="1:5" ht="13.5" thickBot="1">
      <c r="A20" s="277" t="s">
        <v>16</v>
      </c>
      <c r="B20" s="279" t="s">
        <v>17</v>
      </c>
      <c r="C20" s="274" t="s">
        <v>8</v>
      </c>
      <c r="D20" s="275"/>
      <c r="E20" s="276"/>
    </row>
    <row r="21" spans="1:5" ht="13.5" thickBot="1">
      <c r="A21" s="278"/>
      <c r="B21" s="280"/>
      <c r="C21" s="10" t="s">
        <v>11</v>
      </c>
      <c r="D21" s="11" t="s">
        <v>12</v>
      </c>
      <c r="E21" s="10" t="s">
        <v>0</v>
      </c>
    </row>
    <row r="22" spans="1:5" ht="12.75">
      <c r="A22" s="25" t="s">
        <v>14</v>
      </c>
      <c r="B22" s="124" t="s">
        <v>18</v>
      </c>
      <c r="C22" s="127">
        <f>'01'!H24</f>
        <v>0</v>
      </c>
      <c r="D22" s="172">
        <f>'01'!I24</f>
        <v>167143</v>
      </c>
      <c r="E22" s="172">
        <f>C22+D22</f>
        <v>167143</v>
      </c>
    </row>
    <row r="23" spans="1:5" ht="12.75">
      <c r="A23" s="25" t="s">
        <v>19</v>
      </c>
      <c r="B23" s="125" t="s">
        <v>20</v>
      </c>
      <c r="C23" s="128">
        <f>'02'!H80</f>
        <v>0</v>
      </c>
      <c r="D23" s="173">
        <f>'02'!I80</f>
        <v>554591</v>
      </c>
      <c r="E23" s="173">
        <f aca="true" t="shared" si="0" ref="E23:E31">C23+D23</f>
        <v>554591</v>
      </c>
    </row>
    <row r="24" spans="1:5" ht="12.75">
      <c r="A24" s="25" t="s">
        <v>13</v>
      </c>
      <c r="B24" s="125" t="s">
        <v>21</v>
      </c>
      <c r="C24" s="128">
        <f>'03'!H61</f>
        <v>58050</v>
      </c>
      <c r="D24" s="173">
        <f>'03'!I61</f>
        <v>644542.2949999999</v>
      </c>
      <c r="E24" s="173">
        <f t="shared" si="0"/>
        <v>702592.2949999999</v>
      </c>
    </row>
    <row r="25" spans="1:5" ht="12.75">
      <c r="A25" s="24" t="s">
        <v>15</v>
      </c>
      <c r="B25" s="124" t="s">
        <v>39</v>
      </c>
      <c r="C25" s="128">
        <f>'04'!H20</f>
        <v>0</v>
      </c>
      <c r="D25" s="173">
        <f>'04'!I20</f>
        <v>86707.7</v>
      </c>
      <c r="E25" s="173">
        <f t="shared" si="0"/>
        <v>86707.7</v>
      </c>
    </row>
    <row r="26" spans="1:5" ht="12.75">
      <c r="A26" s="24" t="s">
        <v>22</v>
      </c>
      <c r="B26" s="124" t="s">
        <v>23</v>
      </c>
      <c r="C26" s="128">
        <f>'05'!H35</f>
        <v>43500</v>
      </c>
      <c r="D26" s="173">
        <f>'05'!I35</f>
        <v>159446.2</v>
      </c>
      <c r="E26" s="173">
        <f t="shared" si="0"/>
        <v>202946.2</v>
      </c>
    </row>
    <row r="27" spans="1:5" ht="12.75">
      <c r="A27" s="24" t="s">
        <v>24</v>
      </c>
      <c r="B27" s="124" t="s">
        <v>40</v>
      </c>
      <c r="C27" s="128">
        <f>'06'!H33</f>
        <v>32203.9</v>
      </c>
      <c r="D27" s="173">
        <f>'06'!I33</f>
        <v>135949.5</v>
      </c>
      <c r="E27" s="173">
        <f t="shared" si="0"/>
        <v>168153.4</v>
      </c>
    </row>
    <row r="28" spans="1:5" ht="12.75">
      <c r="A28" s="24" t="s">
        <v>25</v>
      </c>
      <c r="B28" s="124" t="s">
        <v>26</v>
      </c>
      <c r="C28" s="128">
        <f>'07'!H21</f>
        <v>41000</v>
      </c>
      <c r="D28" s="173">
        <f>'07'!I21</f>
        <v>174405.2</v>
      </c>
      <c r="E28" s="173">
        <f t="shared" si="0"/>
        <v>215405.2</v>
      </c>
    </row>
    <row r="29" spans="1:5" ht="12.75">
      <c r="A29" s="24" t="s">
        <v>27</v>
      </c>
      <c r="B29" s="124" t="s">
        <v>28</v>
      </c>
      <c r="C29" s="129">
        <f>'08'!H23</f>
        <v>0</v>
      </c>
      <c r="D29" s="174">
        <f>'08'!I23</f>
        <v>168000</v>
      </c>
      <c r="E29" s="173">
        <f t="shared" si="0"/>
        <v>168000</v>
      </c>
    </row>
    <row r="30" spans="1:5" ht="12.75">
      <c r="A30" s="24" t="s">
        <v>29</v>
      </c>
      <c r="B30" s="124" t="s">
        <v>30</v>
      </c>
      <c r="C30" s="129">
        <f>'09'!H48</f>
        <v>13600</v>
      </c>
      <c r="D30" s="174">
        <f>'09'!I48</f>
        <v>667594.7999999999</v>
      </c>
      <c r="E30" s="173">
        <f t="shared" si="0"/>
        <v>681194.7999999999</v>
      </c>
    </row>
    <row r="31" spans="1:5" ht="13.5" thickBot="1">
      <c r="A31" s="108" t="s">
        <v>31</v>
      </c>
      <c r="B31" s="126" t="s">
        <v>32</v>
      </c>
      <c r="C31" s="130">
        <f>'10'!H14</f>
        <v>0</v>
      </c>
      <c r="D31" s="175">
        <f>'10'!I14</f>
        <v>0</v>
      </c>
      <c r="E31" s="176">
        <f t="shared" si="0"/>
        <v>0</v>
      </c>
    </row>
    <row r="32" spans="1:5" ht="13.5" thickBot="1">
      <c r="A32" s="104"/>
      <c r="B32" s="105" t="s">
        <v>37</v>
      </c>
      <c r="C32" s="109">
        <f>SUM(C22:C31)</f>
        <v>188353.9</v>
      </c>
      <c r="D32" s="109">
        <f>SUM(D22:D31)</f>
        <v>2758379.695</v>
      </c>
      <c r="E32" s="107">
        <f>SUM(C32:D32)</f>
        <v>2946733.5949999997</v>
      </c>
    </row>
    <row r="33" spans="1:5" ht="13.5" thickBot="1">
      <c r="A33" s="27"/>
      <c r="B33" s="28"/>
      <c r="C33" s="29"/>
      <c r="D33" s="29"/>
      <c r="E33" s="30"/>
    </row>
    <row r="34" spans="1:5" ht="16.5" thickBot="1">
      <c r="A34" s="19"/>
      <c r="B34" s="20" t="s">
        <v>33</v>
      </c>
      <c r="C34" s="22">
        <f>C17+C32</f>
        <v>188353.9</v>
      </c>
      <c r="D34" s="22">
        <f>D17+D32</f>
        <v>4639442.695</v>
      </c>
      <c r="E34" s="31">
        <f>E17+E32</f>
        <v>4827796.595</v>
      </c>
    </row>
    <row r="35" ht="13.5" thickBot="1"/>
    <row r="36" spans="1:5" ht="16.5" thickBot="1">
      <c r="A36" s="19"/>
      <c r="B36" s="20" t="s">
        <v>38</v>
      </c>
      <c r="C36" s="22"/>
      <c r="D36" s="22"/>
      <c r="E36" s="31">
        <f>E19+E34</f>
        <v>4827796.595</v>
      </c>
    </row>
    <row r="38" ht="12.75">
      <c r="B38" s="64"/>
    </row>
  </sheetData>
  <sheetProtection/>
  <mergeCells count="8">
    <mergeCell ref="A3:E3"/>
    <mergeCell ref="C9:E9"/>
    <mergeCell ref="A4:E4"/>
    <mergeCell ref="C20:E20"/>
    <mergeCell ref="A9:A10"/>
    <mergeCell ref="B9:B10"/>
    <mergeCell ref="A20:A21"/>
    <mergeCell ref="B20:B21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6" max="6" width="9.125" style="118" customWidth="1"/>
    <col min="7" max="7" width="28.625" style="42" customWidth="1"/>
    <col min="8" max="8" width="12.875" style="90" customWidth="1"/>
    <col min="9" max="10" width="12.875" style="0" customWidth="1"/>
  </cols>
  <sheetData>
    <row r="2" spans="1:10" ht="18">
      <c r="A2" s="283" t="s">
        <v>48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119"/>
      <c r="G3" s="41"/>
      <c r="H3" s="91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120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72"/>
      <c r="B7" s="57"/>
      <c r="C7" s="58"/>
      <c r="D7" s="58"/>
      <c r="E7" s="44"/>
      <c r="F7" s="121"/>
      <c r="G7" s="57"/>
      <c r="H7" s="60"/>
      <c r="I7" s="60"/>
      <c r="J7" s="7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122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2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120"/>
      <c r="G10" s="70"/>
      <c r="H10" s="89"/>
      <c r="I10" s="89"/>
      <c r="J10" s="71"/>
    </row>
    <row r="11" spans="1:10" ht="13.5" thickBot="1">
      <c r="A11" s="281" t="s">
        <v>1</v>
      </c>
      <c r="B11" s="4" t="s">
        <v>2</v>
      </c>
      <c r="C11" s="279" t="s">
        <v>3</v>
      </c>
      <c r="D11" s="279" t="s">
        <v>4</v>
      </c>
      <c r="E11" s="279" t="s">
        <v>5</v>
      </c>
      <c r="F11" s="279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2"/>
      <c r="B12" s="9" t="s">
        <v>9</v>
      </c>
      <c r="C12" s="280"/>
      <c r="D12" s="280"/>
      <c r="E12" s="280"/>
      <c r="F12" s="280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22.5">
      <c r="A13" s="110" t="s">
        <v>191</v>
      </c>
      <c r="B13" s="111" t="s">
        <v>479</v>
      </c>
      <c r="C13" s="112">
        <v>6171</v>
      </c>
      <c r="D13" s="112">
        <v>5139</v>
      </c>
      <c r="E13" s="113"/>
      <c r="F13" s="162" t="s">
        <v>337</v>
      </c>
      <c r="G13" s="146" t="s">
        <v>51</v>
      </c>
      <c r="H13" s="231">
        <v>10000</v>
      </c>
      <c r="I13" s="49">
        <v>0</v>
      </c>
      <c r="J13" s="23">
        <f aca="true" t="shared" si="0" ref="J13:J47">SUM(H13:I13)</f>
        <v>10000</v>
      </c>
    </row>
    <row r="14" spans="1:10" ht="22.5">
      <c r="A14" s="110" t="s">
        <v>191</v>
      </c>
      <c r="B14" s="111" t="s">
        <v>479</v>
      </c>
      <c r="C14" s="112">
        <v>6171</v>
      </c>
      <c r="D14" s="112">
        <v>5169</v>
      </c>
      <c r="E14" s="113"/>
      <c r="F14" s="162" t="s">
        <v>337</v>
      </c>
      <c r="G14" s="146" t="s">
        <v>52</v>
      </c>
      <c r="H14" s="231">
        <v>3600</v>
      </c>
      <c r="I14" s="49">
        <v>0</v>
      </c>
      <c r="J14" s="23">
        <f t="shared" si="0"/>
        <v>3600</v>
      </c>
    </row>
    <row r="15" spans="1:10" ht="12.75">
      <c r="A15" s="147" t="s">
        <v>191</v>
      </c>
      <c r="B15" s="160" t="s">
        <v>319</v>
      </c>
      <c r="C15" s="149">
        <v>6171</v>
      </c>
      <c r="D15" s="149">
        <v>6122</v>
      </c>
      <c r="E15" s="150"/>
      <c r="F15" s="48" t="s">
        <v>323</v>
      </c>
      <c r="G15" s="161" t="s">
        <v>311</v>
      </c>
      <c r="H15" s="46">
        <v>0</v>
      </c>
      <c r="I15" s="46">
        <v>1500</v>
      </c>
      <c r="J15" s="100">
        <f t="shared" si="0"/>
        <v>1500</v>
      </c>
    </row>
    <row r="16" spans="1:10" ht="12.75">
      <c r="A16" s="147" t="s">
        <v>191</v>
      </c>
      <c r="B16" s="160" t="s">
        <v>319</v>
      </c>
      <c r="C16" s="149">
        <v>6171</v>
      </c>
      <c r="D16" s="149">
        <v>6121</v>
      </c>
      <c r="E16" s="150"/>
      <c r="F16" s="48" t="s">
        <v>324</v>
      </c>
      <c r="G16" s="161" t="s">
        <v>312</v>
      </c>
      <c r="H16" s="46">
        <v>0</v>
      </c>
      <c r="I16" s="46">
        <v>2000</v>
      </c>
      <c r="J16" s="100">
        <f t="shared" si="0"/>
        <v>2000</v>
      </c>
    </row>
    <row r="17" spans="1:10" ht="12.75">
      <c r="A17" s="147" t="s">
        <v>191</v>
      </c>
      <c r="B17" s="160" t="s">
        <v>319</v>
      </c>
      <c r="C17" s="149">
        <v>6171</v>
      </c>
      <c r="D17" s="149">
        <v>6121</v>
      </c>
      <c r="E17" s="150"/>
      <c r="F17" s="48" t="s">
        <v>325</v>
      </c>
      <c r="G17" s="159" t="s">
        <v>313</v>
      </c>
      <c r="H17" s="46">
        <v>0</v>
      </c>
      <c r="I17" s="46">
        <v>14000</v>
      </c>
      <c r="J17" s="100">
        <f t="shared" si="0"/>
        <v>14000</v>
      </c>
    </row>
    <row r="18" spans="1:10" s="101" customFormat="1" ht="22.5">
      <c r="A18" s="147" t="s">
        <v>191</v>
      </c>
      <c r="B18" s="160" t="s">
        <v>319</v>
      </c>
      <c r="C18" s="149">
        <v>6171</v>
      </c>
      <c r="D18" s="149">
        <v>6121</v>
      </c>
      <c r="E18" s="150"/>
      <c r="F18" s="48" t="s">
        <v>326</v>
      </c>
      <c r="G18" s="161" t="s">
        <v>314</v>
      </c>
      <c r="H18" s="46">
        <v>0</v>
      </c>
      <c r="I18" s="46">
        <v>12000</v>
      </c>
      <c r="J18" s="100">
        <f t="shared" si="0"/>
        <v>12000</v>
      </c>
    </row>
    <row r="19" spans="1:10" ht="22.5">
      <c r="A19" s="147" t="s">
        <v>191</v>
      </c>
      <c r="B19" s="160" t="s">
        <v>319</v>
      </c>
      <c r="C19" s="149">
        <v>6171</v>
      </c>
      <c r="D19" s="149">
        <v>6121</v>
      </c>
      <c r="E19" s="266"/>
      <c r="F19" s="48" t="s">
        <v>322</v>
      </c>
      <c r="G19" s="163" t="s">
        <v>315</v>
      </c>
      <c r="H19" s="46">
        <v>0</v>
      </c>
      <c r="I19" s="46">
        <v>15000</v>
      </c>
      <c r="J19" s="100">
        <f t="shared" si="0"/>
        <v>15000</v>
      </c>
    </row>
    <row r="20" spans="1:10" ht="12.75">
      <c r="A20" s="147" t="s">
        <v>191</v>
      </c>
      <c r="B20" s="160" t="s">
        <v>319</v>
      </c>
      <c r="C20" s="149">
        <v>6171</v>
      </c>
      <c r="D20" s="149">
        <v>6122</v>
      </c>
      <c r="E20" s="150"/>
      <c r="F20" s="48" t="s">
        <v>327</v>
      </c>
      <c r="G20" s="161" t="s">
        <v>316</v>
      </c>
      <c r="H20" s="46">
        <v>0</v>
      </c>
      <c r="I20" s="46">
        <v>11000</v>
      </c>
      <c r="J20" s="100">
        <f t="shared" si="0"/>
        <v>11000</v>
      </c>
    </row>
    <row r="21" spans="1:10" ht="22.5">
      <c r="A21" s="147" t="s">
        <v>191</v>
      </c>
      <c r="B21" s="160" t="s">
        <v>319</v>
      </c>
      <c r="C21" s="149">
        <v>6171</v>
      </c>
      <c r="D21" s="149">
        <v>6121</v>
      </c>
      <c r="E21" s="150"/>
      <c r="F21" s="48" t="s">
        <v>328</v>
      </c>
      <c r="G21" s="161" t="s">
        <v>317</v>
      </c>
      <c r="H21" s="46">
        <v>0</v>
      </c>
      <c r="I21" s="46">
        <v>15000</v>
      </c>
      <c r="J21" s="100">
        <f t="shared" si="0"/>
        <v>15000</v>
      </c>
    </row>
    <row r="22" spans="1:10" ht="22.5">
      <c r="A22" s="147" t="s">
        <v>191</v>
      </c>
      <c r="B22" s="160" t="s">
        <v>319</v>
      </c>
      <c r="C22" s="149">
        <v>6171</v>
      </c>
      <c r="D22" s="164">
        <v>6121</v>
      </c>
      <c r="E22" s="150"/>
      <c r="F22" s="48" t="s">
        <v>530</v>
      </c>
      <c r="G22" s="161" t="s">
        <v>531</v>
      </c>
      <c r="H22" s="46">
        <v>0</v>
      </c>
      <c r="I22" s="46">
        <v>5000</v>
      </c>
      <c r="J22" s="100">
        <f>SUM(H22:I22)</f>
        <v>5000</v>
      </c>
    </row>
    <row r="23" spans="1:10" ht="22.5">
      <c r="A23" s="147" t="s">
        <v>321</v>
      </c>
      <c r="B23" s="160" t="s">
        <v>320</v>
      </c>
      <c r="C23" s="149">
        <v>6211</v>
      </c>
      <c r="D23" s="149">
        <v>6129</v>
      </c>
      <c r="E23" s="150"/>
      <c r="F23" s="48" t="s">
        <v>329</v>
      </c>
      <c r="G23" s="154" t="s">
        <v>318</v>
      </c>
      <c r="H23" s="46">
        <v>0</v>
      </c>
      <c r="I23" s="46">
        <v>3000</v>
      </c>
      <c r="J23" s="100">
        <f t="shared" si="0"/>
        <v>3000</v>
      </c>
    </row>
    <row r="24" spans="1:10" s="26" customFormat="1" ht="12.75">
      <c r="A24" s="147" t="s">
        <v>406</v>
      </c>
      <c r="B24" s="184" t="s">
        <v>407</v>
      </c>
      <c r="C24" s="149">
        <v>6211</v>
      </c>
      <c r="D24" s="149">
        <v>6121</v>
      </c>
      <c r="E24" s="150"/>
      <c r="F24" s="48" t="s">
        <v>405</v>
      </c>
      <c r="G24" s="148" t="s">
        <v>404</v>
      </c>
      <c r="H24" s="46">
        <v>0</v>
      </c>
      <c r="I24" s="46">
        <v>227600</v>
      </c>
      <c r="J24" s="100">
        <f t="shared" si="0"/>
        <v>227600</v>
      </c>
    </row>
    <row r="25" spans="1:10" s="26" customFormat="1" ht="22.5">
      <c r="A25" s="37" t="s">
        <v>141</v>
      </c>
      <c r="B25" s="38" t="s">
        <v>256</v>
      </c>
      <c r="C25" s="36">
        <v>6171</v>
      </c>
      <c r="D25" s="36">
        <v>6111</v>
      </c>
      <c r="E25" s="16"/>
      <c r="F25" s="34" t="s">
        <v>170</v>
      </c>
      <c r="G25" s="117" t="s">
        <v>142</v>
      </c>
      <c r="H25" s="33">
        <v>0</v>
      </c>
      <c r="I25" s="33">
        <v>12500</v>
      </c>
      <c r="J25" s="23">
        <f t="shared" si="0"/>
        <v>12500</v>
      </c>
    </row>
    <row r="26" spans="1:10" s="26" customFormat="1" ht="12.75">
      <c r="A26" s="37" t="s">
        <v>141</v>
      </c>
      <c r="B26" s="38" t="s">
        <v>256</v>
      </c>
      <c r="C26" s="36">
        <v>6171</v>
      </c>
      <c r="D26" s="36">
        <v>6111</v>
      </c>
      <c r="E26" s="16"/>
      <c r="F26" s="34" t="s">
        <v>171</v>
      </c>
      <c r="G26" s="117" t="s">
        <v>143</v>
      </c>
      <c r="H26" s="33">
        <v>0</v>
      </c>
      <c r="I26" s="33">
        <v>10000</v>
      </c>
      <c r="J26" s="23">
        <f t="shared" si="0"/>
        <v>10000</v>
      </c>
    </row>
    <row r="27" spans="1:10" s="26" customFormat="1" ht="12.75">
      <c r="A27" s="37" t="s">
        <v>141</v>
      </c>
      <c r="B27" s="38" t="s">
        <v>256</v>
      </c>
      <c r="C27" s="36">
        <v>6171</v>
      </c>
      <c r="D27" s="36">
        <v>6111</v>
      </c>
      <c r="E27" s="16"/>
      <c r="F27" s="34" t="s">
        <v>172</v>
      </c>
      <c r="G27" s="117" t="s">
        <v>144</v>
      </c>
      <c r="H27" s="33">
        <v>0</v>
      </c>
      <c r="I27" s="33">
        <v>30700</v>
      </c>
      <c r="J27" s="100">
        <f t="shared" si="0"/>
        <v>30700</v>
      </c>
    </row>
    <row r="28" spans="1:10" s="26" customFormat="1" ht="12.75">
      <c r="A28" s="37" t="s">
        <v>141</v>
      </c>
      <c r="B28" s="38" t="s">
        <v>256</v>
      </c>
      <c r="C28" s="36">
        <v>6171</v>
      </c>
      <c r="D28" s="36">
        <v>6125</v>
      </c>
      <c r="E28" s="16"/>
      <c r="F28" s="34" t="s">
        <v>172</v>
      </c>
      <c r="G28" s="117" t="s">
        <v>144</v>
      </c>
      <c r="H28" s="33">
        <v>0</v>
      </c>
      <c r="I28" s="33">
        <v>1000</v>
      </c>
      <c r="J28" s="100">
        <f t="shared" si="0"/>
        <v>1000</v>
      </c>
    </row>
    <row r="29" spans="1:10" s="26" customFormat="1" ht="12.75">
      <c r="A29" s="37" t="s">
        <v>141</v>
      </c>
      <c r="B29" s="38" t="s">
        <v>256</v>
      </c>
      <c r="C29" s="36">
        <v>6171</v>
      </c>
      <c r="D29" s="36">
        <v>6111</v>
      </c>
      <c r="E29" s="16"/>
      <c r="F29" s="34" t="s">
        <v>173</v>
      </c>
      <c r="G29" s="117" t="s">
        <v>145</v>
      </c>
      <c r="H29" s="33">
        <v>0</v>
      </c>
      <c r="I29" s="33">
        <v>14000</v>
      </c>
      <c r="J29" s="100">
        <f t="shared" si="0"/>
        <v>14000</v>
      </c>
    </row>
    <row r="30" spans="1:10" s="26" customFormat="1" ht="12.75">
      <c r="A30" s="37" t="s">
        <v>141</v>
      </c>
      <c r="B30" s="38" t="s">
        <v>256</v>
      </c>
      <c r="C30" s="36">
        <v>6171</v>
      </c>
      <c r="D30" s="36">
        <v>6125</v>
      </c>
      <c r="E30" s="16"/>
      <c r="F30" s="34" t="s">
        <v>173</v>
      </c>
      <c r="G30" s="117" t="s">
        <v>145</v>
      </c>
      <c r="H30" s="33">
        <v>0</v>
      </c>
      <c r="I30" s="33">
        <v>2000</v>
      </c>
      <c r="J30" s="100">
        <f t="shared" si="0"/>
        <v>2000</v>
      </c>
    </row>
    <row r="31" spans="1:10" s="26" customFormat="1" ht="12.75">
      <c r="A31" s="37" t="s">
        <v>141</v>
      </c>
      <c r="B31" s="38" t="s">
        <v>256</v>
      </c>
      <c r="C31" s="36">
        <v>6171</v>
      </c>
      <c r="D31" s="36">
        <v>6111</v>
      </c>
      <c r="E31" s="16"/>
      <c r="F31" s="34" t="s">
        <v>174</v>
      </c>
      <c r="G31" s="117" t="s">
        <v>146</v>
      </c>
      <c r="H31" s="33">
        <v>0</v>
      </c>
      <c r="I31" s="33">
        <v>18000</v>
      </c>
      <c r="J31" s="23">
        <f t="shared" si="0"/>
        <v>18000</v>
      </c>
    </row>
    <row r="32" spans="1:10" s="26" customFormat="1" ht="22.5">
      <c r="A32" s="37" t="s">
        <v>141</v>
      </c>
      <c r="B32" s="38" t="s">
        <v>256</v>
      </c>
      <c r="C32" s="36">
        <v>6171</v>
      </c>
      <c r="D32" s="36">
        <v>6111</v>
      </c>
      <c r="E32" s="16"/>
      <c r="F32" s="34" t="s">
        <v>175</v>
      </c>
      <c r="G32" s="117" t="s">
        <v>147</v>
      </c>
      <c r="H32" s="33">
        <v>0</v>
      </c>
      <c r="I32" s="33">
        <v>7000</v>
      </c>
      <c r="J32" s="23">
        <f t="shared" si="0"/>
        <v>7000</v>
      </c>
    </row>
    <row r="33" spans="1:10" s="26" customFormat="1" ht="12.75">
      <c r="A33" s="37" t="s">
        <v>141</v>
      </c>
      <c r="B33" s="38" t="s">
        <v>256</v>
      </c>
      <c r="C33" s="36">
        <v>6171</v>
      </c>
      <c r="D33" s="36">
        <v>6111</v>
      </c>
      <c r="E33" s="16"/>
      <c r="F33" s="34" t="s">
        <v>176</v>
      </c>
      <c r="G33" s="117" t="s">
        <v>148</v>
      </c>
      <c r="H33" s="33">
        <v>0</v>
      </c>
      <c r="I33" s="33">
        <v>72000</v>
      </c>
      <c r="J33" s="23">
        <f t="shared" si="0"/>
        <v>72000</v>
      </c>
    </row>
    <row r="34" spans="1:10" s="26" customFormat="1" ht="12.75">
      <c r="A34" s="37" t="s">
        <v>141</v>
      </c>
      <c r="B34" s="38" t="s">
        <v>256</v>
      </c>
      <c r="C34" s="36">
        <v>6171</v>
      </c>
      <c r="D34" s="36">
        <v>6125</v>
      </c>
      <c r="E34" s="16"/>
      <c r="F34" s="34" t="s">
        <v>176</v>
      </c>
      <c r="G34" s="117" t="s">
        <v>148</v>
      </c>
      <c r="H34" s="33">
        <v>0</v>
      </c>
      <c r="I34" s="33">
        <v>5000</v>
      </c>
      <c r="J34" s="23">
        <f t="shared" si="0"/>
        <v>5000</v>
      </c>
    </row>
    <row r="35" spans="1:10" s="26" customFormat="1" ht="12.75">
      <c r="A35" s="37" t="s">
        <v>141</v>
      </c>
      <c r="B35" s="38" t="s">
        <v>256</v>
      </c>
      <c r="C35" s="36">
        <v>6171</v>
      </c>
      <c r="D35" s="36">
        <v>6111</v>
      </c>
      <c r="E35" s="16"/>
      <c r="F35" s="34" t="s">
        <v>177</v>
      </c>
      <c r="G35" s="117" t="s">
        <v>149</v>
      </c>
      <c r="H35" s="33">
        <v>0</v>
      </c>
      <c r="I35" s="33">
        <v>70000</v>
      </c>
      <c r="J35" s="23">
        <f t="shared" si="0"/>
        <v>70000</v>
      </c>
    </row>
    <row r="36" spans="1:10" s="26" customFormat="1" ht="12.75">
      <c r="A36" s="37" t="s">
        <v>141</v>
      </c>
      <c r="B36" s="38" t="s">
        <v>256</v>
      </c>
      <c r="C36" s="36">
        <v>6171</v>
      </c>
      <c r="D36" s="36">
        <v>6111</v>
      </c>
      <c r="E36" s="16"/>
      <c r="F36" s="34" t="s">
        <v>178</v>
      </c>
      <c r="G36" s="117" t="s">
        <v>150</v>
      </c>
      <c r="H36" s="33">
        <v>0</v>
      </c>
      <c r="I36" s="33">
        <v>11900</v>
      </c>
      <c r="J36" s="23">
        <f t="shared" si="0"/>
        <v>11900</v>
      </c>
    </row>
    <row r="37" spans="1:10" s="26" customFormat="1" ht="12.75">
      <c r="A37" s="37" t="s">
        <v>141</v>
      </c>
      <c r="B37" s="38" t="s">
        <v>256</v>
      </c>
      <c r="C37" s="36">
        <v>6171</v>
      </c>
      <c r="D37" s="36">
        <v>6111</v>
      </c>
      <c r="E37" s="16"/>
      <c r="F37" s="34" t="s">
        <v>179</v>
      </c>
      <c r="G37" s="117" t="s">
        <v>151</v>
      </c>
      <c r="H37" s="33">
        <v>0</v>
      </c>
      <c r="I37" s="33">
        <v>15605</v>
      </c>
      <c r="J37" s="100">
        <f t="shared" si="0"/>
        <v>15605</v>
      </c>
    </row>
    <row r="38" spans="1:10" s="26" customFormat="1" ht="12.75">
      <c r="A38" s="37" t="s">
        <v>141</v>
      </c>
      <c r="B38" s="38" t="s">
        <v>256</v>
      </c>
      <c r="C38" s="36">
        <v>6171</v>
      </c>
      <c r="D38" s="36">
        <v>6111</v>
      </c>
      <c r="E38" s="16"/>
      <c r="F38" s="34" t="s">
        <v>180</v>
      </c>
      <c r="G38" s="117" t="s">
        <v>152</v>
      </c>
      <c r="H38" s="33">
        <v>0</v>
      </c>
      <c r="I38" s="33">
        <v>9660.2</v>
      </c>
      <c r="J38" s="23">
        <f t="shared" si="0"/>
        <v>9660.2</v>
      </c>
    </row>
    <row r="39" spans="1:10" s="26" customFormat="1" ht="22.5">
      <c r="A39" s="37" t="s">
        <v>141</v>
      </c>
      <c r="B39" s="38" t="s">
        <v>256</v>
      </c>
      <c r="C39" s="36">
        <v>6171</v>
      </c>
      <c r="D39" s="36">
        <v>6111</v>
      </c>
      <c r="E39" s="16"/>
      <c r="F39" s="34" t="s">
        <v>181</v>
      </c>
      <c r="G39" s="117" t="s">
        <v>153</v>
      </c>
      <c r="H39" s="33">
        <v>0</v>
      </c>
      <c r="I39" s="33">
        <v>5000</v>
      </c>
      <c r="J39" s="23">
        <f t="shared" si="0"/>
        <v>5000</v>
      </c>
    </row>
    <row r="40" spans="1:10" s="26" customFormat="1" ht="12.75">
      <c r="A40" s="37" t="s">
        <v>141</v>
      </c>
      <c r="B40" s="38" t="s">
        <v>256</v>
      </c>
      <c r="C40" s="36">
        <v>6171</v>
      </c>
      <c r="D40" s="36">
        <v>6901</v>
      </c>
      <c r="E40" s="16"/>
      <c r="F40" s="34" t="s">
        <v>182</v>
      </c>
      <c r="G40" s="117" t="s">
        <v>154</v>
      </c>
      <c r="H40" s="33">
        <v>0</v>
      </c>
      <c r="I40" s="33">
        <v>35029.6</v>
      </c>
      <c r="J40" s="23">
        <f t="shared" si="0"/>
        <v>35029.6</v>
      </c>
    </row>
    <row r="41" spans="1:10" s="26" customFormat="1" ht="12.75">
      <c r="A41" s="37" t="s">
        <v>141</v>
      </c>
      <c r="B41" s="38" t="s">
        <v>256</v>
      </c>
      <c r="C41" s="36">
        <v>6171</v>
      </c>
      <c r="D41" s="36">
        <v>6111</v>
      </c>
      <c r="E41" s="16"/>
      <c r="F41" s="34" t="s">
        <v>183</v>
      </c>
      <c r="G41" s="117" t="s">
        <v>155</v>
      </c>
      <c r="H41" s="33">
        <v>0</v>
      </c>
      <c r="I41" s="33">
        <v>15000</v>
      </c>
      <c r="J41" s="23">
        <f t="shared" si="0"/>
        <v>15000</v>
      </c>
    </row>
    <row r="42" spans="1:10" s="26" customFormat="1" ht="12.75">
      <c r="A42" s="37" t="s">
        <v>141</v>
      </c>
      <c r="B42" s="38" t="s">
        <v>256</v>
      </c>
      <c r="C42" s="36">
        <v>6171</v>
      </c>
      <c r="D42" s="36">
        <v>6111</v>
      </c>
      <c r="E42" s="16"/>
      <c r="F42" s="34" t="s">
        <v>184</v>
      </c>
      <c r="G42" s="117" t="s">
        <v>156</v>
      </c>
      <c r="H42" s="33">
        <v>0</v>
      </c>
      <c r="I42" s="33">
        <v>5000</v>
      </c>
      <c r="J42" s="23">
        <f t="shared" si="0"/>
        <v>5000</v>
      </c>
    </row>
    <row r="43" spans="1:10" s="26" customFormat="1" ht="12.75">
      <c r="A43" s="37" t="s">
        <v>141</v>
      </c>
      <c r="B43" s="38" t="s">
        <v>256</v>
      </c>
      <c r="C43" s="36">
        <v>6171</v>
      </c>
      <c r="D43" s="36">
        <v>6111</v>
      </c>
      <c r="E43" s="16"/>
      <c r="F43" s="34" t="s">
        <v>185</v>
      </c>
      <c r="G43" s="117" t="s">
        <v>157</v>
      </c>
      <c r="H43" s="33">
        <v>0</v>
      </c>
      <c r="I43" s="33">
        <v>2000</v>
      </c>
      <c r="J43" s="23">
        <f t="shared" si="0"/>
        <v>2000</v>
      </c>
    </row>
    <row r="44" spans="1:10" s="26" customFormat="1" ht="22.5">
      <c r="A44" s="37" t="s">
        <v>141</v>
      </c>
      <c r="B44" s="38" t="s">
        <v>256</v>
      </c>
      <c r="C44" s="36">
        <v>6171</v>
      </c>
      <c r="D44" s="36">
        <v>6111</v>
      </c>
      <c r="E44" s="16"/>
      <c r="F44" s="34" t="s">
        <v>186</v>
      </c>
      <c r="G44" s="117" t="s">
        <v>158</v>
      </c>
      <c r="H44" s="33">
        <v>0</v>
      </c>
      <c r="I44" s="33">
        <v>10000</v>
      </c>
      <c r="J44" s="23">
        <f t="shared" si="0"/>
        <v>10000</v>
      </c>
    </row>
    <row r="45" spans="1:10" s="26" customFormat="1" ht="12.75">
      <c r="A45" s="37" t="s">
        <v>141</v>
      </c>
      <c r="B45" s="38" t="s">
        <v>256</v>
      </c>
      <c r="C45" s="36">
        <v>6171</v>
      </c>
      <c r="D45" s="36">
        <v>6111</v>
      </c>
      <c r="E45" s="16"/>
      <c r="F45" s="34" t="s">
        <v>187</v>
      </c>
      <c r="G45" s="117" t="s">
        <v>159</v>
      </c>
      <c r="H45" s="33">
        <v>0</v>
      </c>
      <c r="I45" s="33">
        <v>5000</v>
      </c>
      <c r="J45" s="23">
        <f t="shared" si="0"/>
        <v>5000</v>
      </c>
    </row>
    <row r="46" spans="1:10" s="26" customFormat="1" ht="12.75">
      <c r="A46" s="37" t="s">
        <v>141</v>
      </c>
      <c r="B46" s="38" t="s">
        <v>256</v>
      </c>
      <c r="C46" s="36">
        <v>6171</v>
      </c>
      <c r="D46" s="36">
        <v>6111</v>
      </c>
      <c r="E46" s="16"/>
      <c r="F46" s="34" t="s">
        <v>188</v>
      </c>
      <c r="G46" s="117" t="s">
        <v>160</v>
      </c>
      <c r="H46" s="33">
        <v>0</v>
      </c>
      <c r="I46" s="33">
        <v>3100</v>
      </c>
      <c r="J46" s="23">
        <f t="shared" si="0"/>
        <v>3100</v>
      </c>
    </row>
    <row r="47" spans="1:10" s="26" customFormat="1" ht="23.25" thickBot="1">
      <c r="A47" s="37" t="s">
        <v>141</v>
      </c>
      <c r="B47" s="226" t="s">
        <v>256</v>
      </c>
      <c r="C47" s="36">
        <v>6171</v>
      </c>
      <c r="D47" s="36">
        <v>6111</v>
      </c>
      <c r="E47" s="16"/>
      <c r="F47" s="34" t="s">
        <v>189</v>
      </c>
      <c r="G47" s="117" t="s">
        <v>161</v>
      </c>
      <c r="H47" s="33">
        <v>0</v>
      </c>
      <c r="I47" s="33">
        <v>2000</v>
      </c>
      <c r="J47" s="23">
        <f t="shared" si="0"/>
        <v>2000</v>
      </c>
    </row>
    <row r="48" spans="1:10" ht="13.5" thickBot="1">
      <c r="A48" s="74"/>
      <c r="B48" s="75" t="s">
        <v>37</v>
      </c>
      <c r="C48" s="76"/>
      <c r="D48" s="76"/>
      <c r="E48" s="77"/>
      <c r="F48" s="122"/>
      <c r="G48" s="79"/>
      <c r="H48" s="80">
        <f>SUM(H13:H47)</f>
        <v>13600</v>
      </c>
      <c r="I48" s="80">
        <f>SUM(I13:I47)</f>
        <v>667594.7999999999</v>
      </c>
      <c r="J48" s="81">
        <f>SUM(J13:J47)</f>
        <v>681194.7999999999</v>
      </c>
    </row>
    <row r="49" spans="1:10" ht="13.5" thickBot="1">
      <c r="A49" s="155"/>
      <c r="B49" s="156"/>
      <c r="C49" s="157"/>
      <c r="D49" s="157"/>
      <c r="E49" s="169"/>
      <c r="F49" s="155"/>
      <c r="G49" s="156"/>
      <c r="H49" s="171"/>
      <c r="I49" s="171"/>
      <c r="J49" s="171"/>
    </row>
    <row r="50" spans="1:10" ht="16.5" thickBot="1">
      <c r="A50" s="19"/>
      <c r="B50" s="20" t="s">
        <v>492</v>
      </c>
      <c r="C50" s="21"/>
      <c r="D50" s="21"/>
      <c r="E50" s="21"/>
      <c r="F50" s="123"/>
      <c r="G50" s="21"/>
      <c r="H50" s="22">
        <f>H8+H48</f>
        <v>13600</v>
      </c>
      <c r="I50" s="22">
        <f>I8+I48</f>
        <v>667594.7999999999</v>
      </c>
      <c r="J50" s="31">
        <f>J8+J48</f>
        <v>681194.7999999999</v>
      </c>
    </row>
    <row r="51" spans="1:10" ht="12.75">
      <c r="A51" s="145"/>
      <c r="B51" s="93"/>
      <c r="C51" s="94"/>
      <c r="D51" s="94"/>
      <c r="E51" s="95"/>
      <c r="F51" s="92"/>
      <c r="G51" s="97"/>
      <c r="H51" s="98"/>
      <c r="I51" s="99"/>
      <c r="J51" s="99"/>
    </row>
  </sheetData>
  <sheetProtection/>
  <mergeCells count="11">
    <mergeCell ref="A2:J2"/>
    <mergeCell ref="A5:A6"/>
    <mergeCell ref="C5:C6"/>
    <mergeCell ref="D5:D6"/>
    <mergeCell ref="E5:E6"/>
    <mergeCell ref="F5:F6"/>
    <mergeCell ref="F11:F12"/>
    <mergeCell ref="A11:A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42" customWidth="1"/>
    <col min="8" max="8" width="12.875" style="90" customWidth="1"/>
    <col min="9" max="10" width="12.875" style="0" customWidth="1"/>
  </cols>
  <sheetData>
    <row r="2" spans="1:10" ht="18">
      <c r="A2" s="283" t="s">
        <v>41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3"/>
      <c r="G3" s="41"/>
      <c r="H3" s="91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32"/>
      <c r="B7" s="14"/>
      <c r="C7" s="15"/>
      <c r="D7" s="15"/>
      <c r="E7" s="16"/>
      <c r="F7" s="17"/>
      <c r="G7" s="14"/>
      <c r="H7" s="18"/>
      <c r="I7" s="18"/>
      <c r="J7" s="2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1" t="s">
        <v>1</v>
      </c>
      <c r="B11" s="4" t="s">
        <v>2</v>
      </c>
      <c r="C11" s="279" t="s">
        <v>3</v>
      </c>
      <c r="D11" s="279" t="s">
        <v>4</v>
      </c>
      <c r="E11" s="279" t="s">
        <v>5</v>
      </c>
      <c r="F11" s="279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2"/>
      <c r="B12" s="9" t="s">
        <v>9</v>
      </c>
      <c r="C12" s="280"/>
      <c r="D12" s="280"/>
      <c r="E12" s="280"/>
      <c r="F12" s="280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3.5" thickBot="1">
      <c r="A13" s="32"/>
      <c r="B13" s="14"/>
      <c r="C13" s="15"/>
      <c r="D13" s="15"/>
      <c r="E13" s="16"/>
      <c r="F13" s="13"/>
      <c r="G13" s="14"/>
      <c r="H13" s="18"/>
      <c r="I13" s="18"/>
      <c r="J13" s="23">
        <f>SUM(H13:I13)</f>
        <v>0</v>
      </c>
    </row>
    <row r="14" spans="1:10" ht="13.5" thickBot="1">
      <c r="A14" s="74"/>
      <c r="B14" s="75" t="s">
        <v>37</v>
      </c>
      <c r="C14" s="76"/>
      <c r="D14" s="76"/>
      <c r="E14" s="77"/>
      <c r="F14" s="78"/>
      <c r="G14" s="79"/>
      <c r="H14" s="80">
        <f>SUM(H13:H13)</f>
        <v>0</v>
      </c>
      <c r="I14" s="80">
        <f>SUM(I13:I13)</f>
        <v>0</v>
      </c>
      <c r="J14" s="81">
        <f>SUM(J13:J13)</f>
        <v>0</v>
      </c>
    </row>
    <row r="15" spans="1:10" ht="13.5" thickBot="1">
      <c r="A15" s="155"/>
      <c r="B15" s="156"/>
      <c r="C15" s="157"/>
      <c r="D15" s="157"/>
      <c r="E15" s="169"/>
      <c r="F15" s="170"/>
      <c r="G15" s="156"/>
      <c r="H15" s="171"/>
      <c r="I15" s="171"/>
      <c r="J15" s="171"/>
    </row>
    <row r="16" spans="1:10" ht="16.5" thickBot="1">
      <c r="A16" s="19"/>
      <c r="B16" s="20" t="s">
        <v>493</v>
      </c>
      <c r="C16" s="21"/>
      <c r="D16" s="21"/>
      <c r="E16" s="21"/>
      <c r="F16" s="21"/>
      <c r="G16" s="21"/>
      <c r="H16" s="22">
        <f>H8+H14</f>
        <v>0</v>
      </c>
      <c r="I16" s="22">
        <f>I8+I14</f>
        <v>0</v>
      </c>
      <c r="J16" s="31">
        <f>J8+J14</f>
        <v>0</v>
      </c>
    </row>
    <row r="17" spans="1:10" ht="12.75">
      <c r="A17" s="92"/>
      <c r="B17" s="93"/>
      <c r="C17" s="94"/>
      <c r="D17" s="94"/>
      <c r="E17" s="95"/>
      <c r="F17" s="96"/>
      <c r="G17" s="97"/>
      <c r="H17" s="98"/>
      <c r="I17" s="99"/>
      <c r="J17" s="99"/>
    </row>
  </sheetData>
  <sheetProtection/>
  <mergeCells count="11">
    <mergeCell ref="A2:J2"/>
    <mergeCell ref="A5:A6"/>
    <mergeCell ref="C5:C6"/>
    <mergeCell ref="D5:D6"/>
    <mergeCell ref="E5:E6"/>
    <mergeCell ref="F5:F6"/>
    <mergeCell ref="F11:F12"/>
    <mergeCell ref="A11:A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3" t="s">
        <v>517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5" customHeight="1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32" t="s">
        <v>130</v>
      </c>
      <c r="B7" s="114" t="s">
        <v>225</v>
      </c>
      <c r="C7" s="15">
        <v>3633</v>
      </c>
      <c r="D7" s="15">
        <v>6121</v>
      </c>
      <c r="E7" s="16"/>
      <c r="F7" s="13" t="s">
        <v>63</v>
      </c>
      <c r="G7" s="40" t="s">
        <v>64</v>
      </c>
      <c r="H7" s="18">
        <v>0</v>
      </c>
      <c r="I7" s="18">
        <v>96000</v>
      </c>
      <c r="J7" s="23">
        <f>SUM(H7:I7)</f>
        <v>96000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96000</v>
      </c>
      <c r="J8" s="81">
        <f>SUM(J7:J7)</f>
        <v>96000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1" t="s">
        <v>1</v>
      </c>
      <c r="B11" s="4" t="s">
        <v>2</v>
      </c>
      <c r="C11" s="279" t="s">
        <v>3</v>
      </c>
      <c r="D11" s="279" t="s">
        <v>4</v>
      </c>
      <c r="E11" s="279" t="s">
        <v>5</v>
      </c>
      <c r="F11" s="279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2"/>
      <c r="B12" s="9" t="s">
        <v>9</v>
      </c>
      <c r="C12" s="280"/>
      <c r="D12" s="280"/>
      <c r="E12" s="280"/>
      <c r="F12" s="280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2.75">
      <c r="A13" s="147" t="s">
        <v>475</v>
      </c>
      <c r="B13" s="247" t="s">
        <v>407</v>
      </c>
      <c r="C13" s="149">
        <v>3745</v>
      </c>
      <c r="D13" s="149">
        <v>6121</v>
      </c>
      <c r="E13" s="150"/>
      <c r="F13" s="48" t="s">
        <v>461</v>
      </c>
      <c r="G13" s="248" t="s">
        <v>345</v>
      </c>
      <c r="H13" s="46">
        <v>0</v>
      </c>
      <c r="I13" s="46">
        <v>16000</v>
      </c>
      <c r="J13" s="100">
        <f aca="true" t="shared" si="0" ref="J13:J23">SUM(H13:I13)</f>
        <v>16000</v>
      </c>
    </row>
    <row r="14" spans="1:10" ht="12.75">
      <c r="A14" s="147" t="s">
        <v>475</v>
      </c>
      <c r="B14" s="247" t="s">
        <v>407</v>
      </c>
      <c r="C14" s="149">
        <v>3745</v>
      </c>
      <c r="D14" s="149">
        <v>6130</v>
      </c>
      <c r="E14" s="150"/>
      <c r="F14" s="48" t="s">
        <v>461</v>
      </c>
      <c r="G14" s="248" t="s">
        <v>345</v>
      </c>
      <c r="H14" s="46">
        <v>0</v>
      </c>
      <c r="I14" s="46">
        <v>543</v>
      </c>
      <c r="J14" s="100">
        <f t="shared" si="0"/>
        <v>543</v>
      </c>
    </row>
    <row r="15" spans="1:10" ht="12.75">
      <c r="A15" s="147" t="s">
        <v>475</v>
      </c>
      <c r="B15" s="247" t="s">
        <v>407</v>
      </c>
      <c r="C15" s="149">
        <v>3745</v>
      </c>
      <c r="D15" s="149">
        <v>6121</v>
      </c>
      <c r="E15" s="150"/>
      <c r="F15" s="48" t="s">
        <v>463</v>
      </c>
      <c r="G15" s="148" t="s">
        <v>477</v>
      </c>
      <c r="H15" s="46">
        <v>0</v>
      </c>
      <c r="I15" s="46">
        <v>26000</v>
      </c>
      <c r="J15" s="100">
        <f t="shared" si="0"/>
        <v>26000</v>
      </c>
    </row>
    <row r="16" spans="1:10" ht="12.75">
      <c r="A16" s="147" t="s">
        <v>475</v>
      </c>
      <c r="B16" s="247" t="s">
        <v>407</v>
      </c>
      <c r="C16" s="149">
        <v>3639</v>
      </c>
      <c r="D16" s="149">
        <v>6121</v>
      </c>
      <c r="E16" s="150"/>
      <c r="F16" s="48" t="s">
        <v>464</v>
      </c>
      <c r="G16" s="148" t="s">
        <v>347</v>
      </c>
      <c r="H16" s="46">
        <v>0</v>
      </c>
      <c r="I16" s="46">
        <v>45300</v>
      </c>
      <c r="J16" s="100">
        <f t="shared" si="0"/>
        <v>45300</v>
      </c>
    </row>
    <row r="17" spans="1:10" ht="12.75">
      <c r="A17" s="147" t="s">
        <v>475</v>
      </c>
      <c r="B17" s="247" t="s">
        <v>407</v>
      </c>
      <c r="C17" s="149">
        <v>3745</v>
      </c>
      <c r="D17" s="149">
        <v>6121</v>
      </c>
      <c r="E17" s="150"/>
      <c r="F17" s="48" t="s">
        <v>462</v>
      </c>
      <c r="G17" s="248" t="s">
        <v>346</v>
      </c>
      <c r="H17" s="46">
        <v>0</v>
      </c>
      <c r="I17" s="46">
        <v>30000</v>
      </c>
      <c r="J17" s="100">
        <f t="shared" si="0"/>
        <v>30000</v>
      </c>
    </row>
    <row r="18" spans="1:10" ht="12.75">
      <c r="A18" s="147" t="s">
        <v>475</v>
      </c>
      <c r="B18" s="247" t="s">
        <v>407</v>
      </c>
      <c r="C18" s="149">
        <v>3612</v>
      </c>
      <c r="D18" s="149">
        <v>6121</v>
      </c>
      <c r="E18" s="150"/>
      <c r="F18" s="48" t="s">
        <v>465</v>
      </c>
      <c r="G18" s="148" t="s">
        <v>348</v>
      </c>
      <c r="H18" s="46">
        <v>0</v>
      </c>
      <c r="I18" s="46">
        <v>16500</v>
      </c>
      <c r="J18" s="100">
        <f t="shared" si="0"/>
        <v>16500</v>
      </c>
    </row>
    <row r="19" spans="1:10" ht="12.75">
      <c r="A19" s="147" t="s">
        <v>475</v>
      </c>
      <c r="B19" s="249" t="s">
        <v>407</v>
      </c>
      <c r="C19" s="149">
        <v>3636</v>
      </c>
      <c r="D19" s="149">
        <v>6121</v>
      </c>
      <c r="E19" s="150"/>
      <c r="F19" s="48" t="s">
        <v>466</v>
      </c>
      <c r="G19" s="148" t="s">
        <v>349</v>
      </c>
      <c r="H19" s="46">
        <v>0</v>
      </c>
      <c r="I19" s="46">
        <v>8800</v>
      </c>
      <c r="J19" s="100">
        <f t="shared" si="0"/>
        <v>8800</v>
      </c>
    </row>
    <row r="20" spans="1:10" ht="12.75">
      <c r="A20" s="32" t="s">
        <v>130</v>
      </c>
      <c r="B20" s="114" t="s">
        <v>225</v>
      </c>
      <c r="C20" s="15">
        <v>3633</v>
      </c>
      <c r="D20" s="15">
        <v>6121</v>
      </c>
      <c r="E20" s="16"/>
      <c r="F20" s="13" t="s">
        <v>59</v>
      </c>
      <c r="G20" s="40" t="s">
        <v>60</v>
      </c>
      <c r="H20" s="18">
        <v>0</v>
      </c>
      <c r="I20" s="18">
        <v>1600</v>
      </c>
      <c r="J20" s="23">
        <f t="shared" si="0"/>
        <v>1600</v>
      </c>
    </row>
    <row r="21" spans="1:10" ht="22.5">
      <c r="A21" s="32" t="s">
        <v>130</v>
      </c>
      <c r="B21" s="114" t="s">
        <v>225</v>
      </c>
      <c r="C21" s="15">
        <v>3633</v>
      </c>
      <c r="D21" s="15">
        <v>6121</v>
      </c>
      <c r="E21" s="16"/>
      <c r="F21" s="13" t="s">
        <v>61</v>
      </c>
      <c r="G21" s="115" t="s">
        <v>62</v>
      </c>
      <c r="H21" s="18">
        <v>0</v>
      </c>
      <c r="I21" s="18">
        <v>4500</v>
      </c>
      <c r="J21" s="23">
        <f t="shared" si="0"/>
        <v>4500</v>
      </c>
    </row>
    <row r="22" spans="1:10" ht="22.5">
      <c r="A22" s="32" t="s">
        <v>130</v>
      </c>
      <c r="B22" s="114" t="s">
        <v>225</v>
      </c>
      <c r="C22" s="15">
        <v>2321</v>
      </c>
      <c r="D22" s="15">
        <v>6121</v>
      </c>
      <c r="E22" s="16"/>
      <c r="F22" s="13" t="s">
        <v>65</v>
      </c>
      <c r="G22" s="115" t="s">
        <v>66</v>
      </c>
      <c r="H22" s="18">
        <v>0</v>
      </c>
      <c r="I22" s="18">
        <v>3500</v>
      </c>
      <c r="J22" s="23">
        <f t="shared" si="0"/>
        <v>3500</v>
      </c>
    </row>
    <row r="23" spans="1:10" ht="13.5" thickBot="1">
      <c r="A23" s="37" t="s">
        <v>55</v>
      </c>
      <c r="B23" s="38" t="s">
        <v>476</v>
      </c>
      <c r="C23" s="36">
        <v>3635</v>
      </c>
      <c r="D23" s="36">
        <v>6351</v>
      </c>
      <c r="E23" s="16" t="s">
        <v>162</v>
      </c>
      <c r="F23" s="34" t="s">
        <v>53</v>
      </c>
      <c r="G23" s="45" t="s">
        <v>54</v>
      </c>
      <c r="H23" s="33">
        <v>0</v>
      </c>
      <c r="I23" s="33">
        <v>14400</v>
      </c>
      <c r="J23" s="23">
        <f t="shared" si="0"/>
        <v>14400</v>
      </c>
    </row>
    <row r="24" spans="1:10" ht="13.5" thickBot="1">
      <c r="A24" s="74"/>
      <c r="B24" s="75" t="s">
        <v>37</v>
      </c>
      <c r="C24" s="76"/>
      <c r="D24" s="76"/>
      <c r="E24" s="77"/>
      <c r="F24" s="78"/>
      <c r="G24" s="79"/>
      <c r="H24" s="80">
        <f>SUM(H13:H23)</f>
        <v>0</v>
      </c>
      <c r="I24" s="80">
        <f>SUM(I13:I23)</f>
        <v>167143</v>
      </c>
      <c r="J24" s="81">
        <f>SUM(J13:J23)</f>
        <v>167143</v>
      </c>
    </row>
    <row r="25" spans="1:10" ht="13.5" thickBot="1">
      <c r="A25" s="155"/>
      <c r="B25" s="156"/>
      <c r="C25" s="157"/>
      <c r="D25" s="157"/>
      <c r="E25" s="169"/>
      <c r="F25" s="170"/>
      <c r="G25" s="156"/>
      <c r="H25" s="171"/>
      <c r="I25" s="171"/>
      <c r="J25" s="171"/>
    </row>
    <row r="26" spans="1:10" ht="16.5" thickBot="1">
      <c r="A26" s="19"/>
      <c r="B26" s="20" t="s">
        <v>484</v>
      </c>
      <c r="C26" s="21"/>
      <c r="D26" s="21"/>
      <c r="E26" s="21"/>
      <c r="F26" s="21"/>
      <c r="G26" s="21"/>
      <c r="H26" s="22">
        <f>H8+H24</f>
        <v>0</v>
      </c>
      <c r="I26" s="22">
        <f>I8+I24</f>
        <v>263143</v>
      </c>
      <c r="J26" s="31">
        <f>J8+J24</f>
        <v>263143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11:F12"/>
    <mergeCell ref="A11:A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2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3" t="s">
        <v>190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2.75">
      <c r="A7" s="147" t="s">
        <v>414</v>
      </c>
      <c r="B7" s="185" t="s">
        <v>407</v>
      </c>
      <c r="C7" s="149">
        <v>3744</v>
      </c>
      <c r="D7" s="149">
        <v>6121</v>
      </c>
      <c r="E7" s="150"/>
      <c r="F7" s="48" t="s">
        <v>415</v>
      </c>
      <c r="G7" s="186" t="s">
        <v>351</v>
      </c>
      <c r="H7" s="46">
        <f>SUM(M39)</f>
        <v>0</v>
      </c>
      <c r="I7" s="250">
        <v>56250</v>
      </c>
      <c r="J7" s="100">
        <f>SUM(H7:I7)</f>
        <v>56250</v>
      </c>
    </row>
    <row r="8" spans="1:10" ht="12.75">
      <c r="A8" s="147" t="s">
        <v>414</v>
      </c>
      <c r="B8" s="185" t="s">
        <v>407</v>
      </c>
      <c r="C8" s="149">
        <v>3744</v>
      </c>
      <c r="D8" s="149">
        <v>6130</v>
      </c>
      <c r="E8" s="150"/>
      <c r="F8" s="48" t="s">
        <v>415</v>
      </c>
      <c r="G8" s="186" t="s">
        <v>351</v>
      </c>
      <c r="H8" s="46">
        <v>0</v>
      </c>
      <c r="I8" s="187">
        <v>31000</v>
      </c>
      <c r="J8" s="100">
        <f>SUM(H8:I8)</f>
        <v>31000</v>
      </c>
    </row>
    <row r="9" spans="1:10" ht="12.75">
      <c r="A9" s="147" t="s">
        <v>414</v>
      </c>
      <c r="B9" s="185" t="s">
        <v>407</v>
      </c>
      <c r="C9" s="149">
        <v>3744</v>
      </c>
      <c r="D9" s="149">
        <v>6121</v>
      </c>
      <c r="E9" s="150"/>
      <c r="F9" s="48" t="s">
        <v>458</v>
      </c>
      <c r="G9" s="186" t="s">
        <v>393</v>
      </c>
      <c r="H9" s="46">
        <v>0</v>
      </c>
      <c r="I9" s="187">
        <v>87000</v>
      </c>
      <c r="J9" s="100">
        <f>SUM(H9:I9)</f>
        <v>87000</v>
      </c>
    </row>
    <row r="10" spans="1:10" ht="23.25" thickBot="1">
      <c r="A10" s="239" t="s">
        <v>140</v>
      </c>
      <c r="B10" s="240" t="s">
        <v>225</v>
      </c>
      <c r="C10" s="241">
        <v>2321</v>
      </c>
      <c r="D10" s="241">
        <v>6121</v>
      </c>
      <c r="E10" s="143"/>
      <c r="F10" s="242" t="s">
        <v>67</v>
      </c>
      <c r="G10" s="243" t="s">
        <v>68</v>
      </c>
      <c r="H10" s="244">
        <v>0</v>
      </c>
      <c r="I10" s="244">
        <v>333943</v>
      </c>
      <c r="J10" s="23">
        <f>SUM(H10:I10)</f>
        <v>333943</v>
      </c>
    </row>
    <row r="11" spans="1:10" ht="13.5" thickBot="1">
      <c r="A11" s="74"/>
      <c r="B11" s="75" t="s">
        <v>35</v>
      </c>
      <c r="C11" s="76"/>
      <c r="D11" s="76"/>
      <c r="E11" s="77"/>
      <c r="F11" s="78"/>
      <c r="G11" s="79"/>
      <c r="H11" s="80">
        <f>SUM(H7:H10)</f>
        <v>0</v>
      </c>
      <c r="I11" s="80">
        <f>SUM(I7:I10)</f>
        <v>508193</v>
      </c>
      <c r="J11" s="81">
        <f>SUM(J7:J10)</f>
        <v>508193</v>
      </c>
    </row>
    <row r="12" spans="1:10" ht="13.5" thickBot="1">
      <c r="A12" s="82"/>
      <c r="B12" s="83"/>
      <c r="C12" s="84"/>
      <c r="D12" s="84"/>
      <c r="E12" s="85"/>
      <c r="F12" s="86"/>
      <c r="G12" s="87"/>
      <c r="H12" s="88"/>
      <c r="I12" s="88"/>
      <c r="J12" s="88"/>
    </row>
    <row r="13" spans="1:10" ht="15.75" thickBot="1">
      <c r="A13" s="65"/>
      <c r="B13" s="66" t="s">
        <v>36</v>
      </c>
      <c r="C13" s="67"/>
      <c r="D13" s="67"/>
      <c r="E13" s="68"/>
      <c r="F13" s="69"/>
      <c r="G13" s="70"/>
      <c r="H13" s="89"/>
      <c r="I13" s="89"/>
      <c r="J13" s="71"/>
    </row>
    <row r="14" spans="1:10" ht="13.5" thickBot="1">
      <c r="A14" s="281" t="s">
        <v>1</v>
      </c>
      <c r="B14" s="4" t="s">
        <v>2</v>
      </c>
      <c r="C14" s="279" t="s">
        <v>3</v>
      </c>
      <c r="D14" s="279" t="s">
        <v>4</v>
      </c>
      <c r="E14" s="279" t="s">
        <v>5</v>
      </c>
      <c r="F14" s="279" t="s">
        <v>6</v>
      </c>
      <c r="G14" s="5" t="s">
        <v>7</v>
      </c>
      <c r="H14" s="6"/>
      <c r="I14" s="7" t="s">
        <v>8</v>
      </c>
      <c r="J14" s="8"/>
    </row>
    <row r="15" spans="1:10" ht="13.5" thickBot="1">
      <c r="A15" s="282"/>
      <c r="B15" s="9" t="s">
        <v>9</v>
      </c>
      <c r="C15" s="280"/>
      <c r="D15" s="280"/>
      <c r="E15" s="280"/>
      <c r="F15" s="280"/>
      <c r="G15" s="10" t="s">
        <v>10</v>
      </c>
      <c r="H15" s="12" t="s">
        <v>11</v>
      </c>
      <c r="I15" s="7" t="s">
        <v>12</v>
      </c>
      <c r="J15" s="12" t="s">
        <v>0</v>
      </c>
    </row>
    <row r="16" spans="1:10" ht="14.25" customHeight="1">
      <c r="A16" s="147" t="s">
        <v>414</v>
      </c>
      <c r="B16" s="185" t="s">
        <v>407</v>
      </c>
      <c r="C16" s="149">
        <v>3633</v>
      </c>
      <c r="D16" s="149">
        <v>6121</v>
      </c>
      <c r="E16" s="150"/>
      <c r="F16" s="48" t="s">
        <v>416</v>
      </c>
      <c r="G16" s="186" t="s">
        <v>352</v>
      </c>
      <c r="H16" s="46">
        <v>0</v>
      </c>
      <c r="I16" s="187">
        <v>1350</v>
      </c>
      <c r="J16" s="100">
        <f aca="true" t="shared" si="0" ref="J16:J37">SUM(H16:I16)</f>
        <v>1350</v>
      </c>
    </row>
    <row r="17" spans="1:10" ht="12.75">
      <c r="A17" s="147" t="s">
        <v>414</v>
      </c>
      <c r="B17" s="185" t="s">
        <v>407</v>
      </c>
      <c r="C17" s="149">
        <v>3633</v>
      </c>
      <c r="D17" s="149">
        <v>6121</v>
      </c>
      <c r="E17" s="150"/>
      <c r="F17" s="48" t="s">
        <v>417</v>
      </c>
      <c r="G17" s="188" t="s">
        <v>353</v>
      </c>
      <c r="H17" s="46">
        <v>0</v>
      </c>
      <c r="I17" s="187">
        <v>23000</v>
      </c>
      <c r="J17" s="100">
        <f t="shared" si="0"/>
        <v>23000</v>
      </c>
    </row>
    <row r="18" spans="1:10" ht="12.75">
      <c r="A18" s="147" t="s">
        <v>414</v>
      </c>
      <c r="B18" s="185" t="s">
        <v>407</v>
      </c>
      <c r="C18" s="149">
        <v>3633</v>
      </c>
      <c r="D18" s="149">
        <v>6130</v>
      </c>
      <c r="E18" s="150"/>
      <c r="F18" s="48" t="s">
        <v>417</v>
      </c>
      <c r="G18" s="188" t="s">
        <v>353</v>
      </c>
      <c r="H18" s="46">
        <v>0</v>
      </c>
      <c r="I18" s="187">
        <v>4000</v>
      </c>
      <c r="J18" s="100">
        <f t="shared" si="0"/>
        <v>4000</v>
      </c>
    </row>
    <row r="19" spans="1:10" ht="12.75" customHeight="1">
      <c r="A19" s="147" t="s">
        <v>414</v>
      </c>
      <c r="B19" s="185" t="s">
        <v>407</v>
      </c>
      <c r="C19" s="149">
        <v>2321</v>
      </c>
      <c r="D19" s="149">
        <v>6121</v>
      </c>
      <c r="E19" s="150"/>
      <c r="F19" s="48" t="s">
        <v>418</v>
      </c>
      <c r="G19" s="186" t="s">
        <v>354</v>
      </c>
      <c r="H19" s="46">
        <v>0</v>
      </c>
      <c r="I19" s="187">
        <v>350</v>
      </c>
      <c r="J19" s="100">
        <f t="shared" si="0"/>
        <v>350</v>
      </c>
    </row>
    <row r="20" spans="1:10" ht="12.75" customHeight="1">
      <c r="A20" s="147" t="s">
        <v>414</v>
      </c>
      <c r="B20" s="185" t="s">
        <v>407</v>
      </c>
      <c r="C20" s="149">
        <v>2321</v>
      </c>
      <c r="D20" s="149">
        <v>6130</v>
      </c>
      <c r="E20" s="150"/>
      <c r="F20" s="48" t="s">
        <v>418</v>
      </c>
      <c r="G20" s="186" t="s">
        <v>354</v>
      </c>
      <c r="H20" s="46">
        <v>0</v>
      </c>
      <c r="I20" s="187">
        <v>2450</v>
      </c>
      <c r="J20" s="100">
        <f t="shared" si="0"/>
        <v>2450</v>
      </c>
    </row>
    <row r="21" spans="1:10" ht="12.75" customHeight="1">
      <c r="A21" s="147" t="s">
        <v>414</v>
      </c>
      <c r="B21" s="185" t="s">
        <v>407</v>
      </c>
      <c r="C21" s="149">
        <v>3633</v>
      </c>
      <c r="D21" s="149">
        <v>6121</v>
      </c>
      <c r="E21" s="150"/>
      <c r="F21" s="48" t="s">
        <v>419</v>
      </c>
      <c r="G21" s="186" t="s">
        <v>355</v>
      </c>
      <c r="H21" s="46">
        <v>0</v>
      </c>
      <c r="I21" s="187">
        <v>8000</v>
      </c>
      <c r="J21" s="100">
        <f t="shared" si="0"/>
        <v>8000</v>
      </c>
    </row>
    <row r="22" spans="1:10" ht="12.75" customHeight="1">
      <c r="A22" s="147" t="s">
        <v>414</v>
      </c>
      <c r="B22" s="185" t="s">
        <v>407</v>
      </c>
      <c r="C22" s="149">
        <v>3633</v>
      </c>
      <c r="D22" s="149">
        <v>6121</v>
      </c>
      <c r="E22" s="150"/>
      <c r="F22" s="48" t="s">
        <v>420</v>
      </c>
      <c r="G22" s="186" t="s">
        <v>356</v>
      </c>
      <c r="H22" s="46">
        <v>0</v>
      </c>
      <c r="I22" s="187">
        <v>1100</v>
      </c>
      <c r="J22" s="100">
        <f t="shared" si="0"/>
        <v>1100</v>
      </c>
    </row>
    <row r="23" spans="1:10" ht="12.75" customHeight="1">
      <c r="A23" s="147" t="s">
        <v>414</v>
      </c>
      <c r="B23" s="185" t="s">
        <v>407</v>
      </c>
      <c r="C23" s="149">
        <v>3633</v>
      </c>
      <c r="D23" s="149">
        <v>6121</v>
      </c>
      <c r="E23" s="150"/>
      <c r="F23" s="48" t="s">
        <v>421</v>
      </c>
      <c r="G23" s="188" t="s">
        <v>357</v>
      </c>
      <c r="H23" s="46">
        <v>0</v>
      </c>
      <c r="I23" s="187">
        <v>26000</v>
      </c>
      <c r="J23" s="100">
        <f t="shared" si="0"/>
        <v>26000</v>
      </c>
    </row>
    <row r="24" spans="1:10" ht="12.75" customHeight="1">
      <c r="A24" s="147" t="s">
        <v>414</v>
      </c>
      <c r="B24" s="185" t="s">
        <v>407</v>
      </c>
      <c r="C24" s="149">
        <v>3633</v>
      </c>
      <c r="D24" s="149">
        <v>6130</v>
      </c>
      <c r="E24" s="150"/>
      <c r="F24" s="48" t="s">
        <v>421</v>
      </c>
      <c r="G24" s="188" t="s">
        <v>357</v>
      </c>
      <c r="H24" s="46">
        <v>0</v>
      </c>
      <c r="I24" s="187">
        <v>9000</v>
      </c>
      <c r="J24" s="100">
        <f t="shared" si="0"/>
        <v>9000</v>
      </c>
    </row>
    <row r="25" spans="1:10" ht="12.75" customHeight="1">
      <c r="A25" s="147" t="s">
        <v>414</v>
      </c>
      <c r="B25" s="185" t="s">
        <v>407</v>
      </c>
      <c r="C25" s="149">
        <v>3633</v>
      </c>
      <c r="D25" s="149">
        <v>6121</v>
      </c>
      <c r="E25" s="150"/>
      <c r="F25" s="48" t="s">
        <v>422</v>
      </c>
      <c r="G25" s="188" t="s">
        <v>358</v>
      </c>
      <c r="H25" s="46">
        <v>0</v>
      </c>
      <c r="I25" s="187">
        <v>10000</v>
      </c>
      <c r="J25" s="100">
        <f t="shared" si="0"/>
        <v>10000</v>
      </c>
    </row>
    <row r="26" spans="1:10" ht="12.75">
      <c r="A26" s="147" t="s">
        <v>414</v>
      </c>
      <c r="B26" s="185" t="s">
        <v>407</v>
      </c>
      <c r="C26" s="149">
        <v>3633</v>
      </c>
      <c r="D26" s="149">
        <v>6121</v>
      </c>
      <c r="E26" s="150"/>
      <c r="F26" s="48" t="s">
        <v>423</v>
      </c>
      <c r="G26" s="186" t="s">
        <v>359</v>
      </c>
      <c r="H26" s="46">
        <v>0</v>
      </c>
      <c r="I26" s="187">
        <v>7000</v>
      </c>
      <c r="J26" s="100">
        <f t="shared" si="0"/>
        <v>7000</v>
      </c>
    </row>
    <row r="27" spans="1:10" ht="12.75">
      <c r="A27" s="147" t="s">
        <v>414</v>
      </c>
      <c r="B27" s="185" t="s">
        <v>407</v>
      </c>
      <c r="C27" s="149">
        <v>3633</v>
      </c>
      <c r="D27" s="149">
        <v>6121</v>
      </c>
      <c r="E27" s="150"/>
      <c r="F27" s="48" t="s">
        <v>424</v>
      </c>
      <c r="G27" s="188" t="s">
        <v>360</v>
      </c>
      <c r="H27" s="46">
        <v>0</v>
      </c>
      <c r="I27" s="187">
        <v>6000</v>
      </c>
      <c r="J27" s="100">
        <f t="shared" si="0"/>
        <v>6000</v>
      </c>
    </row>
    <row r="28" spans="1:10" ht="12.75">
      <c r="A28" s="147" t="s">
        <v>414</v>
      </c>
      <c r="B28" s="185" t="s">
        <v>407</v>
      </c>
      <c r="C28" s="149">
        <v>3633</v>
      </c>
      <c r="D28" s="149">
        <v>6121</v>
      </c>
      <c r="E28" s="150"/>
      <c r="F28" s="48" t="s">
        <v>425</v>
      </c>
      <c r="G28" s="186" t="s">
        <v>510</v>
      </c>
      <c r="H28" s="46">
        <v>0</v>
      </c>
      <c r="I28" s="187">
        <v>30000</v>
      </c>
      <c r="J28" s="100">
        <f t="shared" si="0"/>
        <v>30000</v>
      </c>
    </row>
    <row r="29" spans="1:10" ht="12.75">
      <c r="A29" s="147" t="s">
        <v>414</v>
      </c>
      <c r="B29" s="185" t="s">
        <v>407</v>
      </c>
      <c r="C29" s="149">
        <v>3633</v>
      </c>
      <c r="D29" s="149">
        <v>6121</v>
      </c>
      <c r="E29" s="150"/>
      <c r="F29" s="48" t="s">
        <v>426</v>
      </c>
      <c r="G29" s="188" t="s">
        <v>361</v>
      </c>
      <c r="H29" s="46">
        <v>0</v>
      </c>
      <c r="I29" s="187">
        <v>5000</v>
      </c>
      <c r="J29" s="100">
        <f t="shared" si="0"/>
        <v>5000</v>
      </c>
    </row>
    <row r="30" spans="1:10" ht="12.75">
      <c r="A30" s="147" t="s">
        <v>414</v>
      </c>
      <c r="B30" s="185" t="s">
        <v>407</v>
      </c>
      <c r="C30" s="149">
        <v>3633</v>
      </c>
      <c r="D30" s="149">
        <v>6121</v>
      </c>
      <c r="E30" s="150"/>
      <c r="F30" s="48" t="s">
        <v>427</v>
      </c>
      <c r="G30" s="188" t="s">
        <v>362</v>
      </c>
      <c r="H30" s="46">
        <v>0</v>
      </c>
      <c r="I30" s="187">
        <v>26000</v>
      </c>
      <c r="J30" s="100">
        <f t="shared" si="0"/>
        <v>26000</v>
      </c>
    </row>
    <row r="31" spans="1:10" ht="12.75">
      <c r="A31" s="147" t="s">
        <v>414</v>
      </c>
      <c r="B31" s="185" t="s">
        <v>407</v>
      </c>
      <c r="C31" s="149">
        <v>3633</v>
      </c>
      <c r="D31" s="149">
        <v>6121</v>
      </c>
      <c r="E31" s="150"/>
      <c r="F31" s="48" t="s">
        <v>428</v>
      </c>
      <c r="G31" s="186" t="s">
        <v>363</v>
      </c>
      <c r="H31" s="46">
        <v>0</v>
      </c>
      <c r="I31" s="229">
        <v>4000</v>
      </c>
      <c r="J31" s="100">
        <f t="shared" si="0"/>
        <v>4000</v>
      </c>
    </row>
    <row r="32" spans="1:10" ht="12.75">
      <c r="A32" s="147" t="s">
        <v>414</v>
      </c>
      <c r="B32" s="185" t="s">
        <v>407</v>
      </c>
      <c r="C32" s="149">
        <v>3633</v>
      </c>
      <c r="D32" s="149">
        <v>6130</v>
      </c>
      <c r="E32" s="150"/>
      <c r="F32" s="48" t="s">
        <v>428</v>
      </c>
      <c r="G32" s="186" t="s">
        <v>363</v>
      </c>
      <c r="H32" s="46">
        <v>0</v>
      </c>
      <c r="I32" s="187">
        <v>7856</v>
      </c>
      <c r="J32" s="100">
        <f t="shared" si="0"/>
        <v>7856</v>
      </c>
    </row>
    <row r="33" spans="1:10" ht="12.75">
      <c r="A33" s="147" t="s">
        <v>414</v>
      </c>
      <c r="B33" s="185" t="s">
        <v>407</v>
      </c>
      <c r="C33" s="149">
        <v>3633</v>
      </c>
      <c r="D33" s="149">
        <v>6121</v>
      </c>
      <c r="E33" s="150"/>
      <c r="F33" s="48" t="s">
        <v>429</v>
      </c>
      <c r="G33" s="186" t="s">
        <v>364</v>
      </c>
      <c r="H33" s="46">
        <v>0</v>
      </c>
      <c r="I33" s="187">
        <v>1829</v>
      </c>
      <c r="J33" s="100">
        <f t="shared" si="0"/>
        <v>1829</v>
      </c>
    </row>
    <row r="34" spans="1:10" ht="12.75">
      <c r="A34" s="147" t="s">
        <v>414</v>
      </c>
      <c r="B34" s="185" t="s">
        <v>407</v>
      </c>
      <c r="C34" s="149">
        <v>3633</v>
      </c>
      <c r="D34" s="149">
        <v>6130</v>
      </c>
      <c r="E34" s="150"/>
      <c r="F34" s="48" t="s">
        <v>429</v>
      </c>
      <c r="G34" s="186" t="s">
        <v>364</v>
      </c>
      <c r="H34" s="46">
        <v>0</v>
      </c>
      <c r="I34" s="187">
        <v>5171</v>
      </c>
      <c r="J34" s="100">
        <f t="shared" si="0"/>
        <v>5171</v>
      </c>
    </row>
    <row r="35" spans="1:10" ht="12.75">
      <c r="A35" s="147" t="s">
        <v>414</v>
      </c>
      <c r="B35" s="185" t="s">
        <v>407</v>
      </c>
      <c r="C35" s="149">
        <v>3633</v>
      </c>
      <c r="D35" s="149">
        <v>6121</v>
      </c>
      <c r="E35" s="150"/>
      <c r="F35" s="48" t="s">
        <v>430</v>
      </c>
      <c r="G35" s="188" t="s">
        <v>365</v>
      </c>
      <c r="H35" s="46">
        <v>0</v>
      </c>
      <c r="I35" s="187">
        <v>7550</v>
      </c>
      <c r="J35" s="100">
        <f t="shared" si="0"/>
        <v>7550</v>
      </c>
    </row>
    <row r="36" spans="1:10" ht="12.75">
      <c r="A36" s="147" t="s">
        <v>414</v>
      </c>
      <c r="B36" s="185" t="s">
        <v>407</v>
      </c>
      <c r="C36" s="149">
        <v>3633</v>
      </c>
      <c r="D36" s="149">
        <v>6121</v>
      </c>
      <c r="E36" s="150"/>
      <c r="F36" s="48" t="s">
        <v>431</v>
      </c>
      <c r="G36" s="188" t="s">
        <v>366</v>
      </c>
      <c r="H36" s="46">
        <v>0</v>
      </c>
      <c r="I36" s="187">
        <v>10000</v>
      </c>
      <c r="J36" s="100">
        <f t="shared" si="0"/>
        <v>10000</v>
      </c>
    </row>
    <row r="37" spans="1:10" ht="12.75">
      <c r="A37" s="147" t="s">
        <v>414</v>
      </c>
      <c r="B37" s="185" t="s">
        <v>407</v>
      </c>
      <c r="C37" s="149">
        <v>3633</v>
      </c>
      <c r="D37" s="149">
        <v>6121</v>
      </c>
      <c r="E37" s="150"/>
      <c r="F37" s="48" t="s">
        <v>432</v>
      </c>
      <c r="G37" s="186" t="s">
        <v>367</v>
      </c>
      <c r="H37" s="46">
        <v>0</v>
      </c>
      <c r="I37" s="187">
        <v>5500</v>
      </c>
      <c r="J37" s="100">
        <f t="shared" si="0"/>
        <v>5500</v>
      </c>
    </row>
    <row r="38" spans="1:10" ht="12.75">
      <c r="A38" s="147" t="s">
        <v>414</v>
      </c>
      <c r="B38" s="185" t="s">
        <v>407</v>
      </c>
      <c r="C38" s="149">
        <v>3633</v>
      </c>
      <c r="D38" s="149">
        <v>6121</v>
      </c>
      <c r="E38" s="150"/>
      <c r="F38" s="48" t="s">
        <v>433</v>
      </c>
      <c r="G38" s="188" t="s">
        <v>368</v>
      </c>
      <c r="H38" s="46">
        <v>0</v>
      </c>
      <c r="I38" s="187">
        <v>500</v>
      </c>
      <c r="J38" s="100">
        <f aca="true" t="shared" si="1" ref="J38:J67">SUM(H38:I38)</f>
        <v>500</v>
      </c>
    </row>
    <row r="39" spans="1:10" ht="12.75">
      <c r="A39" s="147" t="s">
        <v>414</v>
      </c>
      <c r="B39" s="185" t="s">
        <v>407</v>
      </c>
      <c r="C39" s="149">
        <v>3633</v>
      </c>
      <c r="D39" s="149">
        <v>6121</v>
      </c>
      <c r="E39" s="150"/>
      <c r="F39" s="48" t="s">
        <v>434</v>
      </c>
      <c r="G39" s="188" t="s">
        <v>369</v>
      </c>
      <c r="H39" s="46">
        <v>0</v>
      </c>
      <c r="I39" s="187">
        <v>12000</v>
      </c>
      <c r="J39" s="100">
        <f t="shared" si="1"/>
        <v>12000</v>
      </c>
    </row>
    <row r="40" spans="1:10" ht="12.75">
      <c r="A40" s="147" t="s">
        <v>414</v>
      </c>
      <c r="B40" s="185" t="s">
        <v>407</v>
      </c>
      <c r="C40" s="149">
        <v>3633</v>
      </c>
      <c r="D40" s="149">
        <v>6121</v>
      </c>
      <c r="E40" s="150"/>
      <c r="F40" s="48" t="s">
        <v>435</v>
      </c>
      <c r="G40" s="188" t="s">
        <v>370</v>
      </c>
      <c r="H40" s="46">
        <v>0</v>
      </c>
      <c r="I40" s="187">
        <v>30000</v>
      </c>
      <c r="J40" s="100">
        <f t="shared" si="1"/>
        <v>30000</v>
      </c>
    </row>
    <row r="41" spans="1:10" ht="12.75">
      <c r="A41" s="147" t="s">
        <v>414</v>
      </c>
      <c r="B41" s="185" t="s">
        <v>407</v>
      </c>
      <c r="C41" s="149">
        <v>3633</v>
      </c>
      <c r="D41" s="149">
        <v>6121</v>
      </c>
      <c r="E41" s="150"/>
      <c r="F41" s="48" t="s">
        <v>436</v>
      </c>
      <c r="G41" s="188" t="s">
        <v>371</v>
      </c>
      <c r="H41" s="46">
        <v>0</v>
      </c>
      <c r="I41" s="187">
        <v>11700</v>
      </c>
      <c r="J41" s="100">
        <f t="shared" si="1"/>
        <v>11700</v>
      </c>
    </row>
    <row r="42" spans="1:10" ht="12.75">
      <c r="A42" s="147" t="s">
        <v>414</v>
      </c>
      <c r="B42" s="185" t="s">
        <v>407</v>
      </c>
      <c r="C42" s="149">
        <v>3633</v>
      </c>
      <c r="D42" s="149">
        <v>6130</v>
      </c>
      <c r="E42" s="150"/>
      <c r="F42" s="48" t="s">
        <v>436</v>
      </c>
      <c r="G42" s="188" t="s">
        <v>371</v>
      </c>
      <c r="H42" s="46">
        <v>0</v>
      </c>
      <c r="I42" s="187">
        <v>2300</v>
      </c>
      <c r="J42" s="100">
        <f t="shared" si="1"/>
        <v>2300</v>
      </c>
    </row>
    <row r="43" spans="1:10" ht="12.75">
      <c r="A43" s="147" t="s">
        <v>414</v>
      </c>
      <c r="B43" s="185" t="s">
        <v>407</v>
      </c>
      <c r="C43" s="149">
        <v>3633</v>
      </c>
      <c r="D43" s="149">
        <v>6121</v>
      </c>
      <c r="E43" s="150"/>
      <c r="F43" s="48" t="s">
        <v>437</v>
      </c>
      <c r="G43" s="188" t="s">
        <v>372</v>
      </c>
      <c r="H43" s="46">
        <v>0</v>
      </c>
      <c r="I43" s="187">
        <v>15000</v>
      </c>
      <c r="J43" s="100">
        <f t="shared" si="1"/>
        <v>15000</v>
      </c>
    </row>
    <row r="44" spans="1:10" ht="12.75">
      <c r="A44" s="147" t="s">
        <v>414</v>
      </c>
      <c r="B44" s="185" t="s">
        <v>407</v>
      </c>
      <c r="C44" s="149">
        <v>3633</v>
      </c>
      <c r="D44" s="149">
        <v>6121</v>
      </c>
      <c r="E44" s="150"/>
      <c r="F44" s="48" t="s">
        <v>438</v>
      </c>
      <c r="G44" s="188" t="s">
        <v>373</v>
      </c>
      <c r="H44" s="46">
        <v>0</v>
      </c>
      <c r="I44" s="187">
        <v>10000</v>
      </c>
      <c r="J44" s="100">
        <f t="shared" si="1"/>
        <v>10000</v>
      </c>
    </row>
    <row r="45" spans="1:10" ht="12.75">
      <c r="A45" s="147" t="s">
        <v>414</v>
      </c>
      <c r="B45" s="185" t="s">
        <v>407</v>
      </c>
      <c r="C45" s="149">
        <v>3633</v>
      </c>
      <c r="D45" s="149">
        <v>6121</v>
      </c>
      <c r="E45" s="150"/>
      <c r="F45" s="48" t="s">
        <v>439</v>
      </c>
      <c r="G45" s="188" t="s">
        <v>374</v>
      </c>
      <c r="H45" s="46">
        <v>0</v>
      </c>
      <c r="I45" s="187">
        <v>30000</v>
      </c>
      <c r="J45" s="100">
        <f t="shared" si="1"/>
        <v>30000</v>
      </c>
    </row>
    <row r="46" spans="1:10" ht="12.75">
      <c r="A46" s="147" t="s">
        <v>414</v>
      </c>
      <c r="B46" s="185" t="s">
        <v>407</v>
      </c>
      <c r="C46" s="149">
        <v>3633</v>
      </c>
      <c r="D46" s="149">
        <v>6121</v>
      </c>
      <c r="E46" s="150"/>
      <c r="F46" s="48" t="s">
        <v>440</v>
      </c>
      <c r="G46" s="188" t="s">
        <v>375</v>
      </c>
      <c r="H46" s="46">
        <v>0</v>
      </c>
      <c r="I46" s="187">
        <v>8000</v>
      </c>
      <c r="J46" s="100">
        <f t="shared" si="1"/>
        <v>8000</v>
      </c>
    </row>
    <row r="47" spans="1:10" ht="12.75">
      <c r="A47" s="147" t="s">
        <v>414</v>
      </c>
      <c r="B47" s="185" t="s">
        <v>407</v>
      </c>
      <c r="C47" s="149">
        <v>3633</v>
      </c>
      <c r="D47" s="149">
        <v>6121</v>
      </c>
      <c r="E47" s="150"/>
      <c r="F47" s="48" t="s">
        <v>441</v>
      </c>
      <c r="G47" s="186" t="s">
        <v>376</v>
      </c>
      <c r="H47" s="46">
        <v>0</v>
      </c>
      <c r="I47" s="187">
        <v>24700</v>
      </c>
      <c r="J47" s="100">
        <f t="shared" si="1"/>
        <v>24700</v>
      </c>
    </row>
    <row r="48" spans="1:10" ht="12.75">
      <c r="A48" s="147" t="s">
        <v>414</v>
      </c>
      <c r="B48" s="185" t="s">
        <v>407</v>
      </c>
      <c r="C48" s="149">
        <v>3633</v>
      </c>
      <c r="D48" s="149">
        <v>6130</v>
      </c>
      <c r="E48" s="150"/>
      <c r="F48" s="48" t="s">
        <v>441</v>
      </c>
      <c r="G48" s="186" t="s">
        <v>376</v>
      </c>
      <c r="H48" s="46">
        <v>0</v>
      </c>
      <c r="I48" s="187">
        <v>295</v>
      </c>
      <c r="J48" s="100">
        <f t="shared" si="1"/>
        <v>295</v>
      </c>
    </row>
    <row r="49" spans="1:10" ht="12.75">
      <c r="A49" s="147" t="s">
        <v>414</v>
      </c>
      <c r="B49" s="185" t="s">
        <v>407</v>
      </c>
      <c r="C49" s="149">
        <v>3633</v>
      </c>
      <c r="D49" s="149">
        <v>6121</v>
      </c>
      <c r="E49" s="150"/>
      <c r="F49" s="48" t="s">
        <v>442</v>
      </c>
      <c r="G49" s="188" t="s">
        <v>377</v>
      </c>
      <c r="H49" s="46">
        <v>0</v>
      </c>
      <c r="I49" s="187">
        <v>3000</v>
      </c>
      <c r="J49" s="100">
        <f t="shared" si="1"/>
        <v>3000</v>
      </c>
    </row>
    <row r="50" spans="1:10" ht="12.75">
      <c r="A50" s="147" t="s">
        <v>414</v>
      </c>
      <c r="B50" s="185" t="s">
        <v>407</v>
      </c>
      <c r="C50" s="149">
        <v>3633</v>
      </c>
      <c r="D50" s="149">
        <v>6121</v>
      </c>
      <c r="E50" s="150"/>
      <c r="F50" s="48" t="s">
        <v>443</v>
      </c>
      <c r="G50" s="186" t="s">
        <v>378</v>
      </c>
      <c r="H50" s="46">
        <v>0</v>
      </c>
      <c r="I50" s="187">
        <v>17000</v>
      </c>
      <c r="J50" s="100">
        <f t="shared" si="1"/>
        <v>17000</v>
      </c>
    </row>
    <row r="51" spans="1:10" ht="12.75">
      <c r="A51" s="147" t="s">
        <v>414</v>
      </c>
      <c r="B51" s="185" t="s">
        <v>407</v>
      </c>
      <c r="C51" s="149">
        <v>3633</v>
      </c>
      <c r="D51" s="149">
        <v>6121</v>
      </c>
      <c r="E51" s="150"/>
      <c r="F51" s="48" t="s">
        <v>444</v>
      </c>
      <c r="G51" s="188" t="s">
        <v>379</v>
      </c>
      <c r="H51" s="46">
        <v>0</v>
      </c>
      <c r="I51" s="187">
        <v>7000</v>
      </c>
      <c r="J51" s="100">
        <f t="shared" si="1"/>
        <v>7000</v>
      </c>
    </row>
    <row r="52" spans="1:10" ht="12.75">
      <c r="A52" s="147" t="s">
        <v>414</v>
      </c>
      <c r="B52" s="185" t="s">
        <v>407</v>
      </c>
      <c r="C52" s="149">
        <v>3633</v>
      </c>
      <c r="D52" s="149">
        <v>6121</v>
      </c>
      <c r="E52" s="150"/>
      <c r="F52" s="48" t="s">
        <v>445</v>
      </c>
      <c r="G52" s="188" t="s">
        <v>380</v>
      </c>
      <c r="H52" s="46">
        <v>0</v>
      </c>
      <c r="I52" s="187">
        <v>4000</v>
      </c>
      <c r="J52" s="100">
        <f t="shared" si="1"/>
        <v>4000</v>
      </c>
    </row>
    <row r="53" spans="1:10" ht="12.75">
      <c r="A53" s="147" t="s">
        <v>414</v>
      </c>
      <c r="B53" s="185" t="s">
        <v>407</v>
      </c>
      <c r="C53" s="149">
        <v>3633</v>
      </c>
      <c r="D53" s="149">
        <v>6121</v>
      </c>
      <c r="E53" s="150"/>
      <c r="F53" s="48" t="s">
        <v>446</v>
      </c>
      <c r="G53" s="186" t="s">
        <v>381</v>
      </c>
      <c r="H53" s="46">
        <v>0</v>
      </c>
      <c r="I53" s="187">
        <v>12000</v>
      </c>
      <c r="J53" s="100">
        <f t="shared" si="1"/>
        <v>12000</v>
      </c>
    </row>
    <row r="54" spans="1:10" ht="12.75">
      <c r="A54" s="147" t="s">
        <v>414</v>
      </c>
      <c r="B54" s="185" t="s">
        <v>407</v>
      </c>
      <c r="C54" s="149">
        <v>3633</v>
      </c>
      <c r="D54" s="149">
        <v>6130</v>
      </c>
      <c r="E54" s="150"/>
      <c r="F54" s="48" t="s">
        <v>447</v>
      </c>
      <c r="G54" s="186" t="s">
        <v>382</v>
      </c>
      <c r="H54" s="46">
        <v>0</v>
      </c>
      <c r="I54" s="187">
        <v>1900</v>
      </c>
      <c r="J54" s="100">
        <f t="shared" si="1"/>
        <v>1900</v>
      </c>
    </row>
    <row r="55" spans="1:10" ht="12.75">
      <c r="A55" s="147" t="s">
        <v>414</v>
      </c>
      <c r="B55" s="185" t="s">
        <v>407</v>
      </c>
      <c r="C55" s="149">
        <v>3633</v>
      </c>
      <c r="D55" s="149">
        <v>6121</v>
      </c>
      <c r="E55" s="150"/>
      <c r="F55" s="48" t="s">
        <v>448</v>
      </c>
      <c r="G55" s="188" t="s">
        <v>383</v>
      </c>
      <c r="H55" s="46">
        <v>0</v>
      </c>
      <c r="I55" s="187">
        <v>8500</v>
      </c>
      <c r="J55" s="100">
        <f t="shared" si="1"/>
        <v>8500</v>
      </c>
    </row>
    <row r="56" spans="1:10" ht="12.75">
      <c r="A56" s="147" t="s">
        <v>414</v>
      </c>
      <c r="B56" s="185" t="s">
        <v>407</v>
      </c>
      <c r="C56" s="149">
        <v>3633</v>
      </c>
      <c r="D56" s="149">
        <v>6121</v>
      </c>
      <c r="E56" s="150"/>
      <c r="F56" s="48" t="s">
        <v>449</v>
      </c>
      <c r="G56" s="186" t="s">
        <v>384</v>
      </c>
      <c r="H56" s="46">
        <v>0</v>
      </c>
      <c r="I56" s="187">
        <v>18000</v>
      </c>
      <c r="J56" s="100">
        <f t="shared" si="1"/>
        <v>18000</v>
      </c>
    </row>
    <row r="57" spans="1:10" ht="12.75">
      <c r="A57" s="147" t="s">
        <v>414</v>
      </c>
      <c r="B57" s="185" t="s">
        <v>407</v>
      </c>
      <c r="C57" s="149">
        <v>3612</v>
      </c>
      <c r="D57" s="149">
        <v>6121</v>
      </c>
      <c r="E57" s="150"/>
      <c r="F57" s="48" t="s">
        <v>450</v>
      </c>
      <c r="G57" s="188" t="s">
        <v>385</v>
      </c>
      <c r="H57" s="46">
        <v>0</v>
      </c>
      <c r="I57" s="187">
        <v>490</v>
      </c>
      <c r="J57" s="100">
        <f t="shared" si="1"/>
        <v>490</v>
      </c>
    </row>
    <row r="58" spans="1:10" ht="12.75">
      <c r="A58" s="147" t="s">
        <v>414</v>
      </c>
      <c r="B58" s="185" t="s">
        <v>407</v>
      </c>
      <c r="C58" s="149">
        <v>3633</v>
      </c>
      <c r="D58" s="149">
        <v>6121</v>
      </c>
      <c r="E58" s="150"/>
      <c r="F58" s="48" t="s">
        <v>451</v>
      </c>
      <c r="G58" s="188" t="s">
        <v>386</v>
      </c>
      <c r="H58" s="46">
        <v>0</v>
      </c>
      <c r="I58" s="187">
        <v>270</v>
      </c>
      <c r="J58" s="100">
        <f t="shared" si="1"/>
        <v>270</v>
      </c>
    </row>
    <row r="59" spans="1:10" ht="12.75">
      <c r="A59" s="147" t="s">
        <v>414</v>
      </c>
      <c r="B59" s="185" t="s">
        <v>407</v>
      </c>
      <c r="C59" s="149">
        <v>3633</v>
      </c>
      <c r="D59" s="149">
        <v>6121</v>
      </c>
      <c r="E59" s="150"/>
      <c r="F59" s="48" t="s">
        <v>452</v>
      </c>
      <c r="G59" s="186" t="s">
        <v>387</v>
      </c>
      <c r="H59" s="46">
        <v>0</v>
      </c>
      <c r="I59" s="187">
        <v>6900</v>
      </c>
      <c r="J59" s="100">
        <f t="shared" si="1"/>
        <v>6900</v>
      </c>
    </row>
    <row r="60" spans="1:10" ht="12.75">
      <c r="A60" s="147" t="s">
        <v>414</v>
      </c>
      <c r="B60" s="185" t="s">
        <v>407</v>
      </c>
      <c r="C60" s="149">
        <v>3612</v>
      </c>
      <c r="D60" s="149">
        <v>6121</v>
      </c>
      <c r="E60" s="150"/>
      <c r="F60" s="48" t="s">
        <v>453</v>
      </c>
      <c r="G60" s="188" t="s">
        <v>388</v>
      </c>
      <c r="H60" s="46">
        <v>0</v>
      </c>
      <c r="I60" s="187">
        <v>6610</v>
      </c>
      <c r="J60" s="100">
        <f t="shared" si="1"/>
        <v>6610</v>
      </c>
    </row>
    <row r="61" spans="1:10" ht="12.75">
      <c r="A61" s="147" t="s">
        <v>414</v>
      </c>
      <c r="B61" s="185" t="s">
        <v>407</v>
      </c>
      <c r="C61" s="149">
        <v>3633</v>
      </c>
      <c r="D61" s="149">
        <v>6121</v>
      </c>
      <c r="E61" s="150"/>
      <c r="F61" s="48" t="s">
        <v>454</v>
      </c>
      <c r="G61" s="186" t="s">
        <v>389</v>
      </c>
      <c r="H61" s="46">
        <v>0</v>
      </c>
      <c r="I61" s="187">
        <v>15000</v>
      </c>
      <c r="J61" s="100">
        <f t="shared" si="1"/>
        <v>15000</v>
      </c>
    </row>
    <row r="62" spans="1:10" ht="12.75">
      <c r="A62" s="147" t="s">
        <v>414</v>
      </c>
      <c r="B62" s="185" t="s">
        <v>407</v>
      </c>
      <c r="C62" s="149">
        <v>3633</v>
      </c>
      <c r="D62" s="149">
        <v>6121</v>
      </c>
      <c r="E62" s="150"/>
      <c r="F62" s="48" t="s">
        <v>455</v>
      </c>
      <c r="G62" s="186" t="s">
        <v>390</v>
      </c>
      <c r="H62" s="46">
        <v>0</v>
      </c>
      <c r="I62" s="187">
        <v>270</v>
      </c>
      <c r="J62" s="100">
        <f t="shared" si="1"/>
        <v>270</v>
      </c>
    </row>
    <row r="63" spans="1:10" ht="12.75">
      <c r="A63" s="147" t="s">
        <v>414</v>
      </c>
      <c r="B63" s="185" t="s">
        <v>407</v>
      </c>
      <c r="C63" s="149">
        <v>3633</v>
      </c>
      <c r="D63" s="149">
        <v>6121</v>
      </c>
      <c r="E63" s="150"/>
      <c r="F63" s="48" t="s">
        <v>456</v>
      </c>
      <c r="G63" s="188" t="s">
        <v>391</v>
      </c>
      <c r="H63" s="46">
        <v>0</v>
      </c>
      <c r="I63" s="187">
        <v>10000</v>
      </c>
      <c r="J63" s="100">
        <f t="shared" si="1"/>
        <v>10000</v>
      </c>
    </row>
    <row r="64" spans="1:10" ht="12.75">
      <c r="A64" s="147" t="s">
        <v>414</v>
      </c>
      <c r="B64" s="185" t="s">
        <v>407</v>
      </c>
      <c r="C64" s="149">
        <v>3633</v>
      </c>
      <c r="D64" s="149">
        <v>6121</v>
      </c>
      <c r="E64" s="150"/>
      <c r="F64" s="48" t="s">
        <v>457</v>
      </c>
      <c r="G64" s="186" t="s">
        <v>392</v>
      </c>
      <c r="H64" s="46">
        <v>0</v>
      </c>
      <c r="I64" s="187">
        <v>13000</v>
      </c>
      <c r="J64" s="100">
        <f t="shared" si="1"/>
        <v>13000</v>
      </c>
    </row>
    <row r="65" spans="1:10" ht="12.75">
      <c r="A65" s="147" t="s">
        <v>414</v>
      </c>
      <c r="B65" s="185" t="s">
        <v>407</v>
      </c>
      <c r="C65" s="149">
        <v>3741</v>
      </c>
      <c r="D65" s="149">
        <v>6121</v>
      </c>
      <c r="E65" s="150"/>
      <c r="F65" s="48" t="s">
        <v>459</v>
      </c>
      <c r="G65" s="186" t="s">
        <v>394</v>
      </c>
      <c r="H65" s="46">
        <v>0</v>
      </c>
      <c r="I65" s="187">
        <v>2000</v>
      </c>
      <c r="J65" s="100">
        <f t="shared" si="1"/>
        <v>2000</v>
      </c>
    </row>
    <row r="66" spans="1:10" ht="22.5">
      <c r="A66" s="147" t="s">
        <v>414</v>
      </c>
      <c r="B66" s="211" t="s">
        <v>407</v>
      </c>
      <c r="C66" s="149">
        <v>3729</v>
      </c>
      <c r="D66" s="149">
        <v>6121</v>
      </c>
      <c r="E66" s="150"/>
      <c r="F66" s="48" t="s">
        <v>460</v>
      </c>
      <c r="G66" s="188" t="s">
        <v>395</v>
      </c>
      <c r="H66" s="46">
        <v>0</v>
      </c>
      <c r="I66" s="250">
        <v>3700</v>
      </c>
      <c r="J66" s="100">
        <f t="shared" si="1"/>
        <v>3700</v>
      </c>
    </row>
    <row r="67" spans="1:10" ht="22.5">
      <c r="A67" s="147" t="s">
        <v>414</v>
      </c>
      <c r="B67" s="211" t="s">
        <v>407</v>
      </c>
      <c r="C67" s="149">
        <v>3729</v>
      </c>
      <c r="D67" s="149">
        <v>6130</v>
      </c>
      <c r="E67" s="150"/>
      <c r="F67" s="48" t="s">
        <v>460</v>
      </c>
      <c r="G67" s="188" t="s">
        <v>395</v>
      </c>
      <c r="H67" s="46">
        <v>0</v>
      </c>
      <c r="I67" s="250">
        <v>4000</v>
      </c>
      <c r="J67" s="100">
        <f t="shared" si="1"/>
        <v>4000</v>
      </c>
    </row>
    <row r="68" spans="1:10" ht="12.75">
      <c r="A68" s="32" t="s">
        <v>140</v>
      </c>
      <c r="B68" s="14" t="s">
        <v>225</v>
      </c>
      <c r="C68" s="15">
        <v>2321</v>
      </c>
      <c r="D68" s="15">
        <v>6121</v>
      </c>
      <c r="E68" s="16"/>
      <c r="F68" s="13" t="s">
        <v>69</v>
      </c>
      <c r="G68" s="14" t="s">
        <v>70</v>
      </c>
      <c r="H68" s="46">
        <v>0</v>
      </c>
      <c r="I68" s="18">
        <v>30000</v>
      </c>
      <c r="J68" s="23">
        <f aca="true" t="shared" si="2" ref="J68:J79">SUM(H68:I68)</f>
        <v>30000</v>
      </c>
    </row>
    <row r="69" spans="1:10" ht="12.75">
      <c r="A69" s="32" t="s">
        <v>140</v>
      </c>
      <c r="B69" s="14" t="s">
        <v>225</v>
      </c>
      <c r="C69" s="15">
        <v>2321</v>
      </c>
      <c r="D69" s="15">
        <v>6130</v>
      </c>
      <c r="E69" s="16"/>
      <c r="F69" s="13" t="s">
        <v>69</v>
      </c>
      <c r="G69" s="14" t="s">
        <v>70</v>
      </c>
      <c r="H69" s="46">
        <v>0</v>
      </c>
      <c r="I69" s="18">
        <v>6000</v>
      </c>
      <c r="J69" s="23">
        <f t="shared" si="2"/>
        <v>6000</v>
      </c>
    </row>
    <row r="70" spans="1:10" ht="12.75">
      <c r="A70" s="32" t="s">
        <v>140</v>
      </c>
      <c r="B70" s="14" t="s">
        <v>225</v>
      </c>
      <c r="C70" s="15">
        <v>2321</v>
      </c>
      <c r="D70" s="15">
        <v>6121</v>
      </c>
      <c r="E70" s="16"/>
      <c r="F70" s="13" t="s">
        <v>71</v>
      </c>
      <c r="G70" s="14" t="s">
        <v>72</v>
      </c>
      <c r="H70" s="46">
        <v>0</v>
      </c>
      <c r="I70" s="18">
        <v>1800</v>
      </c>
      <c r="J70" s="23">
        <f t="shared" si="2"/>
        <v>1800</v>
      </c>
    </row>
    <row r="71" spans="1:10" ht="12.75">
      <c r="A71" s="32" t="s">
        <v>140</v>
      </c>
      <c r="B71" s="14" t="s">
        <v>225</v>
      </c>
      <c r="C71" s="15">
        <v>2321</v>
      </c>
      <c r="D71" s="15">
        <v>6121</v>
      </c>
      <c r="E71" s="16"/>
      <c r="F71" s="13" t="s">
        <v>73</v>
      </c>
      <c r="G71" s="14" t="s">
        <v>74</v>
      </c>
      <c r="H71" s="46">
        <v>0</v>
      </c>
      <c r="I71" s="18">
        <v>5800</v>
      </c>
      <c r="J71" s="23">
        <f t="shared" si="2"/>
        <v>5800</v>
      </c>
    </row>
    <row r="72" spans="1:10" ht="12.75">
      <c r="A72" s="32" t="s">
        <v>140</v>
      </c>
      <c r="B72" s="14" t="s">
        <v>225</v>
      </c>
      <c r="C72" s="15">
        <v>2321</v>
      </c>
      <c r="D72" s="15">
        <v>6121</v>
      </c>
      <c r="E72" s="16"/>
      <c r="F72" s="13" t="s">
        <v>75</v>
      </c>
      <c r="G72" s="14" t="s">
        <v>76</v>
      </c>
      <c r="H72" s="46">
        <v>0</v>
      </c>
      <c r="I72" s="18">
        <v>4200</v>
      </c>
      <c r="J72" s="23">
        <f t="shared" si="2"/>
        <v>4200</v>
      </c>
    </row>
    <row r="73" spans="1:10" ht="12.75">
      <c r="A73" s="32" t="s">
        <v>140</v>
      </c>
      <c r="B73" s="14" t="s">
        <v>225</v>
      </c>
      <c r="C73" s="15">
        <v>3633</v>
      </c>
      <c r="D73" s="15">
        <v>6121</v>
      </c>
      <c r="E73" s="16"/>
      <c r="F73" s="13" t="s">
        <v>77</v>
      </c>
      <c r="G73" s="14" t="s">
        <v>78</v>
      </c>
      <c r="H73" s="46">
        <v>0</v>
      </c>
      <c r="I73" s="18">
        <v>2000</v>
      </c>
      <c r="J73" s="23">
        <f t="shared" si="2"/>
        <v>2000</v>
      </c>
    </row>
    <row r="74" spans="1:10" ht="12.75">
      <c r="A74" s="32" t="s">
        <v>140</v>
      </c>
      <c r="B74" s="14" t="s">
        <v>225</v>
      </c>
      <c r="C74" s="15">
        <v>3633</v>
      </c>
      <c r="D74" s="15">
        <v>6121</v>
      </c>
      <c r="E74" s="16"/>
      <c r="F74" s="13" t="s">
        <v>79</v>
      </c>
      <c r="G74" s="14" t="s">
        <v>80</v>
      </c>
      <c r="H74" s="46">
        <v>0</v>
      </c>
      <c r="I74" s="18">
        <v>2000</v>
      </c>
      <c r="J74" s="23">
        <f t="shared" si="2"/>
        <v>2000</v>
      </c>
    </row>
    <row r="75" spans="1:10" ht="12.75">
      <c r="A75" s="152" t="s">
        <v>339</v>
      </c>
      <c r="B75" s="153" t="s">
        <v>478</v>
      </c>
      <c r="C75" s="149">
        <v>1039</v>
      </c>
      <c r="D75" s="149">
        <v>6130</v>
      </c>
      <c r="E75" s="150"/>
      <c r="F75" s="48" t="s">
        <v>333</v>
      </c>
      <c r="G75" s="148" t="s">
        <v>330</v>
      </c>
      <c r="H75" s="46">
        <v>0</v>
      </c>
      <c r="I75" s="46">
        <v>4100</v>
      </c>
      <c r="J75" s="100">
        <f t="shared" si="2"/>
        <v>4100</v>
      </c>
    </row>
    <row r="76" spans="1:10" ht="12.75">
      <c r="A76" s="152" t="s">
        <v>339</v>
      </c>
      <c r="B76" s="153" t="s">
        <v>478</v>
      </c>
      <c r="C76" s="149">
        <v>3745</v>
      </c>
      <c r="D76" s="149">
        <v>6121</v>
      </c>
      <c r="E76" s="150"/>
      <c r="F76" s="48" t="s">
        <v>335</v>
      </c>
      <c r="G76" s="151" t="s">
        <v>332</v>
      </c>
      <c r="H76" s="46">
        <v>0</v>
      </c>
      <c r="I76" s="46">
        <v>4000</v>
      </c>
      <c r="J76" s="100">
        <f t="shared" si="2"/>
        <v>4000</v>
      </c>
    </row>
    <row r="77" spans="1:10" ht="22.5">
      <c r="A77" s="152" t="s">
        <v>339</v>
      </c>
      <c r="B77" s="153" t="s">
        <v>478</v>
      </c>
      <c r="C77" s="149">
        <v>3725</v>
      </c>
      <c r="D77" s="149">
        <v>6121</v>
      </c>
      <c r="E77" s="150"/>
      <c r="F77" s="48" t="s">
        <v>474</v>
      </c>
      <c r="G77" s="159" t="s">
        <v>494</v>
      </c>
      <c r="H77" s="46">
        <v>0</v>
      </c>
      <c r="I77" s="46">
        <v>8500</v>
      </c>
      <c r="J77" s="100">
        <f t="shared" si="2"/>
        <v>8500</v>
      </c>
    </row>
    <row r="78" spans="1:10" ht="12.75" customHeight="1">
      <c r="A78" s="152" t="s">
        <v>339</v>
      </c>
      <c r="B78" s="153" t="s">
        <v>478</v>
      </c>
      <c r="C78" s="149">
        <v>1031</v>
      </c>
      <c r="D78" s="149">
        <v>6121</v>
      </c>
      <c r="E78" s="150"/>
      <c r="F78" s="48" t="s">
        <v>334</v>
      </c>
      <c r="G78" s="148" t="s">
        <v>331</v>
      </c>
      <c r="H78" s="46">
        <v>0</v>
      </c>
      <c r="I78" s="46">
        <v>3900</v>
      </c>
      <c r="J78" s="100">
        <f t="shared" si="2"/>
        <v>3900</v>
      </c>
    </row>
    <row r="79" spans="1:10" ht="12.75" customHeight="1" thickBot="1">
      <c r="A79" s="37" t="s">
        <v>228</v>
      </c>
      <c r="B79" s="38" t="s">
        <v>224</v>
      </c>
      <c r="C79" s="142">
        <v>3639</v>
      </c>
      <c r="D79" s="142">
        <v>6121</v>
      </c>
      <c r="E79" s="143"/>
      <c r="F79" s="214" t="s">
        <v>229</v>
      </c>
      <c r="G79" s="215" t="s">
        <v>209</v>
      </c>
      <c r="H79" s="46">
        <v>0</v>
      </c>
      <c r="I79" s="144">
        <v>3000</v>
      </c>
      <c r="J79" s="23">
        <f t="shared" si="2"/>
        <v>3000</v>
      </c>
    </row>
    <row r="80" spans="1:10" ht="13.5" thickBot="1">
      <c r="A80" s="74"/>
      <c r="B80" s="75" t="s">
        <v>37</v>
      </c>
      <c r="C80" s="76"/>
      <c r="D80" s="76"/>
      <c r="E80" s="77"/>
      <c r="F80" s="78"/>
      <c r="G80" s="79"/>
      <c r="H80" s="80">
        <f>SUM(H16:H79)</f>
        <v>0</v>
      </c>
      <c r="I80" s="80">
        <f>SUM(I16:I79)</f>
        <v>554591</v>
      </c>
      <c r="J80" s="81">
        <f>SUM(J16:J79)</f>
        <v>554591</v>
      </c>
    </row>
    <row r="81" spans="1:10" ht="13.5" thickBot="1">
      <c r="A81" s="155"/>
      <c r="B81" s="156"/>
      <c r="C81" s="157"/>
      <c r="D81" s="157"/>
      <c r="E81" s="169"/>
      <c r="F81" s="170"/>
      <c r="G81" s="156"/>
      <c r="H81" s="171"/>
      <c r="I81" s="171"/>
      <c r="J81" s="171"/>
    </row>
    <row r="82" spans="1:10" ht="16.5" thickBot="1">
      <c r="A82" s="19"/>
      <c r="B82" s="20" t="s">
        <v>485</v>
      </c>
      <c r="C82" s="21"/>
      <c r="D82" s="21"/>
      <c r="E82" s="21"/>
      <c r="F82" s="21"/>
      <c r="G82" s="21"/>
      <c r="H82" s="22">
        <f>H11+H80</f>
        <v>0</v>
      </c>
      <c r="I82" s="22">
        <f>I11+I80</f>
        <v>1062784</v>
      </c>
      <c r="J82" s="31">
        <f>J11+J80</f>
        <v>1062784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14:F15"/>
    <mergeCell ref="A14:A15"/>
    <mergeCell ref="C14:C15"/>
    <mergeCell ref="D14:D15"/>
    <mergeCell ref="E14:E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3" t="s">
        <v>42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2.75">
      <c r="A7" s="189" t="s">
        <v>482</v>
      </c>
      <c r="B7" s="190" t="s">
        <v>225</v>
      </c>
      <c r="C7" s="191">
        <v>2212</v>
      </c>
      <c r="D7" s="191">
        <v>6121</v>
      </c>
      <c r="E7" s="150"/>
      <c r="F7" s="216" t="s">
        <v>81</v>
      </c>
      <c r="G7" s="200" t="s">
        <v>82</v>
      </c>
      <c r="H7" s="116">
        <v>0</v>
      </c>
      <c r="I7" s="217">
        <v>171000</v>
      </c>
      <c r="J7" s="100">
        <f aca="true" t="shared" si="0" ref="J7:J17">SUM(H7:I7)</f>
        <v>171000</v>
      </c>
    </row>
    <row r="8" spans="1:10" ht="12.75">
      <c r="A8" s="189" t="s">
        <v>482</v>
      </c>
      <c r="B8" s="190" t="s">
        <v>225</v>
      </c>
      <c r="C8" s="191">
        <v>2212</v>
      </c>
      <c r="D8" s="191">
        <v>6121</v>
      </c>
      <c r="E8" s="150"/>
      <c r="F8" s="195" t="s">
        <v>83</v>
      </c>
      <c r="G8" s="196" t="s">
        <v>84</v>
      </c>
      <c r="H8" s="116">
        <v>0</v>
      </c>
      <c r="I8" s="251">
        <v>292500</v>
      </c>
      <c r="J8" s="100">
        <f t="shared" si="0"/>
        <v>292500</v>
      </c>
    </row>
    <row r="9" spans="1:10" ht="12.75">
      <c r="A9" s="189" t="s">
        <v>482</v>
      </c>
      <c r="B9" s="190" t="s">
        <v>225</v>
      </c>
      <c r="C9" s="191">
        <v>2212</v>
      </c>
      <c r="D9" s="191">
        <v>6130</v>
      </c>
      <c r="E9" s="150"/>
      <c r="F9" s="193" t="s">
        <v>83</v>
      </c>
      <c r="G9" s="194" t="s">
        <v>84</v>
      </c>
      <c r="H9" s="116">
        <v>0</v>
      </c>
      <c r="I9" s="252">
        <v>9335</v>
      </c>
      <c r="J9" s="100">
        <f t="shared" si="0"/>
        <v>9335</v>
      </c>
    </row>
    <row r="10" spans="1:10" ht="12.75">
      <c r="A10" s="189" t="s">
        <v>482</v>
      </c>
      <c r="B10" s="190" t="s">
        <v>225</v>
      </c>
      <c r="C10" s="191">
        <v>2212</v>
      </c>
      <c r="D10" s="191">
        <v>6121</v>
      </c>
      <c r="E10" s="150"/>
      <c r="F10" s="193" t="s">
        <v>85</v>
      </c>
      <c r="G10" s="194" t="s">
        <v>86</v>
      </c>
      <c r="H10" s="116">
        <v>0</v>
      </c>
      <c r="I10" s="252">
        <v>105000</v>
      </c>
      <c r="J10" s="100">
        <f t="shared" si="0"/>
        <v>105000</v>
      </c>
    </row>
    <row r="11" spans="1:10" ht="12.75">
      <c r="A11" s="189" t="s">
        <v>482</v>
      </c>
      <c r="B11" s="190" t="s">
        <v>225</v>
      </c>
      <c r="C11" s="191">
        <v>2212</v>
      </c>
      <c r="D11" s="191">
        <v>6130</v>
      </c>
      <c r="E11" s="150"/>
      <c r="F11" s="193" t="s">
        <v>85</v>
      </c>
      <c r="G11" s="194" t="s">
        <v>86</v>
      </c>
      <c r="H11" s="116">
        <v>0</v>
      </c>
      <c r="I11" s="252">
        <v>460</v>
      </c>
      <c r="J11" s="100">
        <f t="shared" si="0"/>
        <v>460</v>
      </c>
    </row>
    <row r="12" spans="1:10" ht="12.75">
      <c r="A12" s="189" t="s">
        <v>482</v>
      </c>
      <c r="B12" s="190" t="s">
        <v>225</v>
      </c>
      <c r="C12" s="191">
        <v>2212</v>
      </c>
      <c r="D12" s="191">
        <v>6121</v>
      </c>
      <c r="E12" s="150"/>
      <c r="F12" s="102" t="s">
        <v>87</v>
      </c>
      <c r="G12" s="153" t="s">
        <v>88</v>
      </c>
      <c r="H12" s="116">
        <v>0</v>
      </c>
      <c r="I12" s="197">
        <v>8860</v>
      </c>
      <c r="J12" s="100">
        <f t="shared" si="0"/>
        <v>8860</v>
      </c>
    </row>
    <row r="13" spans="1:10" ht="12.75">
      <c r="A13" s="189" t="s">
        <v>482</v>
      </c>
      <c r="B13" s="190" t="s">
        <v>225</v>
      </c>
      <c r="C13" s="191">
        <v>2212</v>
      </c>
      <c r="D13" s="191">
        <v>6121</v>
      </c>
      <c r="E13" s="150"/>
      <c r="F13" s="102" t="s">
        <v>89</v>
      </c>
      <c r="G13" s="153" t="s">
        <v>90</v>
      </c>
      <c r="H13" s="116">
        <v>0</v>
      </c>
      <c r="I13" s="116">
        <v>9200</v>
      </c>
      <c r="J13" s="100">
        <f t="shared" si="0"/>
        <v>9200</v>
      </c>
    </row>
    <row r="14" spans="1:10" ht="12.75">
      <c r="A14" s="152" t="s">
        <v>482</v>
      </c>
      <c r="B14" s="153" t="s">
        <v>225</v>
      </c>
      <c r="C14" s="191">
        <v>2221</v>
      </c>
      <c r="D14" s="191">
        <v>6121</v>
      </c>
      <c r="E14" s="150"/>
      <c r="F14" s="102" t="s">
        <v>169</v>
      </c>
      <c r="G14" s="153" t="s">
        <v>163</v>
      </c>
      <c r="H14" s="116">
        <v>0</v>
      </c>
      <c r="I14" s="116">
        <f>740333-280000-115333</f>
        <v>345000</v>
      </c>
      <c r="J14" s="100">
        <f>SUM(H14:I14)</f>
        <v>345000</v>
      </c>
    </row>
    <row r="15" spans="1:10" ht="12.75">
      <c r="A15" s="189" t="s">
        <v>482</v>
      </c>
      <c r="B15" s="190" t="s">
        <v>225</v>
      </c>
      <c r="C15" s="191">
        <v>2212</v>
      </c>
      <c r="D15" s="191">
        <v>6121</v>
      </c>
      <c r="E15" s="150"/>
      <c r="F15" s="102" t="s">
        <v>91</v>
      </c>
      <c r="G15" s="153" t="s">
        <v>92</v>
      </c>
      <c r="H15" s="116">
        <v>0</v>
      </c>
      <c r="I15" s="116">
        <v>4300</v>
      </c>
      <c r="J15" s="100">
        <f t="shared" si="0"/>
        <v>4300</v>
      </c>
    </row>
    <row r="16" spans="1:10" ht="12.75">
      <c r="A16" s="189" t="s">
        <v>482</v>
      </c>
      <c r="B16" s="190" t="s">
        <v>225</v>
      </c>
      <c r="C16" s="191">
        <v>2212</v>
      </c>
      <c r="D16" s="191">
        <v>6121</v>
      </c>
      <c r="E16" s="150"/>
      <c r="F16" s="102" t="s">
        <v>93</v>
      </c>
      <c r="G16" s="153" t="s">
        <v>94</v>
      </c>
      <c r="H16" s="116">
        <v>0</v>
      </c>
      <c r="I16" s="116">
        <v>92200</v>
      </c>
      <c r="J16" s="100">
        <f t="shared" si="0"/>
        <v>92200</v>
      </c>
    </row>
    <row r="17" spans="1:10" ht="12.75">
      <c r="A17" s="189" t="s">
        <v>482</v>
      </c>
      <c r="B17" s="190" t="s">
        <v>225</v>
      </c>
      <c r="C17" s="191">
        <v>2212</v>
      </c>
      <c r="D17" s="191">
        <v>6130</v>
      </c>
      <c r="E17" s="150"/>
      <c r="F17" s="102" t="s">
        <v>93</v>
      </c>
      <c r="G17" s="153" t="s">
        <v>94</v>
      </c>
      <c r="H17" s="116">
        <v>0</v>
      </c>
      <c r="I17" s="116">
        <v>2415</v>
      </c>
      <c r="J17" s="100">
        <f t="shared" si="0"/>
        <v>2415</v>
      </c>
    </row>
    <row r="18" spans="1:10" ht="12.75">
      <c r="A18" s="152" t="s">
        <v>482</v>
      </c>
      <c r="B18" s="198" t="s">
        <v>225</v>
      </c>
      <c r="C18" s="191">
        <v>2212</v>
      </c>
      <c r="D18" s="191">
        <v>6121</v>
      </c>
      <c r="E18" s="150"/>
      <c r="F18" s="102" t="s">
        <v>116</v>
      </c>
      <c r="G18" s="153" t="s">
        <v>117</v>
      </c>
      <c r="H18" s="116">
        <v>0</v>
      </c>
      <c r="I18" s="116">
        <v>4500</v>
      </c>
      <c r="J18" s="100">
        <f>SUM(H18:I18)</f>
        <v>4500</v>
      </c>
    </row>
    <row r="19" spans="1:10" ht="12.75">
      <c r="A19" s="147" t="s">
        <v>164</v>
      </c>
      <c r="B19" s="148" t="s">
        <v>483</v>
      </c>
      <c r="C19" s="48" t="s">
        <v>259</v>
      </c>
      <c r="D19" s="149">
        <v>6121</v>
      </c>
      <c r="E19" s="149"/>
      <c r="F19" s="236" t="s">
        <v>265</v>
      </c>
      <c r="G19" s="238" t="s">
        <v>469</v>
      </c>
      <c r="H19" s="46">
        <v>0</v>
      </c>
      <c r="I19" s="237">
        <v>78700</v>
      </c>
      <c r="J19" s="100">
        <f>SUM(H19:I19)</f>
        <v>78700</v>
      </c>
    </row>
    <row r="20" spans="1:10" ht="13.5" thickBot="1">
      <c r="A20" s="147" t="s">
        <v>164</v>
      </c>
      <c r="B20" s="148" t="s">
        <v>483</v>
      </c>
      <c r="C20" s="48" t="s">
        <v>259</v>
      </c>
      <c r="D20" s="149">
        <v>6121</v>
      </c>
      <c r="E20" s="150"/>
      <c r="F20" s="48" t="s">
        <v>268</v>
      </c>
      <c r="G20" s="148" t="s">
        <v>269</v>
      </c>
      <c r="H20" s="46">
        <v>0</v>
      </c>
      <c r="I20" s="46">
        <v>5250</v>
      </c>
      <c r="J20" s="100">
        <f>SUM(H20:I20)</f>
        <v>5250</v>
      </c>
    </row>
    <row r="21" spans="1:11" ht="12" customHeight="1" thickBot="1">
      <c r="A21" s="74"/>
      <c r="B21" s="75" t="s">
        <v>35</v>
      </c>
      <c r="C21" s="76"/>
      <c r="D21" s="76"/>
      <c r="E21" s="77"/>
      <c r="F21" s="78"/>
      <c r="G21" s="79"/>
      <c r="H21" s="80">
        <f>SUM(H7:H20)</f>
        <v>0</v>
      </c>
      <c r="I21" s="80">
        <f>SUM(I7:I20)</f>
        <v>1128720</v>
      </c>
      <c r="J21" s="81">
        <f>SUM(J7:J20)</f>
        <v>1128720</v>
      </c>
      <c r="K21" s="26"/>
    </row>
    <row r="22" spans="1:11" s="26" customFormat="1" ht="13.5" thickBot="1">
      <c r="A22" s="82"/>
      <c r="B22" s="83"/>
      <c r="C22" s="84"/>
      <c r="D22" s="84"/>
      <c r="E22" s="85"/>
      <c r="F22" s="86"/>
      <c r="G22" s="87"/>
      <c r="H22" s="88"/>
      <c r="I22" s="88"/>
      <c r="J22" s="88"/>
      <c r="K22"/>
    </row>
    <row r="23" spans="1:11" s="26" customFormat="1" ht="15.75" thickBot="1">
      <c r="A23" s="65"/>
      <c r="B23" s="66" t="s">
        <v>36</v>
      </c>
      <c r="C23" s="67"/>
      <c r="D23" s="67"/>
      <c r="E23" s="68"/>
      <c r="F23" s="69"/>
      <c r="G23" s="70"/>
      <c r="H23" s="89"/>
      <c r="I23" s="89"/>
      <c r="J23" s="71"/>
      <c r="K23"/>
    </row>
    <row r="24" spans="1:11" s="26" customFormat="1" ht="13.5" thickBot="1">
      <c r="A24" s="281" t="s">
        <v>1</v>
      </c>
      <c r="B24" s="4" t="s">
        <v>2</v>
      </c>
      <c r="C24" s="279" t="s">
        <v>3</v>
      </c>
      <c r="D24" s="279" t="s">
        <v>4</v>
      </c>
      <c r="E24" s="279" t="s">
        <v>5</v>
      </c>
      <c r="F24" s="279" t="s">
        <v>6</v>
      </c>
      <c r="G24" s="5" t="s">
        <v>7</v>
      </c>
      <c r="H24" s="6"/>
      <c r="I24" s="7" t="s">
        <v>8</v>
      </c>
      <c r="J24" s="8"/>
      <c r="K24"/>
    </row>
    <row r="25" spans="1:11" s="26" customFormat="1" ht="13.5" thickBot="1">
      <c r="A25" s="282"/>
      <c r="B25" s="9" t="s">
        <v>9</v>
      </c>
      <c r="C25" s="280"/>
      <c r="D25" s="280"/>
      <c r="E25" s="280"/>
      <c r="F25" s="280"/>
      <c r="G25" s="10" t="s">
        <v>10</v>
      </c>
      <c r="H25" s="12" t="s">
        <v>11</v>
      </c>
      <c r="I25" s="7" t="s">
        <v>12</v>
      </c>
      <c r="J25" s="12" t="s">
        <v>0</v>
      </c>
      <c r="K25"/>
    </row>
    <row r="26" spans="1:10" ht="22.5">
      <c r="A26" s="199" t="s">
        <v>164</v>
      </c>
      <c r="B26" s="218" t="s">
        <v>483</v>
      </c>
      <c r="C26" s="149">
        <v>2212</v>
      </c>
      <c r="D26" s="149">
        <v>5169</v>
      </c>
      <c r="E26" s="150"/>
      <c r="F26" s="48" t="s">
        <v>258</v>
      </c>
      <c r="G26" s="154" t="s">
        <v>509</v>
      </c>
      <c r="H26" s="46">
        <v>20000</v>
      </c>
      <c r="I26" s="46">
        <v>0</v>
      </c>
      <c r="J26" s="100">
        <f aca="true" t="shared" si="1" ref="J26:J60">SUM(H26:I26)</f>
        <v>20000</v>
      </c>
    </row>
    <row r="27" spans="1:11" ht="12.75">
      <c r="A27" s="199" t="s">
        <v>230</v>
      </c>
      <c r="B27" s="219" t="s">
        <v>224</v>
      </c>
      <c r="C27" s="149">
        <v>3639</v>
      </c>
      <c r="D27" s="149">
        <v>5169</v>
      </c>
      <c r="E27" s="150"/>
      <c r="F27" s="48" t="s">
        <v>231</v>
      </c>
      <c r="G27" s="154" t="s">
        <v>210</v>
      </c>
      <c r="H27" s="230">
        <v>9050</v>
      </c>
      <c r="I27" s="46">
        <v>0</v>
      </c>
      <c r="J27" s="100">
        <f t="shared" si="1"/>
        <v>9050</v>
      </c>
      <c r="K27" s="47"/>
    </row>
    <row r="28" spans="1:10" ht="12.75">
      <c r="A28" s="199" t="s">
        <v>230</v>
      </c>
      <c r="B28" s="219" t="s">
        <v>224</v>
      </c>
      <c r="C28" s="149">
        <v>3639</v>
      </c>
      <c r="D28" s="149">
        <v>5171</v>
      </c>
      <c r="E28" s="150"/>
      <c r="F28" s="48" t="s">
        <v>231</v>
      </c>
      <c r="G28" s="154" t="s">
        <v>211</v>
      </c>
      <c r="H28" s="230">
        <v>29000</v>
      </c>
      <c r="I28" s="46">
        <v>0</v>
      </c>
      <c r="J28" s="100">
        <f t="shared" si="1"/>
        <v>29000</v>
      </c>
    </row>
    <row r="29" spans="1:10" ht="12.75">
      <c r="A29" s="189" t="s">
        <v>482</v>
      </c>
      <c r="B29" s="190" t="s">
        <v>225</v>
      </c>
      <c r="C29" s="191">
        <v>2212</v>
      </c>
      <c r="D29" s="191">
        <v>6130</v>
      </c>
      <c r="E29" s="150"/>
      <c r="F29" s="102" t="s">
        <v>99</v>
      </c>
      <c r="G29" s="153" t="s">
        <v>100</v>
      </c>
      <c r="H29" s="116">
        <v>0</v>
      </c>
      <c r="I29" s="116">
        <v>12700</v>
      </c>
      <c r="J29" s="100">
        <f t="shared" si="1"/>
        <v>12700</v>
      </c>
    </row>
    <row r="30" spans="1:10" ht="12.75">
      <c r="A30" s="189" t="s">
        <v>482</v>
      </c>
      <c r="B30" s="190" t="s">
        <v>225</v>
      </c>
      <c r="C30" s="191">
        <v>2219</v>
      </c>
      <c r="D30" s="191">
        <v>6121</v>
      </c>
      <c r="E30" s="150"/>
      <c r="F30" s="102" t="s">
        <v>101</v>
      </c>
      <c r="G30" s="153" t="s">
        <v>102</v>
      </c>
      <c r="H30" s="116">
        <v>0</v>
      </c>
      <c r="I30" s="116">
        <v>5500</v>
      </c>
      <c r="J30" s="100">
        <f t="shared" si="1"/>
        <v>5500</v>
      </c>
    </row>
    <row r="31" spans="1:10" ht="12.75">
      <c r="A31" s="189" t="s">
        <v>482</v>
      </c>
      <c r="B31" s="190" t="s">
        <v>225</v>
      </c>
      <c r="C31" s="191">
        <v>2212</v>
      </c>
      <c r="D31" s="191">
        <v>6121</v>
      </c>
      <c r="E31" s="150"/>
      <c r="F31" s="102" t="s">
        <v>103</v>
      </c>
      <c r="G31" s="153" t="s">
        <v>495</v>
      </c>
      <c r="H31" s="116">
        <v>0</v>
      </c>
      <c r="I31" s="116">
        <v>1000</v>
      </c>
      <c r="J31" s="100">
        <f t="shared" si="1"/>
        <v>1000</v>
      </c>
    </row>
    <row r="32" spans="1:10" ht="12.75">
      <c r="A32" s="152" t="s">
        <v>482</v>
      </c>
      <c r="B32" s="153" t="s">
        <v>225</v>
      </c>
      <c r="C32" s="191">
        <v>2212</v>
      </c>
      <c r="D32" s="191">
        <v>6130</v>
      </c>
      <c r="E32" s="150"/>
      <c r="F32" s="102" t="s">
        <v>103</v>
      </c>
      <c r="G32" s="153" t="s">
        <v>495</v>
      </c>
      <c r="H32" s="116">
        <v>0</v>
      </c>
      <c r="I32" s="116">
        <v>41400</v>
      </c>
      <c r="J32" s="100">
        <f>SUM(H32:I32)</f>
        <v>41400</v>
      </c>
    </row>
    <row r="33" spans="1:10" ht="12.75">
      <c r="A33" s="189" t="s">
        <v>482</v>
      </c>
      <c r="B33" s="190" t="s">
        <v>225</v>
      </c>
      <c r="C33" s="191">
        <v>2212</v>
      </c>
      <c r="D33" s="191">
        <v>6121</v>
      </c>
      <c r="E33" s="150"/>
      <c r="F33" s="102" t="s">
        <v>104</v>
      </c>
      <c r="G33" s="153" t="s">
        <v>105</v>
      </c>
      <c r="H33" s="116">
        <v>0</v>
      </c>
      <c r="I33" s="116">
        <v>10000</v>
      </c>
      <c r="J33" s="100">
        <f t="shared" si="1"/>
        <v>10000</v>
      </c>
    </row>
    <row r="34" spans="1:10" ht="12.75">
      <c r="A34" s="189" t="s">
        <v>482</v>
      </c>
      <c r="B34" s="190" t="s">
        <v>225</v>
      </c>
      <c r="C34" s="191">
        <v>2212</v>
      </c>
      <c r="D34" s="191">
        <v>6121</v>
      </c>
      <c r="E34" s="150"/>
      <c r="F34" s="102" t="s">
        <v>106</v>
      </c>
      <c r="G34" s="153" t="s">
        <v>107</v>
      </c>
      <c r="H34" s="116">
        <v>0</v>
      </c>
      <c r="I34" s="116">
        <v>6755</v>
      </c>
      <c r="J34" s="100">
        <f t="shared" si="1"/>
        <v>6755</v>
      </c>
    </row>
    <row r="35" spans="1:10" ht="12.75">
      <c r="A35" s="189" t="s">
        <v>482</v>
      </c>
      <c r="B35" s="190" t="s">
        <v>225</v>
      </c>
      <c r="C35" s="191">
        <v>2212</v>
      </c>
      <c r="D35" s="191">
        <v>6130</v>
      </c>
      <c r="E35" s="150"/>
      <c r="F35" s="102" t="s">
        <v>106</v>
      </c>
      <c r="G35" s="153" t="s">
        <v>107</v>
      </c>
      <c r="H35" s="116">
        <v>0</v>
      </c>
      <c r="I35" s="116">
        <v>1745</v>
      </c>
      <c r="J35" s="100">
        <f t="shared" si="1"/>
        <v>1745</v>
      </c>
    </row>
    <row r="36" spans="1:10" ht="22.5">
      <c r="A36" s="189" t="s">
        <v>482</v>
      </c>
      <c r="B36" s="190" t="s">
        <v>225</v>
      </c>
      <c r="C36" s="191">
        <v>2212</v>
      </c>
      <c r="D36" s="191">
        <v>6121</v>
      </c>
      <c r="E36" s="150"/>
      <c r="F36" s="102" t="s">
        <v>108</v>
      </c>
      <c r="G36" s="139" t="s">
        <v>109</v>
      </c>
      <c r="H36" s="116">
        <v>0</v>
      </c>
      <c r="I36" s="116">
        <v>7500</v>
      </c>
      <c r="J36" s="100">
        <f>SUM(H36:I36)</f>
        <v>7500</v>
      </c>
    </row>
    <row r="37" spans="1:10" ht="12.75">
      <c r="A37" s="189" t="s">
        <v>482</v>
      </c>
      <c r="B37" s="190" t="s">
        <v>225</v>
      </c>
      <c r="C37" s="191">
        <v>2212</v>
      </c>
      <c r="D37" s="191">
        <v>6121</v>
      </c>
      <c r="E37" s="150"/>
      <c r="F37" s="102" t="s">
        <v>110</v>
      </c>
      <c r="G37" s="153" t="s">
        <v>111</v>
      </c>
      <c r="H37" s="116">
        <v>0</v>
      </c>
      <c r="I37" s="116">
        <v>21350</v>
      </c>
      <c r="J37" s="100">
        <f t="shared" si="1"/>
        <v>21350</v>
      </c>
    </row>
    <row r="38" spans="1:10" ht="12.75">
      <c r="A38" s="189" t="s">
        <v>482</v>
      </c>
      <c r="B38" s="190" t="s">
        <v>225</v>
      </c>
      <c r="C38" s="191">
        <v>2212</v>
      </c>
      <c r="D38" s="191">
        <v>6130</v>
      </c>
      <c r="E38" s="150"/>
      <c r="F38" s="102" t="s">
        <v>110</v>
      </c>
      <c r="G38" s="153" t="s">
        <v>111</v>
      </c>
      <c r="H38" s="116">
        <v>0</v>
      </c>
      <c r="I38" s="116">
        <v>3100</v>
      </c>
      <c r="J38" s="100">
        <f t="shared" si="1"/>
        <v>3100</v>
      </c>
    </row>
    <row r="39" spans="1:10" ht="12.75">
      <c r="A39" s="189" t="s">
        <v>482</v>
      </c>
      <c r="B39" s="190" t="s">
        <v>225</v>
      </c>
      <c r="C39" s="191">
        <v>2212</v>
      </c>
      <c r="D39" s="191">
        <v>6121</v>
      </c>
      <c r="E39" s="150"/>
      <c r="F39" s="102" t="s">
        <v>112</v>
      </c>
      <c r="G39" s="153" t="s">
        <v>113</v>
      </c>
      <c r="H39" s="116">
        <v>0</v>
      </c>
      <c r="I39" s="116">
        <v>4950</v>
      </c>
      <c r="J39" s="100">
        <f t="shared" si="1"/>
        <v>4950</v>
      </c>
    </row>
    <row r="40" spans="1:10" ht="12.75">
      <c r="A40" s="189" t="s">
        <v>482</v>
      </c>
      <c r="B40" s="190" t="s">
        <v>225</v>
      </c>
      <c r="C40" s="191">
        <v>2299</v>
      </c>
      <c r="D40" s="191">
        <v>6121</v>
      </c>
      <c r="E40" s="150"/>
      <c r="F40" s="102" t="s">
        <v>95</v>
      </c>
      <c r="G40" s="153" t="s">
        <v>96</v>
      </c>
      <c r="H40" s="116">
        <v>0</v>
      </c>
      <c r="I40" s="116">
        <v>177750</v>
      </c>
      <c r="J40" s="100">
        <f>SUM(H40:I40)</f>
        <v>177750</v>
      </c>
    </row>
    <row r="41" spans="1:10" ht="22.5">
      <c r="A41" s="189" t="s">
        <v>482</v>
      </c>
      <c r="B41" s="190" t="s">
        <v>225</v>
      </c>
      <c r="C41" s="191">
        <v>3633</v>
      </c>
      <c r="D41" s="191">
        <v>6121</v>
      </c>
      <c r="E41" s="150"/>
      <c r="F41" s="102" t="s">
        <v>114</v>
      </c>
      <c r="G41" s="139" t="s">
        <v>115</v>
      </c>
      <c r="H41" s="116">
        <v>0</v>
      </c>
      <c r="I41" s="116">
        <v>18760</v>
      </c>
      <c r="J41" s="100">
        <f t="shared" si="1"/>
        <v>18760</v>
      </c>
    </row>
    <row r="42" spans="1:10" s="253" customFormat="1" ht="12.75">
      <c r="A42" s="189" t="s">
        <v>482</v>
      </c>
      <c r="B42" s="200" t="s">
        <v>225</v>
      </c>
      <c r="C42" s="234">
        <v>3745</v>
      </c>
      <c r="D42" s="234">
        <v>6121</v>
      </c>
      <c r="E42" s="235"/>
      <c r="F42" s="216" t="s">
        <v>118</v>
      </c>
      <c r="G42" s="200" t="s">
        <v>522</v>
      </c>
      <c r="H42" s="217">
        <v>0</v>
      </c>
      <c r="I42" s="217">
        <v>28780</v>
      </c>
      <c r="J42" s="100">
        <f t="shared" si="1"/>
        <v>28780</v>
      </c>
    </row>
    <row r="43" spans="1:11" s="26" customFormat="1" ht="12.75">
      <c r="A43" s="152" t="s">
        <v>482</v>
      </c>
      <c r="B43" s="153" t="s">
        <v>225</v>
      </c>
      <c r="C43" s="191">
        <v>3744</v>
      </c>
      <c r="D43" s="191">
        <v>6121</v>
      </c>
      <c r="E43" s="150"/>
      <c r="F43" s="102" t="s">
        <v>97</v>
      </c>
      <c r="G43" s="153" t="s">
        <v>98</v>
      </c>
      <c r="H43" s="116">
        <v>0</v>
      </c>
      <c r="I43" s="116">
        <v>13900</v>
      </c>
      <c r="J43" s="100">
        <f>SUM(H43:I43)</f>
        <v>13900</v>
      </c>
      <c r="K43"/>
    </row>
    <row r="44" spans="1:11" s="26" customFormat="1" ht="12.75">
      <c r="A44" s="152" t="s">
        <v>482</v>
      </c>
      <c r="B44" s="153" t="s">
        <v>225</v>
      </c>
      <c r="C44" s="191">
        <v>3744</v>
      </c>
      <c r="D44" s="191">
        <v>6130</v>
      </c>
      <c r="E44" s="150"/>
      <c r="F44" s="102" t="s">
        <v>97</v>
      </c>
      <c r="G44" s="153" t="s">
        <v>98</v>
      </c>
      <c r="H44" s="116">
        <v>0</v>
      </c>
      <c r="I44" s="116">
        <v>1600</v>
      </c>
      <c r="J44" s="100">
        <f>SUM(H44:I44)</f>
        <v>1600</v>
      </c>
      <c r="K44"/>
    </row>
    <row r="45" spans="1:11" s="26" customFormat="1" ht="12.75">
      <c r="A45" s="152" t="s">
        <v>482</v>
      </c>
      <c r="B45" s="153" t="s">
        <v>225</v>
      </c>
      <c r="C45" s="191">
        <v>2212</v>
      </c>
      <c r="D45" s="191">
        <v>6121</v>
      </c>
      <c r="E45" s="150"/>
      <c r="F45" s="102" t="s">
        <v>119</v>
      </c>
      <c r="G45" s="153" t="s">
        <v>120</v>
      </c>
      <c r="H45" s="116">
        <v>0</v>
      </c>
      <c r="I45" s="116">
        <v>4415</v>
      </c>
      <c r="J45" s="100">
        <f t="shared" si="1"/>
        <v>4415</v>
      </c>
      <c r="K45"/>
    </row>
    <row r="46" spans="1:10" ht="22.5">
      <c r="A46" s="152" t="s">
        <v>482</v>
      </c>
      <c r="B46" s="153" t="s">
        <v>225</v>
      </c>
      <c r="C46" s="191">
        <v>2212</v>
      </c>
      <c r="D46" s="191">
        <v>6121</v>
      </c>
      <c r="E46" s="150"/>
      <c r="F46" s="102" t="s">
        <v>121</v>
      </c>
      <c r="G46" s="139" t="s">
        <v>122</v>
      </c>
      <c r="H46" s="116">
        <v>0</v>
      </c>
      <c r="I46" s="116">
        <v>922</v>
      </c>
      <c r="J46" s="100">
        <f t="shared" si="1"/>
        <v>922</v>
      </c>
    </row>
    <row r="47" spans="1:10" ht="12.75">
      <c r="A47" s="152" t="s">
        <v>482</v>
      </c>
      <c r="B47" s="153" t="s">
        <v>225</v>
      </c>
      <c r="C47" s="191">
        <v>2212</v>
      </c>
      <c r="D47" s="191">
        <v>6121</v>
      </c>
      <c r="E47" s="150"/>
      <c r="F47" s="102" t="s">
        <v>123</v>
      </c>
      <c r="G47" s="153" t="s">
        <v>124</v>
      </c>
      <c r="H47" s="116">
        <v>0</v>
      </c>
      <c r="I47" s="116">
        <v>3000</v>
      </c>
      <c r="J47" s="100">
        <f t="shared" si="1"/>
        <v>3000</v>
      </c>
    </row>
    <row r="48" spans="1:11" ht="12.75">
      <c r="A48" s="147" t="s">
        <v>164</v>
      </c>
      <c r="B48" s="153" t="s">
        <v>481</v>
      </c>
      <c r="C48" s="149">
        <v>2221</v>
      </c>
      <c r="D48" s="149">
        <v>6313</v>
      </c>
      <c r="E48" s="150" t="s">
        <v>162</v>
      </c>
      <c r="F48" s="48" t="s">
        <v>167</v>
      </c>
      <c r="G48" s="154" t="s">
        <v>165</v>
      </c>
      <c r="H48" s="46">
        <v>0</v>
      </c>
      <c r="I48" s="46">
        <v>1638</v>
      </c>
      <c r="J48" s="100">
        <f t="shared" si="1"/>
        <v>1638</v>
      </c>
      <c r="K48" s="47"/>
    </row>
    <row r="49" spans="1:11" ht="22.5">
      <c r="A49" s="147" t="s">
        <v>164</v>
      </c>
      <c r="B49" s="153" t="s">
        <v>481</v>
      </c>
      <c r="C49" s="149">
        <v>2221</v>
      </c>
      <c r="D49" s="149">
        <v>6313</v>
      </c>
      <c r="E49" s="150" t="s">
        <v>162</v>
      </c>
      <c r="F49" s="48" t="s">
        <v>168</v>
      </c>
      <c r="G49" s="220" t="s">
        <v>166</v>
      </c>
      <c r="H49" s="46">
        <v>0</v>
      </c>
      <c r="I49" s="46">
        <v>5000</v>
      </c>
      <c r="J49" s="100">
        <f t="shared" si="1"/>
        <v>5000</v>
      </c>
      <c r="K49" s="47"/>
    </row>
    <row r="50" spans="1:10" ht="12.75">
      <c r="A50" s="147" t="s">
        <v>164</v>
      </c>
      <c r="B50" s="218" t="s">
        <v>483</v>
      </c>
      <c r="C50" s="48" t="s">
        <v>342</v>
      </c>
      <c r="D50" s="149">
        <v>6121</v>
      </c>
      <c r="E50" s="150"/>
      <c r="F50" s="48" t="s">
        <v>260</v>
      </c>
      <c r="G50" s="148" t="s">
        <v>261</v>
      </c>
      <c r="H50" s="46">
        <v>0</v>
      </c>
      <c r="I50" s="46">
        <v>8000</v>
      </c>
      <c r="J50" s="100">
        <f t="shared" si="1"/>
        <v>8000</v>
      </c>
    </row>
    <row r="51" spans="1:10" ht="12.75" customHeight="1">
      <c r="A51" s="147" t="s">
        <v>164</v>
      </c>
      <c r="B51" s="148" t="s">
        <v>483</v>
      </c>
      <c r="C51" s="48" t="s">
        <v>259</v>
      </c>
      <c r="D51" s="149">
        <v>6121</v>
      </c>
      <c r="E51" s="150"/>
      <c r="F51" s="48" t="s">
        <v>262</v>
      </c>
      <c r="G51" s="148" t="s">
        <v>468</v>
      </c>
      <c r="H51" s="46">
        <v>0</v>
      </c>
      <c r="I51" s="46">
        <v>10500</v>
      </c>
      <c r="J51" s="100">
        <f t="shared" si="1"/>
        <v>10500</v>
      </c>
    </row>
    <row r="52" spans="1:10" ht="12.75" customHeight="1">
      <c r="A52" s="147" t="s">
        <v>164</v>
      </c>
      <c r="B52" s="148" t="s">
        <v>483</v>
      </c>
      <c r="C52" s="48" t="s">
        <v>259</v>
      </c>
      <c r="D52" s="149">
        <v>6121</v>
      </c>
      <c r="E52" s="150"/>
      <c r="F52" s="48" t="s">
        <v>263</v>
      </c>
      <c r="G52" s="148" t="s">
        <v>264</v>
      </c>
      <c r="H52" s="46">
        <v>0</v>
      </c>
      <c r="I52" s="46">
        <v>9000</v>
      </c>
      <c r="J52" s="100">
        <f t="shared" si="1"/>
        <v>9000</v>
      </c>
    </row>
    <row r="53" spans="1:10" ht="12.75" customHeight="1">
      <c r="A53" s="147" t="s">
        <v>164</v>
      </c>
      <c r="B53" s="148" t="s">
        <v>483</v>
      </c>
      <c r="C53" s="48" t="s">
        <v>259</v>
      </c>
      <c r="D53" s="149">
        <v>6121</v>
      </c>
      <c r="E53" s="150"/>
      <c r="F53" s="48" t="s">
        <v>343</v>
      </c>
      <c r="G53" s="148" t="s">
        <v>344</v>
      </c>
      <c r="H53" s="46">
        <v>0</v>
      </c>
      <c r="I53" s="46">
        <v>18000</v>
      </c>
      <c r="J53" s="100">
        <f t="shared" si="1"/>
        <v>18000</v>
      </c>
    </row>
    <row r="54" spans="1:10" ht="12.75" customHeight="1">
      <c r="A54" s="147" t="s">
        <v>164</v>
      </c>
      <c r="B54" s="148" t="s">
        <v>483</v>
      </c>
      <c r="C54" s="48" t="s">
        <v>259</v>
      </c>
      <c r="D54" s="149">
        <v>6121</v>
      </c>
      <c r="E54" s="150"/>
      <c r="F54" s="48" t="s">
        <v>266</v>
      </c>
      <c r="G54" s="148" t="s">
        <v>267</v>
      </c>
      <c r="H54" s="46">
        <v>0</v>
      </c>
      <c r="I54" s="46">
        <v>1500.295</v>
      </c>
      <c r="J54" s="100">
        <f t="shared" si="1"/>
        <v>1500.295</v>
      </c>
    </row>
    <row r="55" spans="1:10" ht="12.75" customHeight="1">
      <c r="A55" s="147" t="s">
        <v>164</v>
      </c>
      <c r="B55" s="148" t="s">
        <v>483</v>
      </c>
      <c r="C55" s="48" t="s">
        <v>259</v>
      </c>
      <c r="D55" s="149">
        <v>6121</v>
      </c>
      <c r="E55" s="150"/>
      <c r="F55" s="48" t="s">
        <v>277</v>
      </c>
      <c r="G55" s="148" t="s">
        <v>278</v>
      </c>
      <c r="H55" s="46">
        <v>0</v>
      </c>
      <c r="I55" s="46">
        <v>10000</v>
      </c>
      <c r="J55" s="100">
        <f t="shared" si="1"/>
        <v>10000</v>
      </c>
    </row>
    <row r="56" spans="1:10" ht="12.75" customHeight="1">
      <c r="A56" s="147" t="s">
        <v>164</v>
      </c>
      <c r="B56" s="148" t="s">
        <v>483</v>
      </c>
      <c r="C56" s="48" t="s">
        <v>259</v>
      </c>
      <c r="D56" s="149">
        <v>6121</v>
      </c>
      <c r="E56" s="150"/>
      <c r="F56" s="48" t="s">
        <v>270</v>
      </c>
      <c r="G56" s="148" t="s">
        <v>470</v>
      </c>
      <c r="H56" s="46">
        <v>0</v>
      </c>
      <c r="I56" s="46">
        <v>9777</v>
      </c>
      <c r="J56" s="100">
        <f t="shared" si="1"/>
        <v>9777</v>
      </c>
    </row>
    <row r="57" spans="1:10" ht="12.75" customHeight="1">
      <c r="A57" s="147" t="s">
        <v>164</v>
      </c>
      <c r="B57" s="148" t="s">
        <v>483</v>
      </c>
      <c r="C57" s="48" t="s">
        <v>259</v>
      </c>
      <c r="D57" s="149">
        <v>6121</v>
      </c>
      <c r="E57" s="150"/>
      <c r="F57" s="48" t="s">
        <v>274</v>
      </c>
      <c r="G57" s="148" t="s">
        <v>275</v>
      </c>
      <c r="H57" s="46">
        <v>0</v>
      </c>
      <c r="I57" s="46">
        <v>26000</v>
      </c>
      <c r="J57" s="100">
        <f t="shared" si="1"/>
        <v>26000</v>
      </c>
    </row>
    <row r="58" spans="1:10" ht="12.75" customHeight="1">
      <c r="A58" s="147" t="s">
        <v>164</v>
      </c>
      <c r="B58" s="148" t="s">
        <v>483</v>
      </c>
      <c r="C58" s="48" t="s">
        <v>259</v>
      </c>
      <c r="D58" s="149">
        <v>6121</v>
      </c>
      <c r="E58" s="150"/>
      <c r="F58" s="48" t="s">
        <v>271</v>
      </c>
      <c r="G58" s="148" t="s">
        <v>272</v>
      </c>
      <c r="H58" s="46">
        <v>0</v>
      </c>
      <c r="I58" s="46">
        <v>140000</v>
      </c>
      <c r="J58" s="100">
        <f t="shared" si="1"/>
        <v>140000</v>
      </c>
    </row>
    <row r="59" spans="1:10" ht="12.75" customHeight="1">
      <c r="A59" s="147" t="s">
        <v>164</v>
      </c>
      <c r="B59" s="148" t="s">
        <v>483</v>
      </c>
      <c r="C59" s="48" t="s">
        <v>259</v>
      </c>
      <c r="D59" s="149">
        <v>6121</v>
      </c>
      <c r="E59" s="150"/>
      <c r="F59" s="48" t="s">
        <v>273</v>
      </c>
      <c r="G59" s="148" t="s">
        <v>471</v>
      </c>
      <c r="H59" s="46">
        <v>0</v>
      </c>
      <c r="I59" s="46">
        <v>20000</v>
      </c>
      <c r="J59" s="100">
        <f t="shared" si="1"/>
        <v>20000</v>
      </c>
    </row>
    <row r="60" spans="1:10" ht="13.5" thickBot="1">
      <c r="A60" s="147" t="s">
        <v>164</v>
      </c>
      <c r="B60" s="148" t="s">
        <v>483</v>
      </c>
      <c r="C60" s="48" t="s">
        <v>259</v>
      </c>
      <c r="D60" s="149">
        <v>6121</v>
      </c>
      <c r="E60" s="150"/>
      <c r="F60" s="48" t="s">
        <v>276</v>
      </c>
      <c r="G60" s="148" t="s">
        <v>472</v>
      </c>
      <c r="H60" s="46">
        <v>0</v>
      </c>
      <c r="I60" s="46">
        <v>20000</v>
      </c>
      <c r="J60" s="100">
        <f t="shared" si="1"/>
        <v>20000</v>
      </c>
    </row>
    <row r="61" spans="1:10" ht="13.5" thickBot="1">
      <c r="A61" s="74"/>
      <c r="B61" s="75" t="s">
        <v>37</v>
      </c>
      <c r="C61" s="76"/>
      <c r="D61" s="76"/>
      <c r="E61" s="77"/>
      <c r="F61" s="78"/>
      <c r="G61" s="79"/>
      <c r="H61" s="80">
        <f>SUM(H26:H60)</f>
        <v>58050</v>
      </c>
      <c r="I61" s="80">
        <f>SUM(I26:I60)</f>
        <v>644542.2949999999</v>
      </c>
      <c r="J61" s="81">
        <f>SUM(J26:J60)</f>
        <v>702592.2949999999</v>
      </c>
    </row>
    <row r="62" spans="1:10" ht="13.5" thickBot="1">
      <c r="A62" s="155"/>
      <c r="B62" s="156"/>
      <c r="C62" s="157"/>
      <c r="D62" s="157"/>
      <c r="E62" s="169"/>
      <c r="F62" s="170"/>
      <c r="G62" s="156"/>
      <c r="H62" s="171"/>
      <c r="I62" s="171"/>
      <c r="J62" s="171"/>
    </row>
    <row r="63" spans="1:10" ht="16.5" thickBot="1">
      <c r="A63" s="19"/>
      <c r="B63" s="20" t="s">
        <v>486</v>
      </c>
      <c r="C63" s="21"/>
      <c r="D63" s="21"/>
      <c r="E63" s="21"/>
      <c r="F63" s="21"/>
      <c r="G63" s="21"/>
      <c r="H63" s="22">
        <f>H21+H61</f>
        <v>58050</v>
      </c>
      <c r="I63" s="22">
        <f>I21+I61</f>
        <v>1773262.295</v>
      </c>
      <c r="J63" s="31">
        <f>J21+J61</f>
        <v>1831312.295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24:F25"/>
    <mergeCell ref="A24:A25"/>
    <mergeCell ref="C24:C25"/>
    <mergeCell ref="D24:D25"/>
    <mergeCell ref="E24:E2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3" t="s">
        <v>43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23.25" thickBot="1">
      <c r="A7" s="201" t="s">
        <v>412</v>
      </c>
      <c r="B7" s="202" t="s">
        <v>407</v>
      </c>
      <c r="C7" s="203">
        <v>3114</v>
      </c>
      <c r="D7" s="203">
        <v>6121</v>
      </c>
      <c r="E7" s="204"/>
      <c r="F7" s="205" t="s">
        <v>398</v>
      </c>
      <c r="G7" s="206" t="s">
        <v>399</v>
      </c>
      <c r="H7" s="207">
        <v>0</v>
      </c>
      <c r="I7" s="208">
        <v>4700</v>
      </c>
      <c r="J7" s="209">
        <f>SUM(H7:I7)</f>
        <v>4700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4700</v>
      </c>
      <c r="J8" s="81">
        <f>SUM(J7:J7)</f>
        <v>4700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1" t="s">
        <v>1</v>
      </c>
      <c r="B11" s="4" t="s">
        <v>2</v>
      </c>
      <c r="C11" s="279" t="s">
        <v>3</v>
      </c>
      <c r="D11" s="279" t="s">
        <v>4</v>
      </c>
      <c r="E11" s="279" t="s">
        <v>5</v>
      </c>
      <c r="F11" s="279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2"/>
      <c r="B12" s="9" t="s">
        <v>9</v>
      </c>
      <c r="C12" s="280"/>
      <c r="D12" s="280"/>
      <c r="E12" s="280"/>
      <c r="F12" s="280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22.5">
      <c r="A13" s="201" t="s">
        <v>412</v>
      </c>
      <c r="B13" s="202" t="s">
        <v>407</v>
      </c>
      <c r="C13" s="203">
        <v>3123</v>
      </c>
      <c r="D13" s="203">
        <v>6121</v>
      </c>
      <c r="E13" s="204"/>
      <c r="F13" s="205" t="s">
        <v>396</v>
      </c>
      <c r="G13" s="206" t="s">
        <v>397</v>
      </c>
      <c r="H13" s="207">
        <v>0</v>
      </c>
      <c r="I13" s="208">
        <v>10000</v>
      </c>
      <c r="J13" s="209">
        <f aca="true" t="shared" si="0" ref="J13:J19">SUM(H13:I13)</f>
        <v>10000</v>
      </c>
    </row>
    <row r="14" spans="1:10" s="101" customFormat="1" ht="22.5">
      <c r="A14" s="201" t="s">
        <v>412</v>
      </c>
      <c r="B14" s="202" t="s">
        <v>407</v>
      </c>
      <c r="C14" s="203">
        <v>3123</v>
      </c>
      <c r="D14" s="203">
        <v>6121</v>
      </c>
      <c r="E14" s="204"/>
      <c r="F14" s="205" t="s">
        <v>400</v>
      </c>
      <c r="G14" s="206" t="s">
        <v>401</v>
      </c>
      <c r="H14" s="207">
        <v>0</v>
      </c>
      <c r="I14" s="208">
        <v>50500</v>
      </c>
      <c r="J14" s="209">
        <f t="shared" si="0"/>
        <v>50500</v>
      </c>
    </row>
    <row r="15" spans="1:10" ht="12.75">
      <c r="A15" s="37" t="s">
        <v>413</v>
      </c>
      <c r="B15" s="35" t="s">
        <v>232</v>
      </c>
      <c r="C15" s="36">
        <v>3121</v>
      </c>
      <c r="D15" s="36">
        <v>6121</v>
      </c>
      <c r="E15" s="16"/>
      <c r="F15" s="34" t="s">
        <v>194</v>
      </c>
      <c r="G15" s="45" t="s">
        <v>195</v>
      </c>
      <c r="H15" s="33">
        <v>0</v>
      </c>
      <c r="I15" s="33">
        <v>200</v>
      </c>
      <c r="J15" s="23">
        <f t="shared" si="0"/>
        <v>200</v>
      </c>
    </row>
    <row r="16" spans="1:10" ht="22.5">
      <c r="A16" s="37" t="s">
        <v>413</v>
      </c>
      <c r="B16" s="180" t="s">
        <v>232</v>
      </c>
      <c r="C16" s="181">
        <v>3121</v>
      </c>
      <c r="D16" s="181">
        <v>6121</v>
      </c>
      <c r="E16" s="44"/>
      <c r="F16" s="182" t="s">
        <v>196</v>
      </c>
      <c r="G16" s="183" t="s">
        <v>197</v>
      </c>
      <c r="H16" s="179">
        <v>0</v>
      </c>
      <c r="I16" s="179">
        <v>9911.5</v>
      </c>
      <c r="J16" s="100">
        <f t="shared" si="0"/>
        <v>9911.5</v>
      </c>
    </row>
    <row r="17" spans="1:10" ht="27" customHeight="1">
      <c r="A17" s="37" t="s">
        <v>413</v>
      </c>
      <c r="B17" s="35" t="s">
        <v>232</v>
      </c>
      <c r="C17" s="36">
        <v>3123</v>
      </c>
      <c r="D17" s="36">
        <v>6121</v>
      </c>
      <c r="E17" s="16"/>
      <c r="F17" s="34" t="s">
        <v>518</v>
      </c>
      <c r="G17" s="45" t="s">
        <v>519</v>
      </c>
      <c r="H17" s="33">
        <v>0</v>
      </c>
      <c r="I17" s="33">
        <v>96.2</v>
      </c>
      <c r="J17" s="100">
        <f t="shared" si="0"/>
        <v>96.2</v>
      </c>
    </row>
    <row r="18" spans="1:10" ht="22.5">
      <c r="A18" s="37" t="s">
        <v>413</v>
      </c>
      <c r="B18" s="35" t="s">
        <v>232</v>
      </c>
      <c r="C18" s="36">
        <v>3147</v>
      </c>
      <c r="D18" s="36">
        <v>6121</v>
      </c>
      <c r="E18" s="16"/>
      <c r="F18" s="34" t="s">
        <v>192</v>
      </c>
      <c r="G18" s="45" t="s">
        <v>520</v>
      </c>
      <c r="H18" s="33">
        <v>0</v>
      </c>
      <c r="I18" s="33">
        <v>10000</v>
      </c>
      <c r="J18" s="100">
        <f t="shared" si="0"/>
        <v>10000</v>
      </c>
    </row>
    <row r="19" spans="1:10" ht="23.25" thickBot="1">
      <c r="A19" s="37" t="s">
        <v>413</v>
      </c>
      <c r="B19" s="35" t="s">
        <v>232</v>
      </c>
      <c r="C19" s="36">
        <v>3121</v>
      </c>
      <c r="D19" s="39">
        <v>6121</v>
      </c>
      <c r="E19" s="16"/>
      <c r="F19" s="34" t="s">
        <v>193</v>
      </c>
      <c r="G19" s="45" t="s">
        <v>521</v>
      </c>
      <c r="H19" s="33">
        <v>0</v>
      </c>
      <c r="I19" s="33">
        <v>6000</v>
      </c>
      <c r="J19" s="23">
        <f t="shared" si="0"/>
        <v>6000</v>
      </c>
    </row>
    <row r="20" spans="1:10" ht="13.5" thickBot="1">
      <c r="A20" s="74"/>
      <c r="B20" s="75" t="s">
        <v>37</v>
      </c>
      <c r="C20" s="76"/>
      <c r="D20" s="76"/>
      <c r="E20" s="77"/>
      <c r="F20" s="78"/>
      <c r="G20" s="79"/>
      <c r="H20" s="80">
        <f>SUM(H13:H19)</f>
        <v>0</v>
      </c>
      <c r="I20" s="80">
        <f>SUM(I13:I19)</f>
        <v>86707.7</v>
      </c>
      <c r="J20" s="81">
        <f>SUM(J13:J19)</f>
        <v>86707.7</v>
      </c>
    </row>
    <row r="21" spans="1:10" ht="13.5" thickBot="1">
      <c r="A21" s="155"/>
      <c r="B21" s="156"/>
      <c r="C21" s="157"/>
      <c r="D21" s="157"/>
      <c r="E21" s="169"/>
      <c r="F21" s="170"/>
      <c r="G21" s="156"/>
      <c r="H21" s="171"/>
      <c r="I21" s="171"/>
      <c r="J21" s="171"/>
    </row>
    <row r="22" spans="1:10" ht="16.5" thickBot="1">
      <c r="A22" s="19"/>
      <c r="B22" s="20" t="s">
        <v>487</v>
      </c>
      <c r="C22" s="21"/>
      <c r="D22" s="21"/>
      <c r="E22" s="21"/>
      <c r="F22" s="21"/>
      <c r="G22" s="21"/>
      <c r="H22" s="22">
        <f>H8+H20</f>
        <v>0</v>
      </c>
      <c r="I22" s="22">
        <f>I8+I20</f>
        <v>91407.7</v>
      </c>
      <c r="J22" s="31">
        <f>J8+J20</f>
        <v>91407.7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11:F12"/>
    <mergeCell ref="A11:A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6" max="6" width="9.125" style="118" customWidth="1"/>
    <col min="7" max="7" width="28.625" style="0" customWidth="1"/>
    <col min="8" max="10" width="12.875" style="0" customWidth="1"/>
  </cols>
  <sheetData>
    <row r="2" spans="1:10" ht="18">
      <c r="A2" s="283" t="s">
        <v>44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119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120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2.75">
      <c r="A7" s="32" t="s">
        <v>129</v>
      </c>
      <c r="B7" s="14" t="s">
        <v>225</v>
      </c>
      <c r="C7" s="15">
        <v>3533</v>
      </c>
      <c r="D7" s="15">
        <v>6121</v>
      </c>
      <c r="E7" s="16"/>
      <c r="F7" s="13" t="s">
        <v>125</v>
      </c>
      <c r="G7" s="40" t="s">
        <v>126</v>
      </c>
      <c r="H7" s="18">
        <v>0</v>
      </c>
      <c r="I7" s="18">
        <v>117450</v>
      </c>
      <c r="J7" s="23">
        <f>SUM(H7:I7)</f>
        <v>117450</v>
      </c>
    </row>
    <row r="8" spans="1:10" ht="13.5" thickBot="1">
      <c r="A8" s="37" t="s">
        <v>241</v>
      </c>
      <c r="B8" s="180" t="s">
        <v>526</v>
      </c>
      <c r="C8" s="181">
        <v>4357</v>
      </c>
      <c r="D8" s="36">
        <v>6351</v>
      </c>
      <c r="E8" s="16" t="s">
        <v>162</v>
      </c>
      <c r="F8" s="34" t="s">
        <v>502</v>
      </c>
      <c r="G8" s="254" t="s">
        <v>501</v>
      </c>
      <c r="H8" s="33">
        <v>0</v>
      </c>
      <c r="I8" s="179">
        <v>3000</v>
      </c>
      <c r="J8" s="255">
        <f>SUM(H8:I8)</f>
        <v>3000</v>
      </c>
    </row>
    <row r="9" spans="1:10" ht="13.5" thickBot="1">
      <c r="A9" s="74"/>
      <c r="B9" s="75" t="s">
        <v>35</v>
      </c>
      <c r="C9" s="76"/>
      <c r="D9" s="76"/>
      <c r="E9" s="77"/>
      <c r="F9" s="122"/>
      <c r="G9" s="79"/>
      <c r="H9" s="80">
        <f>SUM(H7:H8)</f>
        <v>0</v>
      </c>
      <c r="I9" s="80">
        <f>SUM(I7:I8)</f>
        <v>120450</v>
      </c>
      <c r="J9" s="81">
        <f>SUM(J7:J8)</f>
        <v>120450</v>
      </c>
    </row>
    <row r="10" spans="1:10" ht="13.5" thickBot="1">
      <c r="A10" s="82"/>
      <c r="B10" s="83"/>
      <c r="C10" s="84"/>
      <c r="D10" s="84"/>
      <c r="E10" s="85"/>
      <c r="F10" s="82"/>
      <c r="G10" s="87"/>
      <c r="H10" s="88"/>
      <c r="I10" s="88"/>
      <c r="J10" s="88"/>
    </row>
    <row r="11" spans="1:10" ht="15.75" thickBot="1">
      <c r="A11" s="65"/>
      <c r="B11" s="66" t="s">
        <v>36</v>
      </c>
      <c r="C11" s="67"/>
      <c r="D11" s="67"/>
      <c r="E11" s="68"/>
      <c r="F11" s="120"/>
      <c r="G11" s="70"/>
      <c r="H11" s="89"/>
      <c r="I11" s="89"/>
      <c r="J11" s="71"/>
    </row>
    <row r="12" spans="1:10" ht="13.5" thickBot="1">
      <c r="A12" s="281" t="s">
        <v>1</v>
      </c>
      <c r="B12" s="4" t="s">
        <v>2</v>
      </c>
      <c r="C12" s="279" t="s">
        <v>3</v>
      </c>
      <c r="D12" s="279" t="s">
        <v>4</v>
      </c>
      <c r="E12" s="279" t="s">
        <v>5</v>
      </c>
      <c r="F12" s="279" t="s">
        <v>6</v>
      </c>
      <c r="G12" s="5" t="s">
        <v>7</v>
      </c>
      <c r="H12" s="6"/>
      <c r="I12" s="7" t="s">
        <v>8</v>
      </c>
      <c r="J12" s="8"/>
    </row>
    <row r="13" spans="1:10" ht="13.5" thickBot="1">
      <c r="A13" s="282"/>
      <c r="B13" s="9" t="s">
        <v>9</v>
      </c>
      <c r="C13" s="280"/>
      <c r="D13" s="280"/>
      <c r="E13" s="280"/>
      <c r="F13" s="280"/>
      <c r="G13" s="10" t="s">
        <v>10</v>
      </c>
      <c r="H13" s="12" t="s">
        <v>11</v>
      </c>
      <c r="I13" s="7" t="s">
        <v>12</v>
      </c>
      <c r="J13" s="12" t="s">
        <v>0</v>
      </c>
    </row>
    <row r="14" spans="1:10" ht="12.75">
      <c r="A14" s="37" t="s">
        <v>241</v>
      </c>
      <c r="B14" s="35" t="s">
        <v>233</v>
      </c>
      <c r="C14" s="36">
        <v>3599</v>
      </c>
      <c r="D14" s="36">
        <v>5169</v>
      </c>
      <c r="E14" s="16"/>
      <c r="F14" s="34" t="s">
        <v>338</v>
      </c>
      <c r="G14" s="45" t="s">
        <v>198</v>
      </c>
      <c r="H14" s="116">
        <v>2500</v>
      </c>
      <c r="I14" s="33">
        <v>0</v>
      </c>
      <c r="J14" s="23">
        <f aca="true" t="shared" si="0" ref="J14:J34">SUM(H14:I14)</f>
        <v>2500</v>
      </c>
    </row>
    <row r="15" spans="1:10" ht="12.75">
      <c r="A15" s="37" t="s">
        <v>241</v>
      </c>
      <c r="B15" s="35" t="s">
        <v>233</v>
      </c>
      <c r="C15" s="36">
        <v>4349</v>
      </c>
      <c r="D15" s="36">
        <v>5169</v>
      </c>
      <c r="E15" s="16"/>
      <c r="F15" s="34" t="s">
        <v>336</v>
      </c>
      <c r="G15" s="45" t="s">
        <v>199</v>
      </c>
      <c r="H15" s="116">
        <v>8000</v>
      </c>
      <c r="I15" s="33">
        <v>0</v>
      </c>
      <c r="J15" s="23">
        <f t="shared" si="0"/>
        <v>8000</v>
      </c>
    </row>
    <row r="16" spans="1:10" ht="12.75">
      <c r="A16" s="37" t="s">
        <v>241</v>
      </c>
      <c r="B16" s="35" t="s">
        <v>233</v>
      </c>
      <c r="C16" s="36">
        <v>4356</v>
      </c>
      <c r="D16" s="36">
        <v>5339</v>
      </c>
      <c r="E16" s="16"/>
      <c r="F16" s="34" t="s">
        <v>336</v>
      </c>
      <c r="G16" s="45" t="s">
        <v>512</v>
      </c>
      <c r="H16" s="33">
        <v>5000</v>
      </c>
      <c r="I16" s="33">
        <v>0</v>
      </c>
      <c r="J16" s="23">
        <f>SUM(H16:I16)</f>
        <v>5000</v>
      </c>
    </row>
    <row r="17" spans="1:10" ht="22.5">
      <c r="A17" s="37" t="s">
        <v>241</v>
      </c>
      <c r="B17" s="35" t="s">
        <v>233</v>
      </c>
      <c r="C17" s="36">
        <v>4379</v>
      </c>
      <c r="D17" s="36">
        <v>5169</v>
      </c>
      <c r="E17" s="16"/>
      <c r="F17" s="34" t="s">
        <v>336</v>
      </c>
      <c r="G17" s="45" t="s">
        <v>341</v>
      </c>
      <c r="H17" s="46">
        <v>10000</v>
      </c>
      <c r="I17" s="33">
        <v>0</v>
      </c>
      <c r="J17" s="23">
        <f t="shared" si="0"/>
        <v>10000</v>
      </c>
    </row>
    <row r="18" spans="1:10" ht="12.75">
      <c r="A18" s="37" t="s">
        <v>241</v>
      </c>
      <c r="B18" s="35" t="s">
        <v>233</v>
      </c>
      <c r="C18" s="36">
        <v>4399</v>
      </c>
      <c r="D18" s="36">
        <v>5169</v>
      </c>
      <c r="E18" s="16"/>
      <c r="F18" s="34" t="s">
        <v>336</v>
      </c>
      <c r="G18" s="45" t="s">
        <v>200</v>
      </c>
      <c r="H18" s="46">
        <v>18000</v>
      </c>
      <c r="I18" s="33">
        <v>0</v>
      </c>
      <c r="J18" s="23">
        <f t="shared" si="0"/>
        <v>18000</v>
      </c>
    </row>
    <row r="19" spans="1:10" ht="12.75" customHeight="1">
      <c r="A19" s="256" t="s">
        <v>241</v>
      </c>
      <c r="B19" s="180" t="s">
        <v>233</v>
      </c>
      <c r="C19" s="181">
        <v>4350</v>
      </c>
      <c r="D19" s="36">
        <v>6121</v>
      </c>
      <c r="E19" s="16"/>
      <c r="F19" s="34" t="s">
        <v>506</v>
      </c>
      <c r="G19" s="180" t="s">
        <v>508</v>
      </c>
      <c r="H19" s="33">
        <v>0</v>
      </c>
      <c r="I19" s="179">
        <v>5239.6</v>
      </c>
      <c r="J19" s="255">
        <f t="shared" si="0"/>
        <v>5239.6</v>
      </c>
    </row>
    <row r="20" spans="1:10" ht="12.75" customHeight="1">
      <c r="A20" s="37" t="s">
        <v>241</v>
      </c>
      <c r="B20" s="35" t="s">
        <v>205</v>
      </c>
      <c r="C20" s="36">
        <v>4357</v>
      </c>
      <c r="D20" s="36">
        <v>6351</v>
      </c>
      <c r="E20" s="16" t="s">
        <v>162</v>
      </c>
      <c r="F20" s="34" t="s">
        <v>237</v>
      </c>
      <c r="G20" s="45" t="s">
        <v>206</v>
      </c>
      <c r="H20" s="33">
        <v>0</v>
      </c>
      <c r="I20" s="33">
        <v>434</v>
      </c>
      <c r="J20" s="23">
        <f t="shared" si="0"/>
        <v>434</v>
      </c>
    </row>
    <row r="21" spans="1:10" ht="12.75" customHeight="1">
      <c r="A21" s="37" t="s">
        <v>241</v>
      </c>
      <c r="B21" s="35" t="s">
        <v>528</v>
      </c>
      <c r="C21" s="36">
        <v>4350</v>
      </c>
      <c r="D21" s="36">
        <v>6351</v>
      </c>
      <c r="E21" s="16" t="s">
        <v>162</v>
      </c>
      <c r="F21" s="34" t="s">
        <v>499</v>
      </c>
      <c r="G21" s="43" t="s">
        <v>507</v>
      </c>
      <c r="H21" s="33">
        <v>0</v>
      </c>
      <c r="I21" s="33">
        <v>5000</v>
      </c>
      <c r="J21" s="257">
        <f t="shared" si="0"/>
        <v>5000</v>
      </c>
    </row>
    <row r="22" spans="1:10" ht="22.5">
      <c r="A22" s="37" t="s">
        <v>241</v>
      </c>
      <c r="B22" s="35" t="s">
        <v>528</v>
      </c>
      <c r="C22" s="36">
        <v>4350</v>
      </c>
      <c r="D22" s="36">
        <v>6351</v>
      </c>
      <c r="E22" s="16" t="s">
        <v>162</v>
      </c>
      <c r="F22" s="34" t="s">
        <v>500</v>
      </c>
      <c r="G22" s="45" t="s">
        <v>498</v>
      </c>
      <c r="H22" s="33">
        <v>0</v>
      </c>
      <c r="I22" s="33">
        <v>9287.6</v>
      </c>
      <c r="J22" s="257">
        <f t="shared" si="0"/>
        <v>9287.6</v>
      </c>
    </row>
    <row r="23" spans="1:10" ht="12.75">
      <c r="A23" s="37" t="s">
        <v>241</v>
      </c>
      <c r="B23" s="35" t="s">
        <v>528</v>
      </c>
      <c r="C23" s="36">
        <v>4350</v>
      </c>
      <c r="D23" s="36">
        <v>6351</v>
      </c>
      <c r="E23" s="16" t="s">
        <v>162</v>
      </c>
      <c r="F23" s="34" t="s">
        <v>532</v>
      </c>
      <c r="G23" s="45" t="s">
        <v>533</v>
      </c>
      <c r="H23" s="33">
        <v>0</v>
      </c>
      <c r="I23" s="33">
        <v>4450</v>
      </c>
      <c r="J23" s="257">
        <f>SUM(H23:I23)</f>
        <v>4450</v>
      </c>
    </row>
    <row r="24" spans="1:10" ht="12.75">
      <c r="A24" s="37" t="s">
        <v>241</v>
      </c>
      <c r="B24" s="35" t="s">
        <v>528</v>
      </c>
      <c r="C24" s="36">
        <v>4350</v>
      </c>
      <c r="D24" s="36">
        <v>6351</v>
      </c>
      <c r="E24" s="16" t="s">
        <v>162</v>
      </c>
      <c r="F24" s="34" t="s">
        <v>534</v>
      </c>
      <c r="G24" s="45" t="s">
        <v>535</v>
      </c>
      <c r="H24" s="33">
        <v>0</v>
      </c>
      <c r="I24" s="33">
        <v>19600</v>
      </c>
      <c r="J24" s="257">
        <f>SUM(H24:I24)</f>
        <v>19600</v>
      </c>
    </row>
    <row r="25" spans="1:10" ht="12.75">
      <c r="A25" s="37" t="s">
        <v>241</v>
      </c>
      <c r="B25" s="35" t="s">
        <v>529</v>
      </c>
      <c r="C25" s="36">
        <v>4350</v>
      </c>
      <c r="D25" s="36">
        <v>6351</v>
      </c>
      <c r="E25" s="16" t="s">
        <v>162</v>
      </c>
      <c r="F25" s="34" t="s">
        <v>234</v>
      </c>
      <c r="G25" s="45" t="s">
        <v>201</v>
      </c>
      <c r="H25" s="33">
        <v>0</v>
      </c>
      <c r="I25" s="33">
        <v>8715</v>
      </c>
      <c r="J25" s="23">
        <f t="shared" si="0"/>
        <v>8715</v>
      </c>
    </row>
    <row r="26" spans="1:10" ht="22.5">
      <c r="A26" s="37" t="s">
        <v>241</v>
      </c>
      <c r="B26" s="35" t="s">
        <v>529</v>
      </c>
      <c r="C26" s="36">
        <v>4350</v>
      </c>
      <c r="D26" s="36">
        <v>6351</v>
      </c>
      <c r="E26" s="16" t="s">
        <v>162</v>
      </c>
      <c r="F26" s="34" t="s">
        <v>235</v>
      </c>
      <c r="G26" s="45" t="s">
        <v>202</v>
      </c>
      <c r="H26" s="33">
        <v>0</v>
      </c>
      <c r="I26" s="33">
        <v>11045</v>
      </c>
      <c r="J26" s="23">
        <f t="shared" si="0"/>
        <v>11045</v>
      </c>
    </row>
    <row r="27" spans="1:10" ht="22.5">
      <c r="A27" s="37" t="s">
        <v>241</v>
      </c>
      <c r="B27" s="35" t="s">
        <v>203</v>
      </c>
      <c r="C27" s="36">
        <v>4357</v>
      </c>
      <c r="D27" s="36">
        <v>6351</v>
      </c>
      <c r="E27" s="16" t="s">
        <v>162</v>
      </c>
      <c r="F27" s="34" t="s">
        <v>236</v>
      </c>
      <c r="G27" s="45" t="s">
        <v>204</v>
      </c>
      <c r="H27" s="33">
        <v>0</v>
      </c>
      <c r="I27" s="33">
        <v>965</v>
      </c>
      <c r="J27" s="23">
        <f t="shared" si="0"/>
        <v>965</v>
      </c>
    </row>
    <row r="28" spans="1:10" ht="12.75">
      <c r="A28" s="32" t="s">
        <v>129</v>
      </c>
      <c r="B28" s="57" t="s">
        <v>225</v>
      </c>
      <c r="C28" s="58">
        <v>4357</v>
      </c>
      <c r="D28" s="15">
        <v>6121</v>
      </c>
      <c r="E28" s="16"/>
      <c r="F28" s="13" t="s">
        <v>127</v>
      </c>
      <c r="G28" s="267" t="s">
        <v>128</v>
      </c>
      <c r="H28" s="18">
        <v>0</v>
      </c>
      <c r="I28" s="60">
        <v>1210</v>
      </c>
      <c r="J28" s="23">
        <f>SUM(H28:I28)</f>
        <v>1210</v>
      </c>
    </row>
    <row r="29" spans="1:10" ht="12.75">
      <c r="A29" s="37" t="s">
        <v>129</v>
      </c>
      <c r="B29" s="180" t="s">
        <v>225</v>
      </c>
      <c r="C29" s="181">
        <v>4350</v>
      </c>
      <c r="D29" s="36">
        <v>6121</v>
      </c>
      <c r="E29" s="16"/>
      <c r="F29" s="34" t="s">
        <v>523</v>
      </c>
      <c r="G29" s="254" t="s">
        <v>503</v>
      </c>
      <c r="H29" s="33">
        <v>0</v>
      </c>
      <c r="I29" s="179">
        <v>10500</v>
      </c>
      <c r="J29" s="255">
        <f>SUM(H29:I29)</f>
        <v>10500</v>
      </c>
    </row>
    <row r="30" spans="1:10" s="101" customFormat="1" ht="12.75">
      <c r="A30" s="37" t="s">
        <v>129</v>
      </c>
      <c r="B30" s="35" t="s">
        <v>225</v>
      </c>
      <c r="C30" s="36">
        <v>4350</v>
      </c>
      <c r="D30" s="36">
        <v>6121</v>
      </c>
      <c r="E30" s="16"/>
      <c r="F30" s="34" t="s">
        <v>505</v>
      </c>
      <c r="G30" s="45" t="s">
        <v>504</v>
      </c>
      <c r="H30" s="33">
        <v>0</v>
      </c>
      <c r="I30" s="33">
        <v>2000</v>
      </c>
      <c r="J30" s="257">
        <f>SUM(H30:I30)</f>
        <v>2000</v>
      </c>
    </row>
    <row r="31" spans="1:10" s="101" customFormat="1" ht="12.75">
      <c r="A31" s="32" t="s">
        <v>129</v>
      </c>
      <c r="B31" s="14" t="s">
        <v>225</v>
      </c>
      <c r="C31" s="15">
        <v>4357</v>
      </c>
      <c r="D31" s="15">
        <v>6121</v>
      </c>
      <c r="E31" s="16"/>
      <c r="F31" s="13" t="s">
        <v>496</v>
      </c>
      <c r="G31" s="40" t="s">
        <v>497</v>
      </c>
      <c r="H31" s="18">
        <v>0</v>
      </c>
      <c r="I31" s="18">
        <v>15000</v>
      </c>
      <c r="J31" s="255">
        <f>SUM(H31:I31)</f>
        <v>15000</v>
      </c>
    </row>
    <row r="32" spans="1:10" ht="12.75">
      <c r="A32" s="37" t="s">
        <v>242</v>
      </c>
      <c r="B32" s="38" t="s">
        <v>224</v>
      </c>
      <c r="C32" s="36">
        <v>3539</v>
      </c>
      <c r="D32" s="36">
        <v>6121</v>
      </c>
      <c r="E32" s="16"/>
      <c r="F32" s="177" t="s">
        <v>238</v>
      </c>
      <c r="G32" s="232" t="s">
        <v>212</v>
      </c>
      <c r="H32" s="33">
        <v>0</v>
      </c>
      <c r="I32" s="134">
        <v>36000</v>
      </c>
      <c r="J32" s="23">
        <f t="shared" si="0"/>
        <v>36000</v>
      </c>
    </row>
    <row r="33" spans="1:10" ht="22.5">
      <c r="A33" s="37" t="s">
        <v>242</v>
      </c>
      <c r="B33" s="38" t="s">
        <v>224</v>
      </c>
      <c r="C33" s="36">
        <v>3539</v>
      </c>
      <c r="D33" s="36">
        <v>6121</v>
      </c>
      <c r="E33" s="16"/>
      <c r="F33" s="177" t="s">
        <v>239</v>
      </c>
      <c r="G33" s="232" t="s">
        <v>213</v>
      </c>
      <c r="H33" s="33">
        <v>0</v>
      </c>
      <c r="I33" s="134">
        <v>15000</v>
      </c>
      <c r="J33" s="23">
        <f t="shared" si="0"/>
        <v>15000</v>
      </c>
    </row>
    <row r="34" spans="1:10" ht="23.25" thickBot="1">
      <c r="A34" s="140" t="s">
        <v>242</v>
      </c>
      <c r="B34" s="141" t="s">
        <v>224</v>
      </c>
      <c r="C34" s="142">
        <v>3539</v>
      </c>
      <c r="D34" s="142">
        <v>6121</v>
      </c>
      <c r="E34" s="143"/>
      <c r="F34" s="165" t="s">
        <v>240</v>
      </c>
      <c r="G34" s="233" t="s">
        <v>214</v>
      </c>
      <c r="H34" s="144">
        <v>0</v>
      </c>
      <c r="I34" s="166">
        <v>15000</v>
      </c>
      <c r="J34" s="133">
        <f t="shared" si="0"/>
        <v>15000</v>
      </c>
    </row>
    <row r="35" spans="1:10" ht="13.5" thickBot="1">
      <c r="A35" s="74"/>
      <c r="B35" s="75" t="s">
        <v>37</v>
      </c>
      <c r="C35" s="76"/>
      <c r="D35" s="76"/>
      <c r="E35" s="77"/>
      <c r="F35" s="122"/>
      <c r="G35" s="79"/>
      <c r="H35" s="80">
        <f>SUM(H14:H34)</f>
        <v>43500</v>
      </c>
      <c r="I35" s="80">
        <f>SUM(I14:I34)</f>
        <v>159446.2</v>
      </c>
      <c r="J35" s="81">
        <f>SUM(J14:J34)</f>
        <v>202946.2</v>
      </c>
    </row>
    <row r="36" spans="1:10" s="168" customFormat="1" ht="5.25" customHeight="1" thickBot="1">
      <c r="A36" s="138"/>
      <c r="B36" s="135"/>
      <c r="C36" s="136"/>
      <c r="D36" s="136"/>
      <c r="E36" s="137"/>
      <c r="F36" s="138"/>
      <c r="G36" s="135"/>
      <c r="H36" s="167"/>
      <c r="I36" s="167"/>
      <c r="J36" s="167"/>
    </row>
    <row r="37" spans="1:10" ht="16.5" thickBot="1">
      <c r="A37" s="19"/>
      <c r="B37" s="20" t="s">
        <v>488</v>
      </c>
      <c r="C37" s="21"/>
      <c r="D37" s="21"/>
      <c r="E37" s="21"/>
      <c r="F37" s="123"/>
      <c r="G37" s="21"/>
      <c r="H37" s="22">
        <f>H9+H35</f>
        <v>43500</v>
      </c>
      <c r="I37" s="22">
        <f>I9+I35</f>
        <v>279896.2</v>
      </c>
      <c r="J37" s="22">
        <f>J9+J35</f>
        <v>323396.2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12:F13"/>
    <mergeCell ref="A12:A13"/>
    <mergeCell ref="C12:C13"/>
    <mergeCell ref="D12:D13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3" t="s">
        <v>45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147" t="s">
        <v>410</v>
      </c>
      <c r="B7" s="247" t="s">
        <v>407</v>
      </c>
      <c r="C7" s="149">
        <v>3322</v>
      </c>
      <c r="D7" s="149">
        <v>6121</v>
      </c>
      <c r="E7" s="150"/>
      <c r="F7" s="48" t="s">
        <v>467</v>
      </c>
      <c r="G7" s="148" t="s">
        <v>350</v>
      </c>
      <c r="H7" s="46">
        <v>0</v>
      </c>
      <c r="I7" s="46">
        <v>23000</v>
      </c>
      <c r="J7" s="100">
        <f>SUM(H7:I7)</f>
        <v>23000</v>
      </c>
    </row>
    <row r="8" spans="1:10" s="26" customFormat="1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23000</v>
      </c>
      <c r="J8" s="81">
        <f>SUM(J7:J7)</f>
        <v>23000</v>
      </c>
    </row>
    <row r="9" spans="1:10" s="26" customFormat="1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s="26" customFormat="1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1" t="s">
        <v>1</v>
      </c>
      <c r="B11" s="4" t="s">
        <v>2</v>
      </c>
      <c r="C11" s="279" t="s">
        <v>3</v>
      </c>
      <c r="D11" s="279" t="s">
        <v>4</v>
      </c>
      <c r="E11" s="279" t="s">
        <v>5</v>
      </c>
      <c r="F11" s="279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2"/>
      <c r="B12" s="9" t="s">
        <v>9</v>
      </c>
      <c r="C12" s="280"/>
      <c r="D12" s="280"/>
      <c r="E12" s="280"/>
      <c r="F12" s="280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2.75">
      <c r="A13" s="212" t="s">
        <v>410</v>
      </c>
      <c r="B13" s="222" t="s">
        <v>407</v>
      </c>
      <c r="C13" s="223">
        <v>3322</v>
      </c>
      <c r="D13" s="223">
        <v>5165</v>
      </c>
      <c r="E13" s="213"/>
      <c r="F13" s="224" t="s">
        <v>411</v>
      </c>
      <c r="G13" s="225" t="s">
        <v>402</v>
      </c>
      <c r="H13" s="221">
        <v>800</v>
      </c>
      <c r="I13" s="221">
        <v>0</v>
      </c>
      <c r="J13" s="192">
        <f aca="true" t="shared" si="0" ref="J13:J32">SUM(H13:I13)</f>
        <v>800</v>
      </c>
    </row>
    <row r="14" spans="1:10" ht="12.75">
      <c r="A14" s="147" t="s">
        <v>410</v>
      </c>
      <c r="B14" s="184" t="s">
        <v>407</v>
      </c>
      <c r="C14" s="149">
        <v>3322</v>
      </c>
      <c r="D14" s="149">
        <v>5169</v>
      </c>
      <c r="E14" s="150"/>
      <c r="F14" s="48" t="s">
        <v>411</v>
      </c>
      <c r="G14" s="148" t="s">
        <v>402</v>
      </c>
      <c r="H14" s="46">
        <v>7400</v>
      </c>
      <c r="I14" s="46">
        <v>0</v>
      </c>
      <c r="J14" s="100">
        <f t="shared" si="0"/>
        <v>7400</v>
      </c>
    </row>
    <row r="15" spans="1:10" ht="12.75">
      <c r="A15" s="147" t="s">
        <v>410</v>
      </c>
      <c r="B15" s="184" t="s">
        <v>407</v>
      </c>
      <c r="C15" s="149">
        <v>3322</v>
      </c>
      <c r="D15" s="149">
        <v>5171</v>
      </c>
      <c r="E15" s="150"/>
      <c r="F15" s="48" t="s">
        <v>411</v>
      </c>
      <c r="G15" s="148" t="s">
        <v>402</v>
      </c>
      <c r="H15" s="46">
        <v>21800</v>
      </c>
      <c r="I15" s="46">
        <v>0</v>
      </c>
      <c r="J15" s="100">
        <f t="shared" si="0"/>
        <v>21800</v>
      </c>
    </row>
    <row r="16" spans="1:10" ht="33.75">
      <c r="A16" s="32" t="s">
        <v>49</v>
      </c>
      <c r="B16" s="14" t="s">
        <v>244</v>
      </c>
      <c r="C16" s="15">
        <v>3329</v>
      </c>
      <c r="D16" s="15">
        <v>5169</v>
      </c>
      <c r="E16" s="16"/>
      <c r="F16" s="158">
        <v>98003</v>
      </c>
      <c r="G16" s="40" t="s">
        <v>473</v>
      </c>
      <c r="H16" s="18">
        <v>2000</v>
      </c>
      <c r="I16" s="33">
        <v>0</v>
      </c>
      <c r="J16" s="23">
        <f t="shared" si="0"/>
        <v>2000</v>
      </c>
    </row>
    <row r="17" spans="1:10" ht="45">
      <c r="A17" s="32" t="s">
        <v>49</v>
      </c>
      <c r="B17" s="14" t="s">
        <v>244</v>
      </c>
      <c r="C17" s="15">
        <v>3329</v>
      </c>
      <c r="D17" s="15">
        <v>5169</v>
      </c>
      <c r="E17" s="16"/>
      <c r="F17" s="158">
        <v>98003</v>
      </c>
      <c r="G17" s="40" t="s">
        <v>340</v>
      </c>
      <c r="H17" s="33">
        <v>108.9</v>
      </c>
      <c r="I17" s="33">
        <v>0</v>
      </c>
      <c r="J17" s="23">
        <f t="shared" si="0"/>
        <v>108.9</v>
      </c>
    </row>
    <row r="18" spans="1:10" ht="22.5">
      <c r="A18" s="32" t="s">
        <v>49</v>
      </c>
      <c r="B18" s="14" t="s">
        <v>244</v>
      </c>
      <c r="C18" s="15">
        <v>3329</v>
      </c>
      <c r="D18" s="15">
        <v>5169</v>
      </c>
      <c r="E18" s="16"/>
      <c r="F18" s="158">
        <v>98003</v>
      </c>
      <c r="G18" s="40" t="s">
        <v>50</v>
      </c>
      <c r="H18" s="33">
        <v>95</v>
      </c>
      <c r="I18" s="33">
        <v>0</v>
      </c>
      <c r="J18" s="23">
        <f t="shared" si="0"/>
        <v>95</v>
      </c>
    </row>
    <row r="19" spans="1:10" ht="22.5">
      <c r="A19" s="147" t="s">
        <v>310</v>
      </c>
      <c r="B19" s="148" t="s">
        <v>288</v>
      </c>
      <c r="C19" s="149">
        <v>3315</v>
      </c>
      <c r="D19" s="149">
        <v>6351</v>
      </c>
      <c r="E19" s="150" t="s">
        <v>162</v>
      </c>
      <c r="F19" s="48" t="s">
        <v>289</v>
      </c>
      <c r="G19" s="154" t="s">
        <v>290</v>
      </c>
      <c r="H19" s="46">
        <v>0</v>
      </c>
      <c r="I19" s="46">
        <v>8000</v>
      </c>
      <c r="J19" s="100">
        <f t="shared" si="0"/>
        <v>8000</v>
      </c>
    </row>
    <row r="20" spans="1:10" ht="22.5">
      <c r="A20" s="147" t="s">
        <v>310</v>
      </c>
      <c r="B20" s="148" t="s">
        <v>288</v>
      </c>
      <c r="C20" s="149">
        <v>3315</v>
      </c>
      <c r="D20" s="149">
        <v>6351</v>
      </c>
      <c r="E20" s="150" t="s">
        <v>162</v>
      </c>
      <c r="F20" s="48" t="s">
        <v>291</v>
      </c>
      <c r="G20" s="154" t="s">
        <v>292</v>
      </c>
      <c r="H20" s="46">
        <v>0</v>
      </c>
      <c r="I20" s="46">
        <v>1588</v>
      </c>
      <c r="J20" s="100">
        <f>SUM(H20:I20)</f>
        <v>1588</v>
      </c>
    </row>
    <row r="21" spans="1:10" ht="22.5">
      <c r="A21" s="147" t="s">
        <v>310</v>
      </c>
      <c r="B21" s="148" t="s">
        <v>293</v>
      </c>
      <c r="C21" s="149">
        <v>3315</v>
      </c>
      <c r="D21" s="149">
        <v>6351</v>
      </c>
      <c r="E21" s="150" t="s">
        <v>162</v>
      </c>
      <c r="F21" s="48" t="s">
        <v>294</v>
      </c>
      <c r="G21" s="154" t="s">
        <v>295</v>
      </c>
      <c r="H21" s="46">
        <v>0</v>
      </c>
      <c r="I21" s="46">
        <v>1300</v>
      </c>
      <c r="J21" s="100">
        <f t="shared" si="0"/>
        <v>1300</v>
      </c>
    </row>
    <row r="22" spans="1:10" ht="22.5">
      <c r="A22" s="147" t="s">
        <v>310</v>
      </c>
      <c r="B22" s="148" t="s">
        <v>293</v>
      </c>
      <c r="C22" s="149">
        <v>3315</v>
      </c>
      <c r="D22" s="149">
        <v>6351</v>
      </c>
      <c r="E22" s="150" t="s">
        <v>162</v>
      </c>
      <c r="F22" s="48" t="s">
        <v>296</v>
      </c>
      <c r="G22" s="154" t="s">
        <v>297</v>
      </c>
      <c r="H22" s="46">
        <v>0</v>
      </c>
      <c r="I22" s="46">
        <v>2900</v>
      </c>
      <c r="J22" s="100">
        <f t="shared" si="0"/>
        <v>2900</v>
      </c>
    </row>
    <row r="23" spans="1:10" ht="22.5">
      <c r="A23" s="147" t="s">
        <v>310</v>
      </c>
      <c r="B23" s="148" t="s">
        <v>293</v>
      </c>
      <c r="C23" s="149">
        <v>3315</v>
      </c>
      <c r="D23" s="149">
        <v>6351</v>
      </c>
      <c r="E23" s="150" t="s">
        <v>162</v>
      </c>
      <c r="F23" s="48" t="s">
        <v>298</v>
      </c>
      <c r="G23" s="154" t="s">
        <v>480</v>
      </c>
      <c r="H23" s="46">
        <v>0</v>
      </c>
      <c r="I23" s="46">
        <v>5700</v>
      </c>
      <c r="J23" s="100">
        <f t="shared" si="0"/>
        <v>5700</v>
      </c>
    </row>
    <row r="24" spans="1:10" ht="22.5">
      <c r="A24" s="147" t="s">
        <v>310</v>
      </c>
      <c r="B24" s="148" t="s">
        <v>293</v>
      </c>
      <c r="C24" s="149">
        <v>3315</v>
      </c>
      <c r="D24" s="149">
        <v>6351</v>
      </c>
      <c r="E24" s="150" t="s">
        <v>162</v>
      </c>
      <c r="F24" s="48" t="s">
        <v>299</v>
      </c>
      <c r="G24" s="154" t="s">
        <v>300</v>
      </c>
      <c r="H24" s="46">
        <v>0</v>
      </c>
      <c r="I24" s="46">
        <v>1000</v>
      </c>
      <c r="J24" s="100">
        <f>SUM(H24:I24)</f>
        <v>1000</v>
      </c>
    </row>
    <row r="25" spans="1:10" ht="22.5">
      <c r="A25" s="147" t="s">
        <v>310</v>
      </c>
      <c r="B25" s="148" t="s">
        <v>293</v>
      </c>
      <c r="C25" s="149">
        <v>3315</v>
      </c>
      <c r="D25" s="149">
        <v>6351</v>
      </c>
      <c r="E25" s="150" t="s">
        <v>162</v>
      </c>
      <c r="F25" s="48" t="s">
        <v>301</v>
      </c>
      <c r="G25" s="154" t="s">
        <v>302</v>
      </c>
      <c r="H25" s="46">
        <v>0</v>
      </c>
      <c r="I25" s="46">
        <v>500</v>
      </c>
      <c r="J25" s="100">
        <f>SUM(H25:I25)</f>
        <v>500</v>
      </c>
    </row>
    <row r="26" spans="1:10" ht="12.75">
      <c r="A26" s="147" t="s">
        <v>310</v>
      </c>
      <c r="B26" s="148" t="s">
        <v>303</v>
      </c>
      <c r="C26" s="149">
        <v>3314</v>
      </c>
      <c r="D26" s="149">
        <v>6351</v>
      </c>
      <c r="E26" s="150" t="s">
        <v>162</v>
      </c>
      <c r="F26" s="48" t="s">
        <v>304</v>
      </c>
      <c r="G26" s="154" t="s">
        <v>511</v>
      </c>
      <c r="H26" s="46">
        <v>0</v>
      </c>
      <c r="I26" s="46">
        <v>1000</v>
      </c>
      <c r="J26" s="100">
        <f>SUM(H26:I26)</f>
        <v>1000</v>
      </c>
    </row>
    <row r="27" spans="1:10" ht="22.5">
      <c r="A27" s="147" t="s">
        <v>310</v>
      </c>
      <c r="B27" s="160" t="s">
        <v>303</v>
      </c>
      <c r="C27" s="149">
        <v>3314</v>
      </c>
      <c r="D27" s="149">
        <v>6351</v>
      </c>
      <c r="E27" s="150" t="s">
        <v>162</v>
      </c>
      <c r="F27" s="48" t="s">
        <v>305</v>
      </c>
      <c r="G27" s="161" t="s">
        <v>306</v>
      </c>
      <c r="H27" s="46">
        <v>0</v>
      </c>
      <c r="I27" s="46">
        <v>601.5</v>
      </c>
      <c r="J27" s="100">
        <f>SUM(H27:I27)</f>
        <v>601.5</v>
      </c>
    </row>
    <row r="28" spans="1:10" ht="22.5">
      <c r="A28" s="147" t="s">
        <v>310</v>
      </c>
      <c r="B28" s="148" t="s">
        <v>285</v>
      </c>
      <c r="C28" s="149">
        <v>3311</v>
      </c>
      <c r="D28" s="149">
        <v>6351</v>
      </c>
      <c r="E28" s="150" t="s">
        <v>162</v>
      </c>
      <c r="F28" s="48" t="s">
        <v>286</v>
      </c>
      <c r="G28" s="154" t="s">
        <v>287</v>
      </c>
      <c r="H28" s="46">
        <v>0</v>
      </c>
      <c r="I28" s="46">
        <v>2000</v>
      </c>
      <c r="J28" s="100">
        <f t="shared" si="0"/>
        <v>2000</v>
      </c>
    </row>
    <row r="29" spans="1:10" ht="12.75">
      <c r="A29" s="147" t="s">
        <v>310</v>
      </c>
      <c r="B29" s="148" t="s">
        <v>279</v>
      </c>
      <c r="C29" s="149">
        <v>3311</v>
      </c>
      <c r="D29" s="149">
        <v>6351</v>
      </c>
      <c r="E29" s="150" t="s">
        <v>162</v>
      </c>
      <c r="F29" s="48" t="s">
        <v>280</v>
      </c>
      <c r="G29" s="154" t="s">
        <v>281</v>
      </c>
      <c r="H29" s="46">
        <v>0</v>
      </c>
      <c r="I29" s="46">
        <v>7500</v>
      </c>
      <c r="J29" s="100">
        <f t="shared" si="0"/>
        <v>7500</v>
      </c>
    </row>
    <row r="30" spans="1:10" ht="12.75">
      <c r="A30" s="147" t="s">
        <v>310</v>
      </c>
      <c r="B30" s="160" t="s">
        <v>307</v>
      </c>
      <c r="C30" s="149">
        <v>3315</v>
      </c>
      <c r="D30" s="149">
        <v>6351</v>
      </c>
      <c r="E30" s="150" t="s">
        <v>162</v>
      </c>
      <c r="F30" s="48" t="s">
        <v>308</v>
      </c>
      <c r="G30" s="161" t="s">
        <v>309</v>
      </c>
      <c r="H30" s="46">
        <v>0</v>
      </c>
      <c r="I30" s="46">
        <v>1000</v>
      </c>
      <c r="J30" s="100">
        <f t="shared" si="0"/>
        <v>1000</v>
      </c>
    </row>
    <row r="31" spans="1:10" ht="22.5">
      <c r="A31" s="147" t="s">
        <v>310</v>
      </c>
      <c r="B31" s="148" t="s">
        <v>282</v>
      </c>
      <c r="C31" s="149">
        <v>3311</v>
      </c>
      <c r="D31" s="149">
        <v>6351</v>
      </c>
      <c r="E31" s="150" t="s">
        <v>162</v>
      </c>
      <c r="F31" s="48" t="s">
        <v>283</v>
      </c>
      <c r="G31" s="159" t="s">
        <v>284</v>
      </c>
      <c r="H31" s="210">
        <v>0</v>
      </c>
      <c r="I31" s="46">
        <v>2100</v>
      </c>
      <c r="J31" s="100">
        <f t="shared" si="0"/>
        <v>2100</v>
      </c>
    </row>
    <row r="32" spans="1:10" ht="13.5" thickBot="1">
      <c r="A32" s="37" t="s">
        <v>243</v>
      </c>
      <c r="B32" s="38" t="s">
        <v>224</v>
      </c>
      <c r="C32" s="36">
        <v>3319</v>
      </c>
      <c r="D32" s="36">
        <v>6121</v>
      </c>
      <c r="E32" s="16"/>
      <c r="F32" s="34" t="s">
        <v>245</v>
      </c>
      <c r="G32" s="154" t="s">
        <v>215</v>
      </c>
      <c r="H32" s="33">
        <v>0</v>
      </c>
      <c r="I32" s="134">
        <v>100760</v>
      </c>
      <c r="J32" s="23">
        <f t="shared" si="0"/>
        <v>100760</v>
      </c>
    </row>
    <row r="33" spans="1:10" ht="13.5" thickBot="1">
      <c r="A33" s="74"/>
      <c r="B33" s="75" t="s">
        <v>37</v>
      </c>
      <c r="C33" s="76"/>
      <c r="D33" s="76"/>
      <c r="E33" s="77"/>
      <c r="F33" s="78"/>
      <c r="G33" s="79"/>
      <c r="H33" s="80">
        <f>SUM(H13:H32)</f>
        <v>32203.9</v>
      </c>
      <c r="I33" s="80">
        <f>SUM(I13:I32)</f>
        <v>135949.5</v>
      </c>
      <c r="J33" s="81">
        <f>SUM(J13:J32)</f>
        <v>168153.4</v>
      </c>
    </row>
    <row r="34" spans="1:10" ht="13.5" thickBot="1">
      <c r="A34" s="155"/>
      <c r="B34" s="156"/>
      <c r="C34" s="157"/>
      <c r="D34" s="157"/>
      <c r="E34" s="169"/>
      <c r="F34" s="170"/>
      <c r="G34" s="156"/>
      <c r="H34" s="171"/>
      <c r="I34" s="171"/>
      <c r="J34" s="171"/>
    </row>
    <row r="35" spans="1:10" ht="16.5" thickBot="1">
      <c r="A35" s="19"/>
      <c r="B35" s="20" t="s">
        <v>489</v>
      </c>
      <c r="C35" s="21"/>
      <c r="D35" s="21"/>
      <c r="E35" s="21"/>
      <c r="F35" s="21"/>
      <c r="G35" s="21"/>
      <c r="H35" s="22">
        <f>H8+H33</f>
        <v>32203.9</v>
      </c>
      <c r="I35" s="22">
        <f>I8+I33</f>
        <v>158949.5</v>
      </c>
      <c r="J35" s="31">
        <f>J8+J33</f>
        <v>191153.4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11:F12"/>
    <mergeCell ref="A11:A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3" t="s">
        <v>46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72"/>
      <c r="B7" s="57"/>
      <c r="C7" s="58"/>
      <c r="D7" s="58"/>
      <c r="E7" s="44"/>
      <c r="F7" s="59"/>
      <c r="G7" s="57"/>
      <c r="H7" s="60"/>
      <c r="I7" s="60"/>
      <c r="J7" s="7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1" t="s">
        <v>1</v>
      </c>
      <c r="B11" s="4" t="s">
        <v>2</v>
      </c>
      <c r="C11" s="279" t="s">
        <v>3</v>
      </c>
      <c r="D11" s="279" t="s">
        <v>4</v>
      </c>
      <c r="E11" s="279" t="s">
        <v>5</v>
      </c>
      <c r="F11" s="279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2"/>
      <c r="B12" s="9" t="s">
        <v>9</v>
      </c>
      <c r="C12" s="280"/>
      <c r="D12" s="280"/>
      <c r="E12" s="280"/>
      <c r="F12" s="280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2.75">
      <c r="A13" s="37" t="s">
        <v>56</v>
      </c>
      <c r="B13" s="35" t="s">
        <v>257</v>
      </c>
      <c r="C13" s="36">
        <v>5311</v>
      </c>
      <c r="D13" s="36">
        <v>5134</v>
      </c>
      <c r="E13" s="268"/>
      <c r="F13" s="269" t="s">
        <v>524</v>
      </c>
      <c r="G13" s="270" t="s">
        <v>525</v>
      </c>
      <c r="H13" s="221">
        <v>20000</v>
      </c>
      <c r="I13" s="116">
        <v>0</v>
      </c>
      <c r="J13" s="23">
        <f aca="true" t="shared" si="0" ref="J13:J20">SUM(H13:I13)</f>
        <v>20000</v>
      </c>
    </row>
    <row r="14" spans="1:10" ht="33.75">
      <c r="A14" s="258" t="s">
        <v>513</v>
      </c>
      <c r="B14" s="259" t="s">
        <v>514</v>
      </c>
      <c r="C14" s="260">
        <v>5311</v>
      </c>
      <c r="D14" s="260">
        <v>5331</v>
      </c>
      <c r="E14" s="261"/>
      <c r="F14" s="262" t="s">
        <v>515</v>
      </c>
      <c r="G14" s="263" t="s">
        <v>516</v>
      </c>
      <c r="H14" s="264">
        <v>21000</v>
      </c>
      <c r="I14" s="264">
        <v>0</v>
      </c>
      <c r="J14" s="265">
        <f t="shared" si="0"/>
        <v>21000</v>
      </c>
    </row>
    <row r="15" spans="1:10" ht="12.75">
      <c r="A15" s="147" t="s">
        <v>408</v>
      </c>
      <c r="B15" s="148" t="s">
        <v>407</v>
      </c>
      <c r="C15" s="149">
        <v>5512</v>
      </c>
      <c r="D15" s="149">
        <v>6121</v>
      </c>
      <c r="E15" s="150"/>
      <c r="F15" s="48" t="s">
        <v>409</v>
      </c>
      <c r="G15" s="148" t="s">
        <v>403</v>
      </c>
      <c r="H15" s="46">
        <v>0</v>
      </c>
      <c r="I15" s="46">
        <v>100</v>
      </c>
      <c r="J15" s="23">
        <f t="shared" si="0"/>
        <v>100</v>
      </c>
    </row>
    <row r="16" spans="1:10" ht="12.75">
      <c r="A16" s="32" t="s">
        <v>131</v>
      </c>
      <c r="B16" s="14" t="s">
        <v>246</v>
      </c>
      <c r="C16" s="15">
        <v>5521</v>
      </c>
      <c r="D16" s="15">
        <v>6122</v>
      </c>
      <c r="E16" s="16"/>
      <c r="F16" s="13" t="s">
        <v>137</v>
      </c>
      <c r="G16" s="40" t="s">
        <v>133</v>
      </c>
      <c r="H16" s="116">
        <v>0</v>
      </c>
      <c r="I16" s="116">
        <v>35859.1</v>
      </c>
      <c r="J16" s="23">
        <f t="shared" si="0"/>
        <v>35859.1</v>
      </c>
    </row>
    <row r="17" spans="1:10" ht="22.5">
      <c r="A17" s="32" t="s">
        <v>131</v>
      </c>
      <c r="B17" s="14" t="s">
        <v>246</v>
      </c>
      <c r="C17" s="15">
        <v>5521</v>
      </c>
      <c r="D17" s="15">
        <v>6122</v>
      </c>
      <c r="E17" s="16"/>
      <c r="F17" s="13" t="s">
        <v>139</v>
      </c>
      <c r="G17" s="40" t="s">
        <v>135</v>
      </c>
      <c r="H17" s="116">
        <v>0</v>
      </c>
      <c r="I17" s="116">
        <v>5500</v>
      </c>
      <c r="J17" s="23">
        <f t="shared" si="0"/>
        <v>5500</v>
      </c>
    </row>
    <row r="18" spans="1:10" ht="12.75">
      <c r="A18" s="32" t="s">
        <v>131</v>
      </c>
      <c r="B18" s="14" t="s">
        <v>246</v>
      </c>
      <c r="C18" s="15">
        <v>5521</v>
      </c>
      <c r="D18" s="15">
        <v>6122</v>
      </c>
      <c r="E18" s="16"/>
      <c r="F18" s="102" t="s">
        <v>136</v>
      </c>
      <c r="G18" s="139" t="s">
        <v>132</v>
      </c>
      <c r="H18" s="116">
        <v>0</v>
      </c>
      <c r="I18" s="116">
        <v>5465.1</v>
      </c>
      <c r="J18" s="23">
        <f t="shared" si="0"/>
        <v>5465.1</v>
      </c>
    </row>
    <row r="19" spans="1:10" ht="12.75">
      <c r="A19" s="32" t="s">
        <v>131</v>
      </c>
      <c r="B19" s="14" t="s">
        <v>246</v>
      </c>
      <c r="C19" s="15">
        <v>5521</v>
      </c>
      <c r="D19" s="15">
        <v>6122</v>
      </c>
      <c r="E19" s="16"/>
      <c r="F19" s="13" t="s">
        <v>138</v>
      </c>
      <c r="G19" s="40" t="s">
        <v>134</v>
      </c>
      <c r="H19" s="116">
        <v>0</v>
      </c>
      <c r="I19" s="116">
        <v>57481</v>
      </c>
      <c r="J19" s="23">
        <f t="shared" si="0"/>
        <v>57481</v>
      </c>
    </row>
    <row r="20" spans="1:10" ht="13.5" thickBot="1">
      <c r="A20" s="37" t="s">
        <v>56</v>
      </c>
      <c r="B20" s="35" t="s">
        <v>257</v>
      </c>
      <c r="C20" s="36">
        <v>5311</v>
      </c>
      <c r="D20" s="36">
        <v>6123</v>
      </c>
      <c r="E20" s="16"/>
      <c r="F20" s="34" t="s">
        <v>57</v>
      </c>
      <c r="G20" s="45" t="s">
        <v>58</v>
      </c>
      <c r="H20" s="33">
        <v>0</v>
      </c>
      <c r="I20" s="33">
        <v>70000</v>
      </c>
      <c r="J20" s="23">
        <f t="shared" si="0"/>
        <v>70000</v>
      </c>
    </row>
    <row r="21" spans="1:10" ht="13.5" thickBot="1">
      <c r="A21" s="74"/>
      <c r="B21" s="75" t="s">
        <v>37</v>
      </c>
      <c r="C21" s="76"/>
      <c r="D21" s="76"/>
      <c r="E21" s="77"/>
      <c r="F21" s="78"/>
      <c r="G21" s="79"/>
      <c r="H21" s="80">
        <f>SUM(H13:H20)</f>
        <v>41000</v>
      </c>
      <c r="I21" s="80">
        <f>SUM(I13:I20)</f>
        <v>174405.2</v>
      </c>
      <c r="J21" s="81">
        <f>SUM(J13:J20)</f>
        <v>215405.2</v>
      </c>
    </row>
    <row r="22" spans="1:10" ht="13.5" thickBot="1">
      <c r="A22" s="155"/>
      <c r="B22" s="156"/>
      <c r="C22" s="157"/>
      <c r="D22" s="157"/>
      <c r="E22" s="169"/>
      <c r="F22" s="170"/>
      <c r="G22" s="156"/>
      <c r="H22" s="171"/>
      <c r="I22" s="171"/>
      <c r="J22" s="171"/>
    </row>
    <row r="23" spans="1:10" ht="16.5" thickBot="1">
      <c r="A23" s="19"/>
      <c r="B23" s="20" t="s">
        <v>490</v>
      </c>
      <c r="C23" s="21"/>
      <c r="D23" s="21"/>
      <c r="E23" s="21"/>
      <c r="F23" s="21"/>
      <c r="G23" s="21"/>
      <c r="H23" s="22">
        <f>H8+H21</f>
        <v>41000</v>
      </c>
      <c r="I23" s="22">
        <f>I8+I21</f>
        <v>174405.2</v>
      </c>
      <c r="J23" s="31">
        <f>J8+J21</f>
        <v>215405.2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11:F12"/>
    <mergeCell ref="A11:A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3" t="s">
        <v>47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1" t="s">
        <v>1</v>
      </c>
      <c r="B5" s="4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2"/>
      <c r="B6" s="9" t="s">
        <v>9</v>
      </c>
      <c r="C6" s="280"/>
      <c r="D6" s="280"/>
      <c r="E6" s="280"/>
      <c r="F6" s="280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72"/>
      <c r="B7" s="57"/>
      <c r="C7" s="58"/>
      <c r="D7" s="58"/>
      <c r="E7" s="44"/>
      <c r="F7" s="59"/>
      <c r="G7" s="57"/>
      <c r="H7" s="60"/>
      <c r="I7" s="60"/>
      <c r="J7" s="7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1" t="s">
        <v>1</v>
      </c>
      <c r="B11" s="4" t="s">
        <v>2</v>
      </c>
      <c r="C11" s="279" t="s">
        <v>3</v>
      </c>
      <c r="D11" s="279" t="s">
        <v>4</v>
      </c>
      <c r="E11" s="279" t="s">
        <v>5</v>
      </c>
      <c r="F11" s="279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2"/>
      <c r="B12" s="9" t="s">
        <v>9</v>
      </c>
      <c r="C12" s="280"/>
      <c r="D12" s="280"/>
      <c r="E12" s="280"/>
      <c r="F12" s="280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22.5">
      <c r="A13" s="37" t="s">
        <v>255</v>
      </c>
      <c r="B13" s="38" t="s">
        <v>224</v>
      </c>
      <c r="C13" s="36">
        <v>3639</v>
      </c>
      <c r="D13" s="36">
        <v>6121</v>
      </c>
      <c r="E13" s="16"/>
      <c r="F13" s="34" t="s">
        <v>248</v>
      </c>
      <c r="G13" s="159" t="s">
        <v>217</v>
      </c>
      <c r="H13" s="33">
        <v>0</v>
      </c>
      <c r="I13" s="134">
        <v>1000</v>
      </c>
      <c r="J13" s="23">
        <f aca="true" t="shared" si="0" ref="J13:J22">SUM(H13:I13)</f>
        <v>1000</v>
      </c>
    </row>
    <row r="14" spans="1:10" ht="12.75">
      <c r="A14" s="147" t="s">
        <v>255</v>
      </c>
      <c r="B14" s="38" t="s">
        <v>224</v>
      </c>
      <c r="C14" s="36">
        <v>3639</v>
      </c>
      <c r="D14" s="36">
        <v>6121</v>
      </c>
      <c r="E14" s="16"/>
      <c r="F14" s="34" t="s">
        <v>226</v>
      </c>
      <c r="G14" s="35" t="s">
        <v>207</v>
      </c>
      <c r="H14" s="33">
        <v>0</v>
      </c>
      <c r="I14" s="134">
        <v>1000</v>
      </c>
      <c r="J14" s="23">
        <f>SUM(H14:I14)</f>
        <v>1000</v>
      </c>
    </row>
    <row r="15" spans="1:10" ht="12.75">
      <c r="A15" s="37" t="s">
        <v>255</v>
      </c>
      <c r="B15" s="38" t="s">
        <v>224</v>
      </c>
      <c r="C15" s="36">
        <v>3639</v>
      </c>
      <c r="D15" s="36">
        <v>6121</v>
      </c>
      <c r="E15" s="16"/>
      <c r="F15" s="34" t="s">
        <v>249</v>
      </c>
      <c r="G15" s="159" t="s">
        <v>218</v>
      </c>
      <c r="H15" s="33">
        <v>0</v>
      </c>
      <c r="I15" s="134">
        <v>19000</v>
      </c>
      <c r="J15" s="23">
        <f t="shared" si="0"/>
        <v>19000</v>
      </c>
    </row>
    <row r="16" spans="1:10" ht="12.75">
      <c r="A16" s="37" t="s">
        <v>255</v>
      </c>
      <c r="B16" s="38" t="s">
        <v>224</v>
      </c>
      <c r="C16" s="36">
        <v>3639</v>
      </c>
      <c r="D16" s="36">
        <v>6121</v>
      </c>
      <c r="E16" s="16"/>
      <c r="F16" s="34" t="s">
        <v>250</v>
      </c>
      <c r="G16" s="45" t="s">
        <v>219</v>
      </c>
      <c r="H16" s="33">
        <v>0</v>
      </c>
      <c r="I16" s="134">
        <v>20000</v>
      </c>
      <c r="J16" s="23">
        <f t="shared" si="0"/>
        <v>20000</v>
      </c>
    </row>
    <row r="17" spans="1:10" ht="12.75">
      <c r="A17" s="37" t="s">
        <v>255</v>
      </c>
      <c r="B17" s="38" t="s">
        <v>224</v>
      </c>
      <c r="C17" s="36">
        <v>3639</v>
      </c>
      <c r="D17" s="36">
        <v>6121</v>
      </c>
      <c r="E17" s="16"/>
      <c r="F17" s="34" t="s">
        <v>251</v>
      </c>
      <c r="G17" s="45" t="s">
        <v>220</v>
      </c>
      <c r="H17" s="33">
        <v>0</v>
      </c>
      <c r="I17" s="134">
        <v>2000</v>
      </c>
      <c r="J17" s="23">
        <f t="shared" si="0"/>
        <v>2000</v>
      </c>
    </row>
    <row r="18" spans="1:10" ht="12.75">
      <c r="A18" s="37" t="s">
        <v>255</v>
      </c>
      <c r="B18" s="38" t="s">
        <v>224</v>
      </c>
      <c r="C18" s="36">
        <v>3612</v>
      </c>
      <c r="D18" s="36">
        <v>6121</v>
      </c>
      <c r="E18" s="16"/>
      <c r="F18" s="34" t="s">
        <v>247</v>
      </c>
      <c r="G18" s="45" t="s">
        <v>216</v>
      </c>
      <c r="H18" s="33">
        <v>0</v>
      </c>
      <c r="I18" s="134">
        <v>30000</v>
      </c>
      <c r="J18" s="23">
        <f t="shared" si="0"/>
        <v>30000</v>
      </c>
    </row>
    <row r="19" spans="1:10" ht="12.75">
      <c r="A19" s="147" t="s">
        <v>255</v>
      </c>
      <c r="B19" s="38" t="s">
        <v>224</v>
      </c>
      <c r="C19" s="36">
        <v>3639</v>
      </c>
      <c r="D19" s="36">
        <v>6121</v>
      </c>
      <c r="E19" s="16"/>
      <c r="F19" s="34" t="s">
        <v>227</v>
      </c>
      <c r="G19" s="35" t="s">
        <v>208</v>
      </c>
      <c r="H19" s="33">
        <v>0</v>
      </c>
      <c r="I19" s="134">
        <v>16000</v>
      </c>
      <c r="J19" s="23">
        <f>SUM(H19:I19)</f>
        <v>16000</v>
      </c>
    </row>
    <row r="20" spans="1:10" ht="22.5">
      <c r="A20" s="37" t="s">
        <v>255</v>
      </c>
      <c r="B20" s="38" t="s">
        <v>224</v>
      </c>
      <c r="C20" s="36">
        <v>3412</v>
      </c>
      <c r="D20" s="36">
        <v>6121</v>
      </c>
      <c r="E20" s="16"/>
      <c r="F20" s="34" t="s">
        <v>252</v>
      </c>
      <c r="G20" s="45" t="s">
        <v>221</v>
      </c>
      <c r="H20" s="33">
        <v>0</v>
      </c>
      <c r="I20" s="134">
        <v>30000</v>
      </c>
      <c r="J20" s="23">
        <f t="shared" si="0"/>
        <v>30000</v>
      </c>
    </row>
    <row r="21" spans="1:10" ht="12.75">
      <c r="A21" s="37" t="s">
        <v>255</v>
      </c>
      <c r="B21" s="38" t="s">
        <v>224</v>
      </c>
      <c r="C21" s="36">
        <v>3639</v>
      </c>
      <c r="D21" s="36">
        <v>6121</v>
      </c>
      <c r="E21" s="16"/>
      <c r="F21" s="34" t="s">
        <v>253</v>
      </c>
      <c r="G21" s="45" t="s">
        <v>222</v>
      </c>
      <c r="H21" s="33">
        <v>0</v>
      </c>
      <c r="I21" s="134">
        <v>25000</v>
      </c>
      <c r="J21" s="23">
        <f t="shared" si="0"/>
        <v>25000</v>
      </c>
    </row>
    <row r="22" spans="1:10" ht="23.25" thickBot="1">
      <c r="A22" s="37" t="s">
        <v>255</v>
      </c>
      <c r="B22" s="38" t="s">
        <v>224</v>
      </c>
      <c r="C22" s="36">
        <v>3631</v>
      </c>
      <c r="D22" s="36">
        <v>6121</v>
      </c>
      <c r="E22" s="16"/>
      <c r="F22" s="34" t="s">
        <v>254</v>
      </c>
      <c r="G22" s="178" t="s">
        <v>223</v>
      </c>
      <c r="H22" s="33">
        <v>0</v>
      </c>
      <c r="I22" s="134">
        <v>24000</v>
      </c>
      <c r="J22" s="23">
        <f t="shared" si="0"/>
        <v>24000</v>
      </c>
    </row>
    <row r="23" spans="1:10" ht="13.5" thickBot="1">
      <c r="A23" s="74"/>
      <c r="B23" s="75" t="s">
        <v>37</v>
      </c>
      <c r="C23" s="76"/>
      <c r="D23" s="76"/>
      <c r="E23" s="77"/>
      <c r="F23" s="78"/>
      <c r="G23" s="79"/>
      <c r="H23" s="80">
        <f>SUM(H13:H22)</f>
        <v>0</v>
      </c>
      <c r="I23" s="80">
        <f>SUM(I13:I22)</f>
        <v>168000</v>
      </c>
      <c r="J23" s="81">
        <f>SUM(J13:J22)</f>
        <v>168000</v>
      </c>
    </row>
    <row r="24" spans="1:10" ht="13.5" thickBot="1">
      <c r="A24" s="155"/>
      <c r="B24" s="156"/>
      <c r="C24" s="157"/>
      <c r="D24" s="157"/>
      <c r="E24" s="169"/>
      <c r="F24" s="170"/>
      <c r="G24" s="156"/>
      <c r="H24" s="171"/>
      <c r="I24" s="171"/>
      <c r="J24" s="171"/>
    </row>
    <row r="25" spans="1:10" ht="16.5" thickBot="1">
      <c r="A25" s="19"/>
      <c r="B25" s="20" t="s">
        <v>491</v>
      </c>
      <c r="C25" s="21"/>
      <c r="D25" s="21"/>
      <c r="E25" s="21"/>
      <c r="F25" s="21"/>
      <c r="G25" s="21"/>
      <c r="H25" s="22">
        <f>H8+H23</f>
        <v>0</v>
      </c>
      <c r="I25" s="22">
        <f>I8+I23</f>
        <v>168000</v>
      </c>
      <c r="J25" s="31">
        <f>J8+J23</f>
        <v>168000</v>
      </c>
    </row>
  </sheetData>
  <sheetProtection/>
  <mergeCells count="11">
    <mergeCell ref="A2:J2"/>
    <mergeCell ref="A5:A6"/>
    <mergeCell ref="C5:C6"/>
    <mergeCell ref="D5:D6"/>
    <mergeCell ref="E5:E6"/>
    <mergeCell ref="F5:F6"/>
    <mergeCell ref="F11:F12"/>
    <mergeCell ref="A11:A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Bernášek;Patrik.Panes@praha.eu</dc:creator>
  <cp:keywords/>
  <dc:description/>
  <cp:lastModifiedBy>INF</cp:lastModifiedBy>
  <cp:lastPrinted>2015-11-25T15:42:35Z</cp:lastPrinted>
  <dcterms:created xsi:type="dcterms:W3CDTF">2008-09-03T12:00:18Z</dcterms:created>
  <dcterms:modified xsi:type="dcterms:W3CDTF">2015-12-17T15:40:39Z</dcterms:modified>
  <cp:category/>
  <cp:version/>
  <cp:contentType/>
  <cp:contentStatus/>
</cp:coreProperties>
</file>