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570" windowHeight="9630" activeTab="0"/>
  </bookViews>
  <sheets>
    <sheet name="MČ P 1-57" sheetId="1" r:id="rId1"/>
  </sheets>
  <definedNames>
    <definedName name="_xlnm.Print_Titles" localSheetId="0">'MČ P 1-57'!$8:$9</definedName>
  </definedNames>
  <calcPr fullCalcOnLoad="1"/>
</workbook>
</file>

<file path=xl/sharedStrings.xml><?xml version="1.0" encoding="utf-8"?>
<sst xmlns="http://schemas.openxmlformats.org/spreadsheetml/2006/main" count="134" uniqueCount="122">
  <si>
    <t>Městská část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</si>
  <si>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</si>
  <si>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</si>
  <si>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</si>
  <si>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</si>
  <si>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</si>
  <si>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</si>
  <si>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</si>
  <si>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</si>
  <si>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</si>
  <si>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</si>
  <si>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</si>
  <si>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</si>
  <si>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</si>
  <si>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</si>
  <si>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</si>
  <si>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</si>
  <si>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</si>
  <si>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</si>
  <si>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</si>
  <si>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</si>
  <si>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</si>
  <si>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</si>
  <si>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</si>
  <si>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tis. Kč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</si>
  <si>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</si>
  <si>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</si>
  <si>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</si>
  <si>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</si>
  <si>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</si>
  <si>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</si>
  <si>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</si>
  <si>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</si>
  <si>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</si>
  <si>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</si>
  <si>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</si>
  <si>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</si>
  <si>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</si>
  <si>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</si>
  <si>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</si>
  <si>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</si>
  <si>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</si>
  <si>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</si>
  <si>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</si>
  <si>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</si>
  <si>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</si>
  <si>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</si>
  <si>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</si>
  <si>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</si>
  <si>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</si>
  <si>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</si>
  <si>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</si>
  <si>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</si>
  <si>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</si>
  <si>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</si>
  <si>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</si>
  <si>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</si>
  <si>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</si>
  <si>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</si>
  <si>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Přední Kopanina</t>
  </si>
  <si>
    <r>
      <t>Rozloha       území MČ           v km</t>
    </r>
    <r>
      <rPr>
        <b/>
        <i/>
        <vertAlign val="superscript"/>
        <sz val="8"/>
        <rFont val="Arial CE"/>
        <family val="0"/>
      </rPr>
      <t>2</t>
    </r>
  </si>
  <si>
    <t>30%  podíl na průměru inkasa DPFOP</t>
  </si>
  <si>
    <t xml:space="preserve">tis. Kč zbývá </t>
  </si>
  <si>
    <t>Kritéria :</t>
  </si>
  <si>
    <t>dle počtu obyvatel</t>
  </si>
  <si>
    <t>%</t>
  </si>
  <si>
    <t>dle rozlohy</t>
  </si>
  <si>
    <t>dle počtu žáků</t>
  </si>
  <si>
    <t>tis.Kč</t>
  </si>
  <si>
    <t xml:space="preserve">plochy zeleně </t>
  </si>
  <si>
    <t>v tis. Kč</t>
  </si>
  <si>
    <t xml:space="preserve">plochy vozovek </t>
  </si>
  <si>
    <t>Celkem 1-57</t>
  </si>
  <si>
    <t>zbývá k rozdělení</t>
  </si>
  <si>
    <t>dle koeficientů</t>
  </si>
  <si>
    <t>celkem 1-22</t>
  </si>
  <si>
    <t>celkem 23-57</t>
  </si>
  <si>
    <t>dle smluv</t>
  </si>
  <si>
    <t>Celkem</t>
  </si>
  <si>
    <t xml:space="preserve">Celkem FVz </t>
  </si>
  <si>
    <t>z toho</t>
  </si>
  <si>
    <t xml:space="preserve">Kritéria: 30 % dle DPFOP (průměr za r. 2014-2016), a dále 30 % dle počtu obyvatel MČ, 10 % dle rozlohy MČ, 30 % dle počtu dětí MŠ a žáků ZŠ, 20 % dle plochy zeleně, 10 % dle plochy vozovek ve správě MČ </t>
  </si>
  <si>
    <t xml:space="preserve">Počet                 obyv.MČ                 k 1.1.2017 dle ČSÚ </t>
  </si>
  <si>
    <t>FVz k MČ  r. 2017  před dokrytím</t>
  </si>
  <si>
    <t xml:space="preserve">FVz k MČ r. 2017 celkem bez PnŠ </t>
  </si>
  <si>
    <t xml:space="preserve"> FVz k MČ r. 2017 CELKEM </t>
  </si>
  <si>
    <t>Propočet  FVz  na  r. 2018:</t>
  </si>
  <si>
    <t>Dle DPFOP (průměr inkasa 2014-2016)</t>
  </si>
  <si>
    <t>Dle počtu obyv.    MČ k 1.1.2017</t>
  </si>
  <si>
    <t xml:space="preserve"> FVz k MČ na r. 2018 před dokrytím</t>
  </si>
  <si>
    <t xml:space="preserve">FVz k MČ r. 2017 po dokrytí/snížení </t>
  </si>
  <si>
    <t>Index  FVz 2018/17 před dokrytím  v %</t>
  </si>
  <si>
    <t>Rozdíl     FVz       2018-2017 před dokrytím</t>
  </si>
  <si>
    <t>FVz 2018 na 1 obyv. MČ před dokrytím</t>
  </si>
  <si>
    <t>FVz k MČ na r. 2018 po dokrytí/snížení</t>
  </si>
  <si>
    <t xml:space="preserve">Index 2018/17 po dokrytí/snížení  v % </t>
  </si>
  <si>
    <t>FVz 2018 na 1 obyv. MČ po dokrytí/snížení</t>
  </si>
  <si>
    <t>Rozdíl FVz r. 2018 před dorovnáním - FVz 2017 po dorovnání bez PnŠ</t>
  </si>
  <si>
    <t xml:space="preserve">Dorovnání na min. úroveň r. 2017 </t>
  </si>
  <si>
    <t xml:space="preserve"> FVz k MČ na rok 2018 CELKEM po dorovnáním na úrov. r. 2017</t>
  </si>
  <si>
    <t>Rozdíl FVz 2018 - FVz 2017 celkem bez PnŠ</t>
  </si>
  <si>
    <t xml:space="preserve">FVZ k MČ na rok 2018 CELKEM </t>
  </si>
  <si>
    <t>Rozdíl FVz 2018 - FVz 2017 CELKEM</t>
  </si>
  <si>
    <t>Index FVz 2018/17 CELKEM v %</t>
  </si>
  <si>
    <t>FVz 2018 na 1obyv po dorov. (bez PnŠ)</t>
  </si>
  <si>
    <t>FVz 2018 na 1obyv po dorov. (vč. PnŠ)</t>
  </si>
  <si>
    <t>Průměr inkasa DPFOP z let       2014-2016</t>
  </si>
  <si>
    <t>Rozdíl FVz 2018 - 2017 po dokrytí/snížení</t>
  </si>
  <si>
    <t>Index FVz 2018/2017 celkem bez PnŠ</t>
  </si>
  <si>
    <t>Plochy zeleně v ha 7/2017</t>
  </si>
  <si>
    <t>Dle plochy zeleně v ha (7/2017)</t>
  </si>
  <si>
    <t>Plochy vozovek mimo správu TSK v m2  k 7/2017</t>
  </si>
  <si>
    <t>Dle plochy vozovek mimo správu TSK (7/2017)</t>
  </si>
  <si>
    <t xml:space="preserve">Finanční vztahy k městským částem hl. m. Prahy z rozpočtu vl. hl. m. Prahy na rok 2018   </t>
  </si>
  <si>
    <t xml:space="preserve">Výchozí objem FVz na úrovni 8% z oček. inkasa sdílených daní, min. FVz 3 000 Kč/1 obyv. MČ, max. FVz 5 500 Kč/1obyv. MČ, PnŠ 2 000 Kč / dítě MŠ a ZŠ, dorovnání FVz jednotlivých MČ na min. úroveň r. 2017 </t>
  </si>
  <si>
    <t xml:space="preserve">Dokrytí na min.výši 3,0 tis./obyv., snížení na max. výši 5,5 tis./obyv. </t>
  </si>
  <si>
    <t>rozdíl proti odsouhlaseným FVz z 10.10.</t>
  </si>
  <si>
    <r>
      <t xml:space="preserve">Celkový objem FVz z rozpočtu HMP k MČ pro r. 2018 </t>
    </r>
    <r>
      <rPr>
        <b/>
        <sz val="9"/>
        <rFont val="Arial CE"/>
        <family val="2"/>
      </rPr>
      <t xml:space="preserve">před dokrytím </t>
    </r>
    <r>
      <rPr>
        <sz val="9"/>
        <rFont val="Arial CE"/>
        <family val="2"/>
      </rPr>
      <t xml:space="preserve"> 8 % oč. objemu SD v r. 2018     </t>
    </r>
  </si>
  <si>
    <t>Počet žáků k 30.9.2017 vč. příp. tř.</t>
  </si>
  <si>
    <t>Dle počtu žáků/dětí v ZŠ, MŠ k 30.9.2017</t>
  </si>
  <si>
    <t>Příspěvek na školství (PnŠ) dle zahajovacích výkazů na šk. r. 2017/18</t>
  </si>
  <si>
    <t>Příloh č. 9 k usnesení Zastupitelstva HMP č. 31/1 ze dne 30. 11.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</si>
</sst>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000"/>
    <numFmt numFmtId="167" formatCode="0.0%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00"/>
    <numFmt numFmtId="172" formatCode="#,##0.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#,##0_ ;\-#,##0\ "/>
  </numFmts>
  <fonts count="59">
    <font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vertAlign val="superscript"/>
      <sz val="8"/>
      <name val="Arial CE"/>
      <family val="0"/>
    </font>
    <font>
      <sz val="8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b/>
      <sz val="10"/>
      <color indexed="10"/>
      <name val="Arial CE"/>
      <family val="2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32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12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70" fontId="4" fillId="0" borderId="0" xfId="34" applyNumberFormat="1" applyFont="1" applyBorder="1" applyAlignment="1">
      <alignment horizontal="right"/>
    </xf>
    <xf numFmtId="43" fontId="4" fillId="0" borderId="0" xfId="34" applyNumberFormat="1" applyFont="1" applyBorder="1" applyAlignment="1">
      <alignment/>
    </xf>
    <xf numFmtId="170" fontId="4" fillId="0" borderId="0" xfId="34" applyNumberFormat="1" applyFont="1" applyBorder="1" applyAlignment="1">
      <alignment/>
    </xf>
    <xf numFmtId="4" fontId="4" fillId="0" borderId="0" xfId="34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172" fontId="1" fillId="0" borderId="1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4" borderId="21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32" borderId="27" xfId="0" applyNumberFormat="1" applyFont="1" applyFill="1" applyBorder="1" applyAlignment="1">
      <alignment/>
    </xf>
    <xf numFmtId="164" fontId="1" fillId="32" borderId="28" xfId="0" applyNumberFormat="1" applyFont="1" applyFill="1" applyBorder="1" applyAlignment="1">
      <alignment/>
    </xf>
    <xf numFmtId="164" fontId="1" fillId="32" borderId="15" xfId="0" applyNumberFormat="1" applyFont="1" applyFill="1" applyBorder="1" applyAlignment="1">
      <alignment/>
    </xf>
    <xf numFmtId="164" fontId="2" fillId="32" borderId="15" xfId="0" applyNumberFormat="1" applyFont="1" applyFill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4" fillId="0" borderId="12" xfId="34" applyFont="1" applyBorder="1" applyAlignment="1">
      <alignment/>
    </xf>
    <xf numFmtId="43" fontId="4" fillId="0" borderId="10" xfId="34" applyFont="1" applyBorder="1" applyAlignment="1">
      <alignment/>
    </xf>
    <xf numFmtId="43" fontId="4" fillId="0" borderId="17" xfId="34" applyFont="1" applyBorder="1" applyAlignment="1">
      <alignment/>
    </xf>
    <xf numFmtId="4" fontId="1" fillId="0" borderId="14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43" fontId="4" fillId="0" borderId="33" xfId="34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0" borderId="34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165" fontId="4" fillId="0" borderId="22" xfId="0" applyNumberFormat="1" applyFont="1" applyBorder="1" applyAlignment="1">
      <alignment/>
    </xf>
    <xf numFmtId="43" fontId="4" fillId="0" borderId="22" xfId="34" applyFont="1" applyBorder="1" applyAlignment="1">
      <alignment/>
    </xf>
    <xf numFmtId="164" fontId="4" fillId="0" borderId="22" xfId="0" applyNumberFormat="1" applyFont="1" applyBorder="1" applyAlignment="1">
      <alignment/>
    </xf>
    <xf numFmtId="0" fontId="1" fillId="0" borderId="39" xfId="0" applyFont="1" applyBorder="1" applyAlignment="1">
      <alignment/>
    </xf>
    <xf numFmtId="165" fontId="4" fillId="0" borderId="33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1" fillId="32" borderId="4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17" fillId="0" borderId="34" xfId="0" applyNumberFormat="1" applyFont="1" applyBorder="1" applyAlignment="1">
      <alignment horizontal="right"/>
    </xf>
    <xf numFmtId="164" fontId="17" fillId="0" borderId="35" xfId="0" applyNumberFormat="1" applyFont="1" applyBorder="1" applyAlignment="1">
      <alignment horizontal="right"/>
    </xf>
    <xf numFmtId="164" fontId="17" fillId="0" borderId="36" xfId="0" applyNumberFormat="1" applyFont="1" applyBorder="1" applyAlignment="1">
      <alignment horizontal="right"/>
    </xf>
    <xf numFmtId="168" fontId="17" fillId="0" borderId="12" xfId="0" applyNumberFormat="1" applyFont="1" applyFill="1" applyBorder="1" applyAlignment="1">
      <alignment vertical="center"/>
    </xf>
    <xf numFmtId="168" fontId="17" fillId="0" borderId="10" xfId="0" applyNumberFormat="1" applyFont="1" applyFill="1" applyBorder="1" applyAlignment="1">
      <alignment vertical="center"/>
    </xf>
    <xf numFmtId="168" fontId="17" fillId="0" borderId="17" xfId="0" applyNumberFormat="1" applyFont="1" applyFill="1" applyBorder="1" applyAlignment="1">
      <alignment vertical="center"/>
    </xf>
    <xf numFmtId="164" fontId="4" fillId="0" borderId="43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68" fontId="4" fillId="0" borderId="46" xfId="0" applyNumberFormat="1" applyFont="1" applyBorder="1" applyAlignment="1">
      <alignment/>
    </xf>
    <xf numFmtId="168" fontId="4" fillId="0" borderId="35" xfId="0" applyNumberFormat="1" applyFont="1" applyBorder="1" applyAlignment="1">
      <alignment/>
    </xf>
    <xf numFmtId="168" fontId="4" fillId="0" borderId="3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4" fontId="4" fillId="0" borderId="46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4" fontId="4" fillId="0" borderId="30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4" xfId="0" applyNumberFormat="1" applyFont="1" applyFill="1" applyBorder="1" applyAlignment="1">
      <alignment/>
    </xf>
    <xf numFmtId="0" fontId="1" fillId="32" borderId="5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164" fontId="2" fillId="0" borderId="51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52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4" fillId="0" borderId="55" xfId="0" applyNumberFormat="1" applyFont="1" applyBorder="1" applyAlignment="1">
      <alignment/>
    </xf>
    <xf numFmtId="164" fontId="1" fillId="4" borderId="21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4" fillId="33" borderId="28" xfId="0" applyNumberFormat="1" applyFont="1" applyFill="1" applyBorder="1" applyAlignment="1">
      <alignment/>
    </xf>
    <xf numFmtId="164" fontId="4" fillId="33" borderId="56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1" fillId="0" borderId="57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1" fillId="32" borderId="18" xfId="0" applyNumberFormat="1" applyFont="1" applyFill="1" applyBorder="1" applyAlignment="1">
      <alignment/>
    </xf>
    <xf numFmtId="164" fontId="1" fillId="32" borderId="19" xfId="0" applyNumberFormat="1" applyFont="1" applyFill="1" applyBorder="1" applyAlignment="1">
      <alignment/>
    </xf>
    <xf numFmtId="164" fontId="1" fillId="32" borderId="20" xfId="0" applyNumberFormat="1" applyFont="1" applyFill="1" applyBorder="1" applyAlignment="1">
      <alignment/>
    </xf>
    <xf numFmtId="164" fontId="1" fillId="32" borderId="58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164" fontId="2" fillId="34" borderId="21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59" xfId="0" applyNumberFormat="1" applyFont="1" applyBorder="1" applyAlignment="1">
      <alignment/>
    </xf>
    <xf numFmtId="164" fontId="2" fillId="0" borderId="60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wrapText="1"/>
    </xf>
    <xf numFmtId="164" fontId="1" fillId="0" borderId="59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164" fontId="4" fillId="33" borderId="41" xfId="0" applyNumberFormat="1" applyFont="1" applyFill="1" applyBorder="1" applyAlignment="1">
      <alignment/>
    </xf>
    <xf numFmtId="164" fontId="1" fillId="33" borderId="58" xfId="0" applyNumberFormat="1" applyFont="1" applyFill="1" applyBorder="1" applyAlignment="1">
      <alignment/>
    </xf>
    <xf numFmtId="164" fontId="4" fillId="33" borderId="61" xfId="0" applyNumberFormat="1" applyFont="1" applyFill="1" applyBorder="1" applyAlignment="1">
      <alignment/>
    </xf>
    <xf numFmtId="164" fontId="4" fillId="0" borderId="33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4" fontId="1" fillId="0" borderId="6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4" fontId="22" fillId="0" borderId="0" xfId="0" applyNumberFormat="1" applyFont="1" applyAlignment="1">
      <alignment/>
    </xf>
    <xf numFmtId="164" fontId="4" fillId="34" borderId="40" xfId="0" applyNumberFormat="1" applyFont="1" applyFill="1" applyBorder="1" applyAlignment="1">
      <alignment/>
    </xf>
    <xf numFmtId="0" fontId="1" fillId="3" borderId="15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164" fontId="1" fillId="35" borderId="27" xfId="0" applyNumberFormat="1" applyFont="1" applyFill="1" applyBorder="1" applyAlignment="1">
      <alignment/>
    </xf>
    <xf numFmtId="164" fontId="1" fillId="35" borderId="28" xfId="0" applyNumberFormat="1" applyFont="1" applyFill="1" applyBorder="1" applyAlignment="1">
      <alignment/>
    </xf>
    <xf numFmtId="164" fontId="1" fillId="35" borderId="41" xfId="0" applyNumberFormat="1" applyFont="1" applyFill="1" applyBorder="1" applyAlignment="1">
      <alignment/>
    </xf>
    <xf numFmtId="164" fontId="1" fillId="35" borderId="61" xfId="0" applyNumberFormat="1" applyFont="1" applyFill="1" applyBorder="1" applyAlignment="1">
      <alignment/>
    </xf>
    <xf numFmtId="164" fontId="1" fillId="3" borderId="27" xfId="0" applyNumberFormat="1" applyFont="1" applyFill="1" applyBorder="1" applyAlignment="1">
      <alignment/>
    </xf>
    <xf numFmtId="164" fontId="1" fillId="3" borderId="28" xfId="0" applyNumberFormat="1" applyFont="1" applyFill="1" applyBorder="1" applyAlignment="1">
      <alignment/>
    </xf>
    <xf numFmtId="164" fontId="1" fillId="3" borderId="41" xfId="0" applyNumberFormat="1" applyFont="1" applyFill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62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4" fontId="1" fillId="3" borderId="15" xfId="0" applyNumberFormat="1" applyFont="1" applyFill="1" applyBorder="1" applyAlignment="1">
      <alignment/>
    </xf>
    <xf numFmtId="164" fontId="1" fillId="3" borderId="58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1" fillId="0" borderId="42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64" fontId="1" fillId="32" borderId="61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6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59" xfId="0" applyNumberFormat="1" applyFont="1" applyFill="1" applyBorder="1" applyAlignment="1">
      <alignment/>
    </xf>
    <xf numFmtId="164" fontId="4" fillId="0" borderId="63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0" borderId="55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164" fontId="4" fillId="0" borderId="6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164" fontId="1" fillId="35" borderId="15" xfId="0" applyNumberFormat="1" applyFont="1" applyFill="1" applyBorder="1" applyAlignment="1">
      <alignment/>
    </xf>
    <xf numFmtId="164" fontId="1" fillId="35" borderId="58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1" fillId="4" borderId="26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1" fillId="33" borderId="58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65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" fillId="0" borderId="48" xfId="0" applyFont="1" applyBorder="1" applyAlignment="1">
      <alignment horizontal="center" wrapText="1"/>
    </xf>
    <xf numFmtId="164" fontId="1" fillId="0" borderId="26" xfId="0" applyNumberFormat="1" applyFont="1" applyFill="1" applyBorder="1" applyAlignment="1">
      <alignment/>
    </xf>
    <xf numFmtId="164" fontId="1" fillId="0" borderId="59" xfId="0" applyNumberFormat="1" applyFont="1" applyFill="1" applyBorder="1" applyAlignment="1">
      <alignment/>
    </xf>
    <xf numFmtId="164" fontId="1" fillId="4" borderId="60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64" fontId="1" fillId="36" borderId="18" xfId="0" applyNumberFormat="1" applyFont="1" applyFill="1" applyBorder="1" applyAlignment="1">
      <alignment/>
    </xf>
    <xf numFmtId="164" fontId="1" fillId="36" borderId="19" xfId="0" applyNumberFormat="1" applyFont="1" applyFill="1" applyBorder="1" applyAlignment="1">
      <alignment/>
    </xf>
    <xf numFmtId="164" fontId="1" fillId="36" borderId="20" xfId="0" applyNumberFormat="1" applyFont="1" applyFill="1" applyBorder="1" applyAlignment="1">
      <alignment/>
    </xf>
    <xf numFmtId="164" fontId="1" fillId="36" borderId="58" xfId="0" applyNumberFormat="1" applyFont="1" applyFill="1" applyBorder="1" applyAlignment="1">
      <alignment/>
    </xf>
    <xf numFmtId="164" fontId="1" fillId="32" borderId="27" xfId="0" applyNumberFormat="1" applyFont="1" applyFill="1" applyBorder="1" applyAlignment="1">
      <alignment/>
    </xf>
    <xf numFmtId="164" fontId="1" fillId="32" borderId="28" xfId="0" applyNumberFormat="1" applyFont="1" applyFill="1" applyBorder="1" applyAlignment="1">
      <alignment/>
    </xf>
    <xf numFmtId="164" fontId="1" fillId="32" borderId="56" xfId="0" applyNumberFormat="1" applyFont="1" applyFill="1" applyBorder="1" applyAlignment="1">
      <alignment/>
    </xf>
    <xf numFmtId="164" fontId="1" fillId="32" borderId="41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5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64" fontId="1" fillId="3" borderId="18" xfId="0" applyNumberFormat="1" applyFont="1" applyFill="1" applyBorder="1" applyAlignment="1">
      <alignment/>
    </xf>
    <xf numFmtId="164" fontId="1" fillId="3" borderId="19" xfId="0" applyNumberFormat="1" applyFon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164" fontId="1" fillId="3" borderId="48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66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0" borderId="62" xfId="0" applyNumberFormat="1" applyFont="1" applyBorder="1" applyAlignment="1">
      <alignment/>
    </xf>
    <xf numFmtId="4" fontId="4" fillId="0" borderId="59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" fillId="0" borderId="43" xfId="0" applyNumberFormat="1" applyFont="1" applyFill="1" applyBorder="1" applyAlignment="1">
      <alignment/>
    </xf>
    <xf numFmtId="164" fontId="4" fillId="0" borderId="67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86" fontId="4" fillId="0" borderId="33" xfId="34" applyNumberFormat="1" applyFont="1" applyBorder="1" applyAlignment="1">
      <alignment/>
    </xf>
    <xf numFmtId="186" fontId="4" fillId="0" borderId="10" xfId="34" applyNumberFormat="1" applyFont="1" applyBorder="1" applyAlignment="1">
      <alignment/>
    </xf>
    <xf numFmtId="164" fontId="17" fillId="0" borderId="12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164" fontId="17" fillId="0" borderId="17" xfId="0" applyNumberFormat="1" applyFont="1" applyFill="1" applyBorder="1" applyAlignment="1">
      <alignment horizontal="right"/>
    </xf>
    <xf numFmtId="164" fontId="17" fillId="0" borderId="33" xfId="0" applyNumberFormat="1" applyFont="1" applyFill="1" applyBorder="1" applyAlignment="1">
      <alignment horizontal="right"/>
    </xf>
    <xf numFmtId="186" fontId="4" fillId="0" borderId="17" xfId="34" applyNumberFormat="1" applyFont="1" applyBorder="1" applyAlignment="1">
      <alignment/>
    </xf>
    <xf numFmtId="164" fontId="4" fillId="4" borderId="23" xfId="0" applyNumberFormat="1" applyFont="1" applyFill="1" applyBorder="1" applyAlignment="1">
      <alignment/>
    </xf>
    <xf numFmtId="164" fontId="4" fillId="4" borderId="24" xfId="0" applyNumberFormat="1" applyFont="1" applyFill="1" applyBorder="1" applyAlignment="1">
      <alignment/>
    </xf>
    <xf numFmtId="164" fontId="4" fillId="4" borderId="37" xfId="0" applyNumberFormat="1" applyFont="1" applyFill="1" applyBorder="1" applyAlignment="1">
      <alignment/>
    </xf>
    <xf numFmtId="164" fontId="4" fillId="4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164" fontId="4" fillId="34" borderId="53" xfId="0" applyNumberFormat="1" applyFont="1" applyFill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60" xfId="0" applyNumberFormat="1" applyFont="1" applyBorder="1" applyAlignment="1">
      <alignment/>
    </xf>
    <xf numFmtId="4" fontId="4" fillId="0" borderId="64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52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7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2" max="2" width="8.75390625" style="0" hidden="1" customWidth="1"/>
    <col min="3" max="3" width="9.75390625" style="0" hidden="1" customWidth="1"/>
    <col min="4" max="4" width="6.875" style="0" hidden="1" customWidth="1"/>
    <col min="5" max="5" width="11.375" style="0" hidden="1" customWidth="1"/>
    <col min="6" max="6" width="7.625" style="0" hidden="1" customWidth="1"/>
    <col min="7" max="7" width="10.25390625" style="0" hidden="1" customWidth="1"/>
    <col min="8" max="8" width="8.875" style="0" hidden="1" customWidth="1"/>
    <col min="9" max="10" width="8.875" style="143" hidden="1" customWidth="1"/>
    <col min="11" max="11" width="9.00390625" style="0" customWidth="1"/>
    <col min="12" max="12" width="7.875" style="0" customWidth="1"/>
    <col min="13" max="13" width="9.125" style="0" bestFit="1" customWidth="1"/>
    <col min="14" max="14" width="7.625" style="0" customWidth="1"/>
    <col min="15" max="15" width="9.125" style="0" bestFit="1" customWidth="1"/>
    <col min="16" max="16" width="10.875" style="0" customWidth="1"/>
    <col min="17" max="17" width="8.125" style="0" customWidth="1"/>
    <col min="18" max="18" width="9.875" style="0" customWidth="1"/>
    <col min="19" max="19" width="6.375" style="0" hidden="1" customWidth="1"/>
    <col min="20" max="20" width="8.125" style="0" customWidth="1"/>
    <col min="21" max="21" width="5.75390625" style="0" customWidth="1"/>
    <col min="22" max="22" width="8.75390625" style="0" customWidth="1"/>
    <col min="23" max="23" width="9.125" style="0" customWidth="1"/>
    <col min="24" max="24" width="7.875" style="36" customWidth="1"/>
    <col min="25" max="25" width="6.125" style="0" customWidth="1"/>
    <col min="26" max="26" width="5.25390625" style="0" customWidth="1"/>
    <col min="27" max="27" width="8.375" style="0" customWidth="1"/>
    <col min="28" max="28" width="6.75390625" style="0" customWidth="1"/>
    <col min="29" max="29" width="9.625" style="0" customWidth="1"/>
    <col min="30" max="30" width="7.375" style="143" customWidth="1"/>
    <col min="31" max="31" width="8.00390625" style="143" customWidth="1"/>
    <col min="32" max="32" width="7.375" style="143" customWidth="1"/>
    <col min="33" max="33" width="9.25390625" style="0" customWidth="1"/>
    <col min="34" max="34" width="7.875" style="0" customWidth="1"/>
    <col min="35" max="35" width="6.125" style="0" customWidth="1"/>
    <col min="36" max="36" width="4.875" style="0" customWidth="1"/>
    <col min="37" max="37" width="4.875" style="52" customWidth="1"/>
  </cols>
  <sheetData>
    <row r="1" ht="18.75">
      <c r="A1" s="401" t="s">
        <v>121</v>
      </c>
    </row>
    <row r="3" spans="1:27" ht="18">
      <c r="A3" s="28" t="s">
        <v>113</v>
      </c>
      <c r="B3" s="29"/>
      <c r="C3" s="28"/>
      <c r="D3" s="29"/>
      <c r="E3" s="29"/>
      <c r="F3" s="30"/>
      <c r="G3" s="30"/>
      <c r="H3" s="30"/>
      <c r="I3" s="31"/>
      <c r="J3" s="31"/>
      <c r="K3" s="30"/>
      <c r="L3" s="30"/>
      <c r="M3" s="30"/>
      <c r="N3" s="30"/>
      <c r="O3" s="29"/>
      <c r="P3" s="29"/>
      <c r="Q3" s="29"/>
      <c r="R3" s="30"/>
      <c r="S3" s="31"/>
      <c r="T3" s="30"/>
      <c r="U3" s="30"/>
      <c r="V3" s="30"/>
      <c r="W3" s="30"/>
      <c r="X3" s="29"/>
      <c r="Y3" s="31"/>
      <c r="Z3" s="32"/>
      <c r="AA3" s="32"/>
    </row>
    <row r="4" spans="1:37" s="43" customFormat="1" ht="13.5" customHeight="1">
      <c r="A4" s="285"/>
      <c r="B4" s="35"/>
      <c r="C4" s="42"/>
      <c r="D4" s="3"/>
      <c r="E4" s="3"/>
      <c r="F4" s="1"/>
      <c r="G4" s="1"/>
      <c r="H4" s="1"/>
      <c r="I4" s="2"/>
      <c r="J4" s="2"/>
      <c r="K4" s="1"/>
      <c r="L4" s="1"/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9"/>
      <c r="Y4" s="2"/>
      <c r="Z4" s="12"/>
      <c r="AA4" s="12"/>
      <c r="AD4" s="305"/>
      <c r="AE4" s="305"/>
      <c r="AF4" s="305"/>
      <c r="AK4" s="52"/>
    </row>
    <row r="5" spans="1:37" s="260" customFormat="1" ht="17.25" customHeight="1">
      <c r="A5" s="24" t="s">
        <v>114</v>
      </c>
      <c r="B5" s="24"/>
      <c r="C5" s="24"/>
      <c r="D5" s="24"/>
      <c r="E5" s="24"/>
      <c r="I5" s="261"/>
      <c r="J5" s="261"/>
      <c r="S5" s="261"/>
      <c r="X5" s="24"/>
      <c r="Y5" s="261"/>
      <c r="Z5" s="262"/>
      <c r="AA5" s="262"/>
      <c r="AD5" s="261"/>
      <c r="AE5" s="261"/>
      <c r="AF5" s="261"/>
      <c r="AK5" s="52"/>
    </row>
    <row r="6" spans="1:37" s="55" customFormat="1" ht="15.75">
      <c r="A6" s="24" t="s">
        <v>81</v>
      </c>
      <c r="B6" s="18"/>
      <c r="C6" s="18"/>
      <c r="D6" s="18"/>
      <c r="E6" s="18"/>
      <c r="F6" s="18"/>
      <c r="G6" s="18"/>
      <c r="H6" s="18"/>
      <c r="I6" s="33"/>
      <c r="J6" s="33"/>
      <c r="K6" s="18"/>
      <c r="L6" s="18"/>
      <c r="M6" s="18"/>
      <c r="N6" s="18"/>
      <c r="O6" s="18"/>
      <c r="P6" s="18"/>
      <c r="Q6" s="18"/>
      <c r="R6" s="18"/>
      <c r="S6" s="33"/>
      <c r="T6" s="18"/>
      <c r="U6" s="18"/>
      <c r="V6" s="34"/>
      <c r="W6" s="18"/>
      <c r="X6" s="20"/>
      <c r="Y6" s="33"/>
      <c r="Z6" s="18"/>
      <c r="AA6" s="18"/>
      <c r="AD6" s="306"/>
      <c r="AE6" s="306"/>
      <c r="AF6" s="306"/>
      <c r="AK6" s="52"/>
    </row>
    <row r="7" spans="1:27" ht="13.5" customHeight="1" thickBot="1">
      <c r="A7" s="35"/>
      <c r="B7" s="35"/>
      <c r="C7" s="36"/>
      <c r="D7" s="3"/>
      <c r="E7" s="3"/>
      <c r="F7" s="1"/>
      <c r="G7" s="1"/>
      <c r="H7" s="1"/>
      <c r="I7" s="2"/>
      <c r="J7" s="2"/>
      <c r="K7" s="1"/>
      <c r="L7" s="1"/>
      <c r="M7" s="1"/>
      <c r="N7" s="1"/>
      <c r="O7" s="1"/>
      <c r="P7" s="1"/>
      <c r="Q7" s="1"/>
      <c r="R7" s="1"/>
      <c r="S7" s="2"/>
      <c r="T7" s="1"/>
      <c r="U7" s="1"/>
      <c r="V7" s="10"/>
      <c r="W7" s="1"/>
      <c r="X7" s="19"/>
      <c r="Y7" s="2"/>
      <c r="Z7" s="1"/>
      <c r="AA7" s="1"/>
    </row>
    <row r="8" spans="1:35" ht="15" customHeight="1" thickBot="1">
      <c r="A8" s="1"/>
      <c r="B8" s="1"/>
      <c r="C8" s="1"/>
      <c r="D8" s="1"/>
      <c r="E8" s="1"/>
      <c r="F8" s="1"/>
      <c r="G8" s="1"/>
      <c r="H8" s="1"/>
      <c r="I8" s="2"/>
      <c r="J8" s="2"/>
      <c r="K8" s="1"/>
      <c r="L8" s="188" t="s">
        <v>86</v>
      </c>
      <c r="M8" s="189"/>
      <c r="N8" s="189"/>
      <c r="O8" s="189"/>
      <c r="P8" s="189"/>
      <c r="Q8" s="189"/>
      <c r="R8" s="27"/>
      <c r="S8" s="4"/>
      <c r="T8" s="1"/>
      <c r="U8" s="1"/>
      <c r="V8" s="1"/>
      <c r="W8" s="1"/>
      <c r="X8" s="116"/>
      <c r="Y8" s="5"/>
      <c r="Z8" s="1"/>
      <c r="AA8" s="1"/>
      <c r="AI8" t="s">
        <v>70</v>
      </c>
    </row>
    <row r="9" spans="1:37" ht="118.5" customHeight="1" thickBot="1">
      <c r="A9" s="389" t="s">
        <v>0</v>
      </c>
      <c r="B9" s="190" t="s">
        <v>106</v>
      </c>
      <c r="C9" s="191" t="s">
        <v>82</v>
      </c>
      <c r="D9" s="388" t="s">
        <v>60</v>
      </c>
      <c r="E9" s="388" t="s">
        <v>118</v>
      </c>
      <c r="F9" s="388" t="s">
        <v>109</v>
      </c>
      <c r="G9" s="387" t="s">
        <v>111</v>
      </c>
      <c r="H9" s="177" t="s">
        <v>83</v>
      </c>
      <c r="I9" s="250" t="s">
        <v>90</v>
      </c>
      <c r="J9" s="250" t="s">
        <v>84</v>
      </c>
      <c r="K9" s="252" t="s">
        <v>85</v>
      </c>
      <c r="L9" s="190" t="s">
        <v>87</v>
      </c>
      <c r="M9" s="191" t="s">
        <v>88</v>
      </c>
      <c r="N9" s="191" t="s">
        <v>1</v>
      </c>
      <c r="O9" s="178" t="s">
        <v>119</v>
      </c>
      <c r="P9" s="178" t="s">
        <v>110</v>
      </c>
      <c r="Q9" s="192" t="s">
        <v>112</v>
      </c>
      <c r="R9" s="288" t="s">
        <v>89</v>
      </c>
      <c r="S9" s="193" t="s">
        <v>91</v>
      </c>
      <c r="T9" s="191" t="s">
        <v>92</v>
      </c>
      <c r="U9" s="194" t="s">
        <v>93</v>
      </c>
      <c r="V9" s="287" t="s">
        <v>115</v>
      </c>
      <c r="W9" s="288" t="s">
        <v>94</v>
      </c>
      <c r="X9" s="195" t="s">
        <v>107</v>
      </c>
      <c r="Y9" s="194" t="s">
        <v>95</v>
      </c>
      <c r="Z9" s="194" t="s">
        <v>96</v>
      </c>
      <c r="AA9" s="322" t="s">
        <v>97</v>
      </c>
      <c r="AB9" s="252" t="s">
        <v>98</v>
      </c>
      <c r="AC9" s="266" t="s">
        <v>99</v>
      </c>
      <c r="AD9" s="307" t="s">
        <v>100</v>
      </c>
      <c r="AE9" s="307" t="s">
        <v>108</v>
      </c>
      <c r="AF9" s="82" t="s">
        <v>120</v>
      </c>
      <c r="AG9" s="264" t="s">
        <v>101</v>
      </c>
      <c r="AH9" s="195" t="s">
        <v>102</v>
      </c>
      <c r="AI9" s="265" t="s">
        <v>103</v>
      </c>
      <c r="AJ9" s="250" t="s">
        <v>104</v>
      </c>
      <c r="AK9" s="192" t="s">
        <v>105</v>
      </c>
    </row>
    <row r="10" spans="1:27" ht="13.5" thickBot="1">
      <c r="A10" s="77"/>
      <c r="B10" s="6"/>
      <c r="C10" s="386"/>
      <c r="D10" s="57"/>
      <c r="E10" s="57"/>
      <c r="F10" s="57"/>
      <c r="G10" s="57"/>
      <c r="H10" s="172"/>
      <c r="I10" s="139"/>
      <c r="J10" s="139"/>
      <c r="K10" s="44"/>
      <c r="L10" s="1"/>
      <c r="M10" s="6"/>
      <c r="N10" s="6"/>
      <c r="O10" s="6"/>
      <c r="P10" s="6"/>
      <c r="Q10" s="6"/>
      <c r="R10" s="48"/>
      <c r="S10" s="7"/>
      <c r="T10" s="8"/>
      <c r="U10" s="6"/>
      <c r="V10" s="286"/>
      <c r="W10" s="48"/>
      <c r="X10" s="117"/>
      <c r="Y10" s="9"/>
      <c r="Z10" s="7"/>
      <c r="AA10" s="7"/>
    </row>
    <row r="11" spans="1:37" ht="12.75">
      <c r="A11" s="60" t="s">
        <v>2</v>
      </c>
      <c r="B11" s="160">
        <v>105829.83187000001</v>
      </c>
      <c r="C11" s="375">
        <v>29587</v>
      </c>
      <c r="D11" s="58">
        <v>5.5384</v>
      </c>
      <c r="E11" s="122">
        <v>3381</v>
      </c>
      <c r="F11" s="163">
        <v>33</v>
      </c>
      <c r="G11" s="377">
        <v>18824.66</v>
      </c>
      <c r="H11" s="144">
        <v>88498.53</v>
      </c>
      <c r="I11" s="217">
        <v>88498.53</v>
      </c>
      <c r="J11" s="300">
        <v>88498.53</v>
      </c>
      <c r="K11" s="228">
        <v>95285</v>
      </c>
      <c r="L11" s="173">
        <v>31748.949561</v>
      </c>
      <c r="M11" s="16">
        <v>25799.1</v>
      </c>
      <c r="N11" s="16">
        <v>4154.45</v>
      </c>
      <c r="O11" s="16">
        <v>27927.83</v>
      </c>
      <c r="P11" s="16">
        <v>9278.05</v>
      </c>
      <c r="Q11" s="210">
        <v>742.49</v>
      </c>
      <c r="R11" s="340">
        <v>99650.87</v>
      </c>
      <c r="S11" s="144">
        <v>112.60172344105601</v>
      </c>
      <c r="T11" s="226">
        <v>11152.339999999997</v>
      </c>
      <c r="U11" s="240">
        <v>3.368062662655896</v>
      </c>
      <c r="V11" s="263">
        <v>0</v>
      </c>
      <c r="W11" s="94">
        <v>99650.87</v>
      </c>
      <c r="X11" s="173">
        <v>11152.339999999997</v>
      </c>
      <c r="Y11" s="16">
        <v>112.60172344105601</v>
      </c>
      <c r="Z11" s="196">
        <v>3.368062662655896</v>
      </c>
      <c r="AA11" s="330">
        <v>11152.339999999997</v>
      </c>
      <c r="AB11" s="228">
        <v>0</v>
      </c>
      <c r="AC11" s="267">
        <v>99650.87</v>
      </c>
      <c r="AD11" s="144">
        <v>11152.339999999997</v>
      </c>
      <c r="AE11" s="297">
        <v>112.60172344105601</v>
      </c>
      <c r="AF11" s="382">
        <v>6762</v>
      </c>
      <c r="AG11" s="271">
        <v>106413</v>
      </c>
      <c r="AH11" s="281">
        <v>11128</v>
      </c>
      <c r="AI11" s="226">
        <v>111.67864826572912</v>
      </c>
      <c r="AJ11" s="344">
        <v>3.368062662655896</v>
      </c>
      <c r="AK11" s="391">
        <v>3.596613377496874</v>
      </c>
    </row>
    <row r="12" spans="1:37" ht="12.75">
      <c r="A12" s="61" t="s">
        <v>3</v>
      </c>
      <c r="B12" s="161">
        <v>68556.27027333333</v>
      </c>
      <c r="C12" s="376">
        <v>49335</v>
      </c>
      <c r="D12" s="59">
        <v>4.1852</v>
      </c>
      <c r="E12" s="123">
        <v>4837.5</v>
      </c>
      <c r="F12" s="164">
        <v>58.6</v>
      </c>
      <c r="G12" s="378">
        <v>12931.32</v>
      </c>
      <c r="H12" s="145">
        <v>110725.53</v>
      </c>
      <c r="I12" s="218">
        <v>142952.6</v>
      </c>
      <c r="J12" s="301">
        <v>142952.6</v>
      </c>
      <c r="K12" s="229">
        <v>152551</v>
      </c>
      <c r="L12" s="174">
        <v>20566.881081999996</v>
      </c>
      <c r="M12" s="13">
        <v>43018.85</v>
      </c>
      <c r="N12" s="13">
        <v>3139.39</v>
      </c>
      <c r="O12" s="13">
        <v>39958.85</v>
      </c>
      <c r="P12" s="13">
        <v>16475.58</v>
      </c>
      <c r="Q12" s="211">
        <v>510.04</v>
      </c>
      <c r="R12" s="341">
        <v>123669.59</v>
      </c>
      <c r="S12" s="145">
        <v>111.69022175825214</v>
      </c>
      <c r="T12" s="225">
        <v>12944.059999999998</v>
      </c>
      <c r="U12" s="239">
        <v>2.50673132664437</v>
      </c>
      <c r="V12" s="263">
        <v>24335.410000000003</v>
      </c>
      <c r="W12" s="95">
        <v>148005</v>
      </c>
      <c r="X12" s="174">
        <v>5052.399999999994</v>
      </c>
      <c r="Y12" s="13">
        <v>103.53431836846619</v>
      </c>
      <c r="Z12" s="197">
        <v>3</v>
      </c>
      <c r="AA12" s="331">
        <v>5052.399999999994</v>
      </c>
      <c r="AB12" s="229">
        <v>0</v>
      </c>
      <c r="AC12" s="268">
        <v>148005</v>
      </c>
      <c r="AD12" s="145">
        <v>5052.399999999994</v>
      </c>
      <c r="AE12" s="299">
        <v>103.53431836846619</v>
      </c>
      <c r="AF12" s="383">
        <v>9675</v>
      </c>
      <c r="AG12" s="272">
        <v>157680</v>
      </c>
      <c r="AH12" s="282">
        <v>5129</v>
      </c>
      <c r="AI12" s="225">
        <v>103.36215429594037</v>
      </c>
      <c r="AJ12" s="345">
        <v>3</v>
      </c>
      <c r="AK12" s="392">
        <v>3.1961082395865006</v>
      </c>
    </row>
    <row r="13" spans="1:37" ht="12.75">
      <c r="A13" s="61" t="s">
        <v>4</v>
      </c>
      <c r="B13" s="161">
        <v>50031.19289666667</v>
      </c>
      <c r="C13" s="376">
        <v>73095</v>
      </c>
      <c r="D13" s="59">
        <v>6.4835</v>
      </c>
      <c r="E13" s="123">
        <v>6416.25</v>
      </c>
      <c r="F13" s="164">
        <v>64.6</v>
      </c>
      <c r="G13" s="378">
        <v>34863.46</v>
      </c>
      <c r="H13" s="145">
        <v>137070.21</v>
      </c>
      <c r="I13" s="218">
        <v>210270.3</v>
      </c>
      <c r="J13" s="301">
        <v>210270.3</v>
      </c>
      <c r="K13" s="229">
        <v>222726</v>
      </c>
      <c r="L13" s="174">
        <v>15009.357869000001</v>
      </c>
      <c r="M13" s="13">
        <v>63736.96</v>
      </c>
      <c r="N13" s="13">
        <v>4863.39</v>
      </c>
      <c r="O13" s="13">
        <v>52999.68</v>
      </c>
      <c r="P13" s="13">
        <v>18162.49</v>
      </c>
      <c r="Q13" s="211">
        <v>1375.1</v>
      </c>
      <c r="R13" s="341">
        <v>156146.98</v>
      </c>
      <c r="S13" s="145">
        <v>113.91751716146055</v>
      </c>
      <c r="T13" s="225">
        <v>19076.77000000002</v>
      </c>
      <c r="U13" s="239">
        <v>2.13621971407073</v>
      </c>
      <c r="V13" s="263">
        <v>63138.01999999999</v>
      </c>
      <c r="W13" s="95">
        <v>219285</v>
      </c>
      <c r="X13" s="174">
        <v>9014.700000000012</v>
      </c>
      <c r="Y13" s="13">
        <v>104.28719605193886</v>
      </c>
      <c r="Z13" s="197">
        <v>3</v>
      </c>
      <c r="AA13" s="331">
        <v>9014.700000000012</v>
      </c>
      <c r="AB13" s="229">
        <v>0</v>
      </c>
      <c r="AC13" s="268">
        <v>219285</v>
      </c>
      <c r="AD13" s="145">
        <v>9014.700000000012</v>
      </c>
      <c r="AE13" s="299">
        <v>104.28719605193886</v>
      </c>
      <c r="AF13" s="383">
        <v>12832.5</v>
      </c>
      <c r="AG13" s="272">
        <v>232118</v>
      </c>
      <c r="AH13" s="282">
        <v>9392</v>
      </c>
      <c r="AI13" s="225">
        <v>104.2168404227616</v>
      </c>
      <c r="AJ13" s="345">
        <v>3</v>
      </c>
      <c r="AK13" s="392">
        <v>3.175566044189069</v>
      </c>
    </row>
    <row r="14" spans="1:37" ht="12.75">
      <c r="A14" s="61" t="s">
        <v>5</v>
      </c>
      <c r="B14" s="161">
        <v>84267.56709</v>
      </c>
      <c r="C14" s="376">
        <v>128301</v>
      </c>
      <c r="D14" s="59">
        <v>24.2001</v>
      </c>
      <c r="E14" s="123">
        <v>13203.75</v>
      </c>
      <c r="F14" s="164">
        <v>286.1</v>
      </c>
      <c r="G14" s="378">
        <v>416195.62</v>
      </c>
      <c r="H14" s="145">
        <v>325150.44</v>
      </c>
      <c r="I14" s="218">
        <v>371951.1</v>
      </c>
      <c r="J14" s="301">
        <v>371951.1</v>
      </c>
      <c r="K14" s="229">
        <v>397949</v>
      </c>
      <c r="L14" s="174">
        <v>25280.270127</v>
      </c>
      <c r="M14" s="13">
        <v>111875.17</v>
      </c>
      <c r="N14" s="13">
        <v>18152.92</v>
      </c>
      <c r="O14" s="13">
        <v>109065.98</v>
      </c>
      <c r="P14" s="13">
        <v>80437.92</v>
      </c>
      <c r="Q14" s="211">
        <v>16415.76</v>
      </c>
      <c r="R14" s="341">
        <v>361228.02</v>
      </c>
      <c r="S14" s="145">
        <v>111.09565775153187</v>
      </c>
      <c r="T14" s="225">
        <v>36077.580000000016</v>
      </c>
      <c r="U14" s="239">
        <v>2.815473145182033</v>
      </c>
      <c r="V14" s="263">
        <v>23674.97999999998</v>
      </c>
      <c r="W14" s="95">
        <v>384903</v>
      </c>
      <c r="X14" s="174">
        <v>12951.900000000023</v>
      </c>
      <c r="Y14" s="13">
        <v>103.48215128278959</v>
      </c>
      <c r="Z14" s="197">
        <v>3</v>
      </c>
      <c r="AA14" s="331">
        <v>12951.900000000023</v>
      </c>
      <c r="AB14" s="229">
        <v>0</v>
      </c>
      <c r="AC14" s="268">
        <v>384903</v>
      </c>
      <c r="AD14" s="145">
        <v>12951.900000000023</v>
      </c>
      <c r="AE14" s="299">
        <v>103.48215128278959</v>
      </c>
      <c r="AF14" s="383">
        <v>26407.5</v>
      </c>
      <c r="AG14" s="272">
        <v>411311</v>
      </c>
      <c r="AH14" s="282">
        <v>13362</v>
      </c>
      <c r="AI14" s="225">
        <v>103.35771669233998</v>
      </c>
      <c r="AJ14" s="345">
        <v>3</v>
      </c>
      <c r="AK14" s="392">
        <v>3.205828481461563</v>
      </c>
    </row>
    <row r="15" spans="1:37" ht="12.75">
      <c r="A15" s="61" t="s">
        <v>6</v>
      </c>
      <c r="B15" s="161">
        <v>73881.90974333332</v>
      </c>
      <c r="C15" s="376">
        <v>84165</v>
      </c>
      <c r="D15" s="59">
        <v>27.498</v>
      </c>
      <c r="E15" s="123">
        <v>7452.25</v>
      </c>
      <c r="F15" s="164">
        <v>86.8</v>
      </c>
      <c r="G15" s="378">
        <v>380204.3</v>
      </c>
      <c r="H15" s="145">
        <v>193473.31</v>
      </c>
      <c r="I15" s="218">
        <v>239627</v>
      </c>
      <c r="J15" s="301">
        <v>239627</v>
      </c>
      <c r="K15" s="229">
        <v>254238</v>
      </c>
      <c r="L15" s="174">
        <v>22164.572922999996</v>
      </c>
      <c r="M15" s="13">
        <v>73389.72</v>
      </c>
      <c r="N15" s="13">
        <v>20626.73</v>
      </c>
      <c r="O15" s="13">
        <v>61557.28</v>
      </c>
      <c r="P15" s="13">
        <v>24404.09</v>
      </c>
      <c r="Q15" s="211">
        <v>14996.17</v>
      </c>
      <c r="R15" s="341">
        <v>217138.56</v>
      </c>
      <c r="S15" s="145">
        <v>112.23179052449146</v>
      </c>
      <c r="T15" s="225">
        <v>23665.25</v>
      </c>
      <c r="U15" s="239">
        <v>2.579915166636963</v>
      </c>
      <c r="V15" s="263">
        <v>35356.44</v>
      </c>
      <c r="W15" s="95">
        <v>252495</v>
      </c>
      <c r="X15" s="174">
        <v>12868</v>
      </c>
      <c r="Y15" s="13">
        <v>105.37001256118886</v>
      </c>
      <c r="Z15" s="197">
        <v>3</v>
      </c>
      <c r="AA15" s="331">
        <v>12868</v>
      </c>
      <c r="AB15" s="229">
        <v>0</v>
      </c>
      <c r="AC15" s="268">
        <v>252495</v>
      </c>
      <c r="AD15" s="145">
        <v>12868</v>
      </c>
      <c r="AE15" s="299">
        <v>105.37001256118886</v>
      </c>
      <c r="AF15" s="383">
        <v>14904.5</v>
      </c>
      <c r="AG15" s="272">
        <v>267400</v>
      </c>
      <c r="AH15" s="282">
        <v>13162</v>
      </c>
      <c r="AI15" s="225">
        <v>105.1770388376246</v>
      </c>
      <c r="AJ15" s="345">
        <v>3</v>
      </c>
      <c r="AK15" s="392">
        <v>3.1770926156953605</v>
      </c>
    </row>
    <row r="16" spans="1:37" ht="12.75">
      <c r="A16" s="61" t="s">
        <v>7</v>
      </c>
      <c r="B16" s="161">
        <v>107271.45934666668</v>
      </c>
      <c r="C16" s="376">
        <v>102858</v>
      </c>
      <c r="D16" s="59">
        <v>41.5611</v>
      </c>
      <c r="E16" s="123">
        <v>11402.75</v>
      </c>
      <c r="F16" s="164">
        <v>207.5</v>
      </c>
      <c r="G16" s="378">
        <v>662448.97</v>
      </c>
      <c r="H16" s="145">
        <v>292246.31</v>
      </c>
      <c r="I16" s="218">
        <v>292246.31</v>
      </c>
      <c r="J16" s="301">
        <v>292246.31</v>
      </c>
      <c r="K16" s="229">
        <v>314765</v>
      </c>
      <c r="L16" s="174">
        <v>32181.43780400001</v>
      </c>
      <c r="M16" s="13">
        <v>89689.53</v>
      </c>
      <c r="N16" s="13">
        <v>31175.7</v>
      </c>
      <c r="O16" s="13">
        <v>94189.31</v>
      </c>
      <c r="P16" s="13">
        <v>58339.28</v>
      </c>
      <c r="Q16" s="211">
        <v>26128.58</v>
      </c>
      <c r="R16" s="341">
        <v>331703.84</v>
      </c>
      <c r="S16" s="145">
        <v>113.50146388503588</v>
      </c>
      <c r="T16" s="225">
        <v>39457.53000000003</v>
      </c>
      <c r="U16" s="239">
        <v>3.2248715705146904</v>
      </c>
      <c r="V16" s="263">
        <v>0</v>
      </c>
      <c r="W16" s="95">
        <v>331703.84</v>
      </c>
      <c r="X16" s="174">
        <v>39457.53000000003</v>
      </c>
      <c r="Y16" s="13">
        <v>113.50146388503588</v>
      </c>
      <c r="Z16" s="197">
        <v>3.2248715705146904</v>
      </c>
      <c r="AA16" s="331">
        <v>39457.53000000003</v>
      </c>
      <c r="AB16" s="229">
        <v>0</v>
      </c>
      <c r="AC16" s="268">
        <v>331703.84</v>
      </c>
      <c r="AD16" s="145">
        <v>39457.53000000003</v>
      </c>
      <c r="AE16" s="299">
        <v>113.50146388503588</v>
      </c>
      <c r="AF16" s="383">
        <v>22805.5</v>
      </c>
      <c r="AG16" s="272">
        <v>354509</v>
      </c>
      <c r="AH16" s="282">
        <v>39744</v>
      </c>
      <c r="AI16" s="225">
        <v>112.62656267374074</v>
      </c>
      <c r="AJ16" s="345">
        <v>3.2248715705146904</v>
      </c>
      <c r="AK16" s="392">
        <v>3.4465865562231426</v>
      </c>
    </row>
    <row r="17" spans="1:37" ht="12.75">
      <c r="A17" s="61" t="s">
        <v>8</v>
      </c>
      <c r="B17" s="161">
        <v>33373.11517</v>
      </c>
      <c r="C17" s="376">
        <v>43362</v>
      </c>
      <c r="D17" s="59">
        <v>7.095</v>
      </c>
      <c r="E17" s="123">
        <v>4164</v>
      </c>
      <c r="F17" s="164">
        <v>7</v>
      </c>
      <c r="G17" s="378">
        <v>3075.84</v>
      </c>
      <c r="H17" s="145">
        <v>76762.54</v>
      </c>
      <c r="I17" s="218">
        <v>124415.8</v>
      </c>
      <c r="J17" s="301">
        <v>124415.8</v>
      </c>
      <c r="K17" s="229">
        <v>132258</v>
      </c>
      <c r="L17" s="174">
        <v>10011.934551</v>
      </c>
      <c r="M17" s="13">
        <v>37810.55</v>
      </c>
      <c r="N17" s="13">
        <v>5322.08</v>
      </c>
      <c r="O17" s="13">
        <v>34395.59</v>
      </c>
      <c r="P17" s="13">
        <v>1968.07</v>
      </c>
      <c r="Q17" s="211">
        <v>121.32</v>
      </c>
      <c r="R17" s="341">
        <v>89629.54</v>
      </c>
      <c r="S17" s="145">
        <v>116.76208213016402</v>
      </c>
      <c r="T17" s="225">
        <v>12867</v>
      </c>
      <c r="U17" s="239">
        <v>2.0670065956367325</v>
      </c>
      <c r="V17" s="263">
        <v>40456.46000000001</v>
      </c>
      <c r="W17" s="95">
        <v>130086</v>
      </c>
      <c r="X17" s="174">
        <v>5670.199999999997</v>
      </c>
      <c r="Y17" s="13">
        <v>104.5574597438589</v>
      </c>
      <c r="Z17" s="197">
        <v>3</v>
      </c>
      <c r="AA17" s="331">
        <v>5670.199999999997</v>
      </c>
      <c r="AB17" s="229">
        <v>0</v>
      </c>
      <c r="AC17" s="268">
        <v>130086</v>
      </c>
      <c r="AD17" s="145">
        <v>5670.199999999997</v>
      </c>
      <c r="AE17" s="299">
        <v>104.5574597438589</v>
      </c>
      <c r="AF17" s="383">
        <v>8328</v>
      </c>
      <c r="AG17" s="272">
        <v>138414</v>
      </c>
      <c r="AH17" s="282">
        <v>6156</v>
      </c>
      <c r="AI17" s="225">
        <v>104.65453885587262</v>
      </c>
      <c r="AJ17" s="345">
        <v>3</v>
      </c>
      <c r="AK17" s="392">
        <v>3.1920575619205755</v>
      </c>
    </row>
    <row r="18" spans="1:37" ht="12.75">
      <c r="A18" s="61" t="s">
        <v>9</v>
      </c>
      <c r="B18" s="161">
        <v>40286.45767333334</v>
      </c>
      <c r="C18" s="376">
        <v>104224</v>
      </c>
      <c r="D18" s="59">
        <v>21.7971</v>
      </c>
      <c r="E18" s="123">
        <v>10873.25</v>
      </c>
      <c r="F18" s="164">
        <v>123.3</v>
      </c>
      <c r="G18" s="378">
        <v>234462.76</v>
      </c>
      <c r="H18" s="145">
        <v>224040.62</v>
      </c>
      <c r="I18" s="218">
        <v>298842.1</v>
      </c>
      <c r="J18" s="301">
        <v>298842.1</v>
      </c>
      <c r="K18" s="229">
        <v>320138</v>
      </c>
      <c r="L18" s="174">
        <v>12085.937302</v>
      </c>
      <c r="M18" s="13">
        <v>90880.65</v>
      </c>
      <c r="N18" s="13">
        <v>16350.38</v>
      </c>
      <c r="O18" s="13">
        <v>89815.52</v>
      </c>
      <c r="P18" s="13">
        <v>34666.18</v>
      </c>
      <c r="Q18" s="211">
        <v>9247.77</v>
      </c>
      <c r="R18" s="341">
        <v>253046.44</v>
      </c>
      <c r="S18" s="145">
        <v>112.94667904418405</v>
      </c>
      <c r="T18" s="225">
        <v>29005.820000000007</v>
      </c>
      <c r="U18" s="239">
        <v>2.4279095026097637</v>
      </c>
      <c r="V18" s="263">
        <v>59625.56</v>
      </c>
      <c r="W18" s="95">
        <v>312672</v>
      </c>
      <c r="X18" s="183">
        <v>13829.900000000023</v>
      </c>
      <c r="Y18" s="13">
        <v>104.62782854223016</v>
      </c>
      <c r="Z18" s="197">
        <v>3</v>
      </c>
      <c r="AA18" s="331">
        <v>13829.900000000023</v>
      </c>
      <c r="AB18" s="229">
        <v>0</v>
      </c>
      <c r="AC18" s="268">
        <v>312672</v>
      </c>
      <c r="AD18" s="145">
        <v>13829.900000000023</v>
      </c>
      <c r="AE18" s="299">
        <v>104.62782854223016</v>
      </c>
      <c r="AF18" s="383">
        <v>21746.5</v>
      </c>
      <c r="AG18" s="272">
        <v>334419</v>
      </c>
      <c r="AH18" s="282">
        <v>14281</v>
      </c>
      <c r="AI18" s="225">
        <v>104.46088874173012</v>
      </c>
      <c r="AJ18" s="345">
        <v>3</v>
      </c>
      <c r="AK18" s="392">
        <v>3.2086563555419096</v>
      </c>
    </row>
    <row r="19" spans="1:37" ht="12.75">
      <c r="A19" s="61" t="s">
        <v>10</v>
      </c>
      <c r="B19" s="161">
        <v>19644.46057666667</v>
      </c>
      <c r="C19" s="376">
        <v>57048</v>
      </c>
      <c r="D19" s="59">
        <v>13.3072</v>
      </c>
      <c r="E19" s="123">
        <v>4642.75</v>
      </c>
      <c r="F19" s="164">
        <v>120</v>
      </c>
      <c r="G19" s="378">
        <v>198104.17</v>
      </c>
      <c r="H19" s="145">
        <v>132003.88</v>
      </c>
      <c r="I19" s="218">
        <v>163243.9</v>
      </c>
      <c r="J19" s="301">
        <v>163243.9</v>
      </c>
      <c r="K19" s="229">
        <v>172216</v>
      </c>
      <c r="L19" s="174">
        <v>5893.338173</v>
      </c>
      <c r="M19" s="13">
        <v>49744.39</v>
      </c>
      <c r="N19" s="13">
        <v>9981.96</v>
      </c>
      <c r="O19" s="13">
        <v>38350.17</v>
      </c>
      <c r="P19" s="13">
        <v>33738.38</v>
      </c>
      <c r="Q19" s="211">
        <v>7813.7</v>
      </c>
      <c r="R19" s="341">
        <v>145521.94</v>
      </c>
      <c r="S19" s="145">
        <v>110.24065353230526</v>
      </c>
      <c r="T19" s="225">
        <v>13518.059999999998</v>
      </c>
      <c r="U19" s="239">
        <v>2.55086839152994</v>
      </c>
      <c r="V19" s="263">
        <v>25622.059999999998</v>
      </c>
      <c r="W19" s="95">
        <v>171144</v>
      </c>
      <c r="X19" s="183">
        <v>7900.100000000006</v>
      </c>
      <c r="Y19" s="13">
        <v>104.83944576183247</v>
      </c>
      <c r="Z19" s="197">
        <v>3</v>
      </c>
      <c r="AA19" s="331">
        <v>7900.100000000006</v>
      </c>
      <c r="AB19" s="229">
        <v>0</v>
      </c>
      <c r="AC19" s="268">
        <v>171144</v>
      </c>
      <c r="AD19" s="145">
        <v>7900.100000000006</v>
      </c>
      <c r="AE19" s="299">
        <v>104.83944576183247</v>
      </c>
      <c r="AF19" s="383">
        <v>9285.5</v>
      </c>
      <c r="AG19" s="272">
        <v>180430</v>
      </c>
      <c r="AH19" s="282">
        <v>8214</v>
      </c>
      <c r="AI19" s="225">
        <v>104.76959167557021</v>
      </c>
      <c r="AJ19" s="345">
        <v>3</v>
      </c>
      <c r="AK19" s="392">
        <v>3.16277520684336</v>
      </c>
    </row>
    <row r="20" spans="1:37" ht="12.75">
      <c r="A20" s="61" t="s">
        <v>11</v>
      </c>
      <c r="B20" s="161">
        <v>56898.30299333334</v>
      </c>
      <c r="C20" s="376">
        <v>109336</v>
      </c>
      <c r="D20" s="59">
        <v>18.6033</v>
      </c>
      <c r="E20" s="123">
        <v>9058.25</v>
      </c>
      <c r="F20" s="164">
        <v>142.3</v>
      </c>
      <c r="G20" s="378">
        <v>192762.58</v>
      </c>
      <c r="H20" s="145">
        <v>222684.31</v>
      </c>
      <c r="I20" s="218">
        <v>315392.4</v>
      </c>
      <c r="J20" s="301">
        <v>316079.7</v>
      </c>
      <c r="K20" s="229">
        <v>333728</v>
      </c>
      <c r="L20" s="174">
        <v>17069.490898</v>
      </c>
      <c r="M20" s="13">
        <v>95338.18</v>
      </c>
      <c r="N20" s="13">
        <v>13954.66</v>
      </c>
      <c r="O20" s="13">
        <v>74823.21</v>
      </c>
      <c r="P20" s="13">
        <v>40008.09</v>
      </c>
      <c r="Q20" s="211">
        <v>7603.02</v>
      </c>
      <c r="R20" s="341">
        <v>248796.65</v>
      </c>
      <c r="S20" s="145">
        <v>111.72616966143684</v>
      </c>
      <c r="T20" s="225">
        <v>26112.339999999997</v>
      </c>
      <c r="U20" s="239">
        <v>2.275523615277676</v>
      </c>
      <c r="V20" s="263">
        <v>79211.35</v>
      </c>
      <c r="W20" s="95">
        <v>328008</v>
      </c>
      <c r="X20" s="183">
        <v>12615.599999999977</v>
      </c>
      <c r="Y20" s="13">
        <v>103.9999695617269</v>
      </c>
      <c r="Z20" s="197">
        <v>3</v>
      </c>
      <c r="AA20" s="331">
        <v>11928.299999999988</v>
      </c>
      <c r="AB20" s="229">
        <v>0</v>
      </c>
      <c r="AC20" s="268">
        <v>328008</v>
      </c>
      <c r="AD20" s="145">
        <v>11928.299999999988</v>
      </c>
      <c r="AE20" s="299">
        <v>103.77382666460389</v>
      </c>
      <c r="AF20" s="383">
        <v>18116.5</v>
      </c>
      <c r="AG20" s="272">
        <v>346125</v>
      </c>
      <c r="AH20" s="282">
        <v>12397</v>
      </c>
      <c r="AI20" s="225">
        <v>103.714701793077</v>
      </c>
      <c r="AJ20" s="345">
        <v>3</v>
      </c>
      <c r="AK20" s="392">
        <v>3.165700226823736</v>
      </c>
    </row>
    <row r="21" spans="1:37" ht="12.75">
      <c r="A21" s="61" t="s">
        <v>12</v>
      </c>
      <c r="B21" s="161">
        <v>16921.59244333333</v>
      </c>
      <c r="C21" s="376">
        <v>77522</v>
      </c>
      <c r="D21" s="59">
        <v>9.7937</v>
      </c>
      <c r="E21" s="123">
        <v>8989.75</v>
      </c>
      <c r="F21" s="164">
        <v>200.1</v>
      </c>
      <c r="G21" s="378">
        <v>284302.31</v>
      </c>
      <c r="H21" s="145">
        <v>191787.94</v>
      </c>
      <c r="I21" s="218">
        <v>223807.5</v>
      </c>
      <c r="J21" s="301">
        <v>223807.5</v>
      </c>
      <c r="K21" s="229">
        <v>241534</v>
      </c>
      <c r="L21" s="174">
        <v>5076.477732999999</v>
      </c>
      <c r="M21" s="13">
        <v>67597.19</v>
      </c>
      <c r="N21" s="13">
        <v>7346.42</v>
      </c>
      <c r="O21" s="13">
        <v>74257.38</v>
      </c>
      <c r="P21" s="13">
        <v>56258.75</v>
      </c>
      <c r="Q21" s="211">
        <v>11213.57</v>
      </c>
      <c r="R21" s="341">
        <v>221749.79</v>
      </c>
      <c r="S21" s="145">
        <v>115.6223848068862</v>
      </c>
      <c r="T21" s="225">
        <v>29961.850000000006</v>
      </c>
      <c r="U21" s="239">
        <v>2.860475606924486</v>
      </c>
      <c r="V21" s="263">
        <v>10816.209999999992</v>
      </c>
      <c r="W21" s="95">
        <v>232566</v>
      </c>
      <c r="X21" s="183">
        <v>8758.5</v>
      </c>
      <c r="Y21" s="13">
        <v>103.91340772762308</v>
      </c>
      <c r="Z21" s="197">
        <v>3</v>
      </c>
      <c r="AA21" s="331">
        <v>8758.5</v>
      </c>
      <c r="AB21" s="229">
        <v>0</v>
      </c>
      <c r="AC21" s="268">
        <v>232566</v>
      </c>
      <c r="AD21" s="145">
        <v>8758.5</v>
      </c>
      <c r="AE21" s="299">
        <v>103.91340772762308</v>
      </c>
      <c r="AF21" s="383">
        <v>17979.5</v>
      </c>
      <c r="AG21" s="272">
        <v>250546</v>
      </c>
      <c r="AH21" s="282">
        <v>9012</v>
      </c>
      <c r="AI21" s="225">
        <v>103.73115172191079</v>
      </c>
      <c r="AJ21" s="345">
        <v>3</v>
      </c>
      <c r="AK21" s="392">
        <v>3.2319341606253706</v>
      </c>
    </row>
    <row r="22" spans="1:37" ht="12.75">
      <c r="A22" s="61" t="s">
        <v>13</v>
      </c>
      <c r="B22" s="161">
        <v>12416.695003333336</v>
      </c>
      <c r="C22" s="376">
        <v>55522</v>
      </c>
      <c r="D22" s="59">
        <v>23.3179</v>
      </c>
      <c r="E22" s="123">
        <v>6362.5</v>
      </c>
      <c r="F22" s="164">
        <v>132.3</v>
      </c>
      <c r="G22" s="378">
        <v>566389.79</v>
      </c>
      <c r="H22" s="145">
        <v>161099.65</v>
      </c>
      <c r="I22" s="218">
        <v>161099.65</v>
      </c>
      <c r="J22" s="301">
        <v>163073</v>
      </c>
      <c r="K22" s="229">
        <v>175352</v>
      </c>
      <c r="L22" s="174">
        <v>3725.008501000001</v>
      </c>
      <c r="M22" s="13">
        <v>48413.76</v>
      </c>
      <c r="N22" s="13">
        <v>17491.16</v>
      </c>
      <c r="O22" s="13">
        <v>52555.7</v>
      </c>
      <c r="P22" s="13">
        <v>37196.56</v>
      </c>
      <c r="Q22" s="211">
        <v>22339.77</v>
      </c>
      <c r="R22" s="341">
        <v>181721.96</v>
      </c>
      <c r="S22" s="145">
        <v>112.80096511693228</v>
      </c>
      <c r="T22" s="225">
        <v>20622.309999999998</v>
      </c>
      <c r="U22" s="239">
        <v>3.2729721551817295</v>
      </c>
      <c r="V22" s="263">
        <v>0</v>
      </c>
      <c r="W22" s="95">
        <v>181721.96</v>
      </c>
      <c r="X22" s="183">
        <v>20622.309999999998</v>
      </c>
      <c r="Y22" s="13">
        <v>112.80096511693228</v>
      </c>
      <c r="Z22" s="197">
        <v>3.2729721551817295</v>
      </c>
      <c r="AA22" s="331">
        <v>18648.959999999992</v>
      </c>
      <c r="AB22" s="229">
        <v>0</v>
      </c>
      <c r="AC22" s="268">
        <v>181721.96</v>
      </c>
      <c r="AD22" s="145">
        <v>18648.959999999992</v>
      </c>
      <c r="AE22" s="299">
        <v>111.43595812918142</v>
      </c>
      <c r="AF22" s="383">
        <v>12725</v>
      </c>
      <c r="AG22" s="272">
        <v>194447</v>
      </c>
      <c r="AH22" s="282">
        <v>19095</v>
      </c>
      <c r="AI22" s="225">
        <v>110.88952506957435</v>
      </c>
      <c r="AJ22" s="345">
        <v>3.2729721551817295</v>
      </c>
      <c r="AK22" s="392">
        <v>3.5021613054284786</v>
      </c>
    </row>
    <row r="23" spans="1:37" ht="12.75">
      <c r="A23" s="61" t="s">
        <v>14</v>
      </c>
      <c r="B23" s="161">
        <v>24815.21803333333</v>
      </c>
      <c r="C23" s="376">
        <v>61945</v>
      </c>
      <c r="D23" s="59">
        <v>13.2214</v>
      </c>
      <c r="E23" s="123">
        <v>7893.5</v>
      </c>
      <c r="F23" s="164">
        <v>134.4</v>
      </c>
      <c r="G23" s="378">
        <v>179313.15</v>
      </c>
      <c r="H23" s="145">
        <v>161761.33</v>
      </c>
      <c r="I23" s="218">
        <v>178718.3</v>
      </c>
      <c r="J23" s="301">
        <v>178718.3</v>
      </c>
      <c r="K23" s="229">
        <v>194046</v>
      </c>
      <c r="L23" s="174">
        <v>7444.565409999999</v>
      </c>
      <c r="M23" s="13">
        <v>54014.45</v>
      </c>
      <c r="N23" s="13">
        <v>9917.6</v>
      </c>
      <c r="O23" s="13">
        <v>65202.11</v>
      </c>
      <c r="P23" s="13">
        <v>37786.98</v>
      </c>
      <c r="Q23" s="211">
        <v>7072.54</v>
      </c>
      <c r="R23" s="341">
        <v>181438.25</v>
      </c>
      <c r="S23" s="145">
        <v>112.16416803694678</v>
      </c>
      <c r="T23" s="225">
        <v>19676.920000000013</v>
      </c>
      <c r="U23" s="239">
        <v>2.9290217128097504</v>
      </c>
      <c r="V23" s="263">
        <v>4396.75</v>
      </c>
      <c r="W23" s="95">
        <v>185835</v>
      </c>
      <c r="X23" s="183">
        <v>7116.700000000012</v>
      </c>
      <c r="Y23" s="13">
        <v>103.9820768214559</v>
      </c>
      <c r="Z23" s="197">
        <v>3</v>
      </c>
      <c r="AA23" s="331">
        <v>7116.700000000012</v>
      </c>
      <c r="AB23" s="229">
        <v>0</v>
      </c>
      <c r="AC23" s="268">
        <v>185835</v>
      </c>
      <c r="AD23" s="145">
        <v>7116.700000000012</v>
      </c>
      <c r="AE23" s="299">
        <v>103.9820768214559</v>
      </c>
      <c r="AF23" s="383">
        <v>15787</v>
      </c>
      <c r="AG23" s="272">
        <v>201622</v>
      </c>
      <c r="AH23" s="282">
        <v>7576</v>
      </c>
      <c r="AI23" s="225">
        <v>103.90422889417974</v>
      </c>
      <c r="AJ23" s="345">
        <v>3</v>
      </c>
      <c r="AK23" s="392">
        <v>3.2548551134070545</v>
      </c>
    </row>
    <row r="24" spans="1:37" ht="12.75">
      <c r="A24" s="61" t="s">
        <v>15</v>
      </c>
      <c r="B24" s="161">
        <v>6684.020849999999</v>
      </c>
      <c r="C24" s="376">
        <v>46577</v>
      </c>
      <c r="D24" s="59">
        <v>13.5315</v>
      </c>
      <c r="E24" s="123">
        <v>4689.5</v>
      </c>
      <c r="F24" s="164">
        <v>100.7</v>
      </c>
      <c r="G24" s="378">
        <v>440810.76</v>
      </c>
      <c r="H24" s="145">
        <v>121647.78</v>
      </c>
      <c r="I24" s="218">
        <v>133806</v>
      </c>
      <c r="J24" s="301">
        <v>133806</v>
      </c>
      <c r="K24" s="229">
        <v>142868</v>
      </c>
      <c r="L24" s="174">
        <v>2005.2062549999996</v>
      </c>
      <c r="M24" s="13">
        <v>40613.95</v>
      </c>
      <c r="N24" s="13">
        <v>10150.21</v>
      </c>
      <c r="O24" s="13">
        <v>38736.34</v>
      </c>
      <c r="P24" s="13">
        <v>28312.12</v>
      </c>
      <c r="Q24" s="211">
        <v>17386.64</v>
      </c>
      <c r="R24" s="341">
        <v>137204.47</v>
      </c>
      <c r="S24" s="145">
        <v>112.78830571342937</v>
      </c>
      <c r="T24" s="225">
        <v>15556.690000000002</v>
      </c>
      <c r="U24" s="239">
        <v>2.945755845159628</v>
      </c>
      <c r="V24" s="263">
        <v>2526.529999999999</v>
      </c>
      <c r="W24" s="95">
        <v>139731</v>
      </c>
      <c r="X24" s="183">
        <v>5925</v>
      </c>
      <c r="Y24" s="13">
        <v>104.42805255369714</v>
      </c>
      <c r="Z24" s="197">
        <v>3</v>
      </c>
      <c r="AA24" s="331">
        <v>5925</v>
      </c>
      <c r="AB24" s="229">
        <v>0</v>
      </c>
      <c r="AC24" s="268">
        <v>139731</v>
      </c>
      <c r="AD24" s="145">
        <v>5925</v>
      </c>
      <c r="AE24" s="299">
        <v>104.42805255369714</v>
      </c>
      <c r="AF24" s="383">
        <v>9379</v>
      </c>
      <c r="AG24" s="272">
        <v>149110</v>
      </c>
      <c r="AH24" s="282">
        <v>6242</v>
      </c>
      <c r="AI24" s="225">
        <v>104.36906795083574</v>
      </c>
      <c r="AJ24" s="345">
        <v>3</v>
      </c>
      <c r="AK24" s="392">
        <v>3.2013654808167122</v>
      </c>
    </row>
    <row r="25" spans="1:37" ht="12.75">
      <c r="A25" s="61" t="s">
        <v>16</v>
      </c>
      <c r="B25" s="161">
        <v>9003.336343333334</v>
      </c>
      <c r="C25" s="376">
        <v>33286</v>
      </c>
      <c r="D25" s="59">
        <v>10.2481</v>
      </c>
      <c r="E25" s="123">
        <v>3598.25</v>
      </c>
      <c r="F25" s="164">
        <v>51.9</v>
      </c>
      <c r="G25" s="378">
        <v>243466.34</v>
      </c>
      <c r="H25" s="145">
        <v>83743.94</v>
      </c>
      <c r="I25" s="218">
        <v>94511</v>
      </c>
      <c r="J25" s="301">
        <v>94511</v>
      </c>
      <c r="K25" s="229">
        <v>101551</v>
      </c>
      <c r="L25" s="174">
        <v>2701.0009030000006</v>
      </c>
      <c r="M25" s="13">
        <v>29024.54</v>
      </c>
      <c r="N25" s="13">
        <v>7687.28</v>
      </c>
      <c r="O25" s="13">
        <v>29722.36</v>
      </c>
      <c r="P25" s="13">
        <v>14591.85</v>
      </c>
      <c r="Q25" s="211">
        <v>9602.9</v>
      </c>
      <c r="R25" s="341">
        <v>93329.93</v>
      </c>
      <c r="S25" s="145">
        <v>111.44678647792306</v>
      </c>
      <c r="T25" s="225">
        <v>9585.98999999999</v>
      </c>
      <c r="U25" s="239">
        <v>2.8038794087604395</v>
      </c>
      <c r="V25" s="263">
        <v>6528.070000000007</v>
      </c>
      <c r="W25" s="95">
        <v>99858</v>
      </c>
      <c r="X25" s="183">
        <v>5347</v>
      </c>
      <c r="Y25" s="13">
        <v>105.65754250827946</v>
      </c>
      <c r="Z25" s="197">
        <v>3</v>
      </c>
      <c r="AA25" s="331">
        <v>5347</v>
      </c>
      <c r="AB25" s="229">
        <v>0</v>
      </c>
      <c r="AC25" s="268">
        <v>99858</v>
      </c>
      <c r="AD25" s="145">
        <v>5347</v>
      </c>
      <c r="AE25" s="299">
        <v>105.65754250827946</v>
      </c>
      <c r="AF25" s="383">
        <v>7196.5</v>
      </c>
      <c r="AG25" s="272">
        <v>107055</v>
      </c>
      <c r="AH25" s="282">
        <v>5504</v>
      </c>
      <c r="AI25" s="225">
        <v>105.41993678053392</v>
      </c>
      <c r="AJ25" s="345">
        <v>3</v>
      </c>
      <c r="AK25" s="392">
        <v>3.2162170281800155</v>
      </c>
    </row>
    <row r="26" spans="1:37" ht="12.75">
      <c r="A26" s="61" t="s">
        <v>17</v>
      </c>
      <c r="B26" s="161">
        <v>3659.423313333333</v>
      </c>
      <c r="C26" s="376">
        <v>8401</v>
      </c>
      <c r="D26" s="59">
        <v>9.2983</v>
      </c>
      <c r="E26" s="123">
        <v>1114.25</v>
      </c>
      <c r="F26" s="164">
        <v>20.7</v>
      </c>
      <c r="G26" s="378">
        <v>262739.04</v>
      </c>
      <c r="H26" s="145">
        <v>35736.22</v>
      </c>
      <c r="I26" s="218">
        <v>35736.22</v>
      </c>
      <c r="J26" s="301">
        <v>39079</v>
      </c>
      <c r="K26" s="229">
        <v>41244</v>
      </c>
      <c r="L26" s="174">
        <v>1097.826994</v>
      </c>
      <c r="M26" s="13">
        <v>7325.46</v>
      </c>
      <c r="N26" s="13">
        <v>6974.82</v>
      </c>
      <c r="O26" s="13">
        <v>9203.96</v>
      </c>
      <c r="P26" s="13">
        <v>5819.87</v>
      </c>
      <c r="Q26" s="211">
        <v>10363.06</v>
      </c>
      <c r="R26" s="341">
        <v>40785</v>
      </c>
      <c r="S26" s="145">
        <v>114.12790720451127</v>
      </c>
      <c r="T26" s="225">
        <v>5048.779999999999</v>
      </c>
      <c r="U26" s="239">
        <v>4.85477919295322</v>
      </c>
      <c r="V26" s="263">
        <v>0</v>
      </c>
      <c r="W26" s="95">
        <v>40785</v>
      </c>
      <c r="X26" s="183">
        <v>5048.779999999999</v>
      </c>
      <c r="Y26" s="13">
        <v>114.12790720451127</v>
      </c>
      <c r="Z26" s="197">
        <v>4.85477919295322</v>
      </c>
      <c r="AA26" s="331">
        <v>1706</v>
      </c>
      <c r="AB26" s="229">
        <v>0</v>
      </c>
      <c r="AC26" s="268">
        <v>40785</v>
      </c>
      <c r="AD26" s="145">
        <v>1706</v>
      </c>
      <c r="AE26" s="299">
        <v>104.36551600603904</v>
      </c>
      <c r="AF26" s="383">
        <v>2228.5</v>
      </c>
      <c r="AG26" s="272">
        <v>43014</v>
      </c>
      <c r="AH26" s="282">
        <v>1770</v>
      </c>
      <c r="AI26" s="225">
        <v>104.29153331393657</v>
      </c>
      <c r="AJ26" s="345">
        <v>4.85477919295322</v>
      </c>
      <c r="AK26" s="392">
        <v>5.120104749434591</v>
      </c>
    </row>
    <row r="27" spans="1:37" ht="12.75">
      <c r="A27" s="61" t="s">
        <v>18</v>
      </c>
      <c r="B27" s="161">
        <v>6792.314486666667</v>
      </c>
      <c r="C27" s="376">
        <v>24485</v>
      </c>
      <c r="D27" s="59">
        <v>3.2528</v>
      </c>
      <c r="E27" s="123">
        <v>2724.5</v>
      </c>
      <c r="F27" s="164">
        <v>40.2</v>
      </c>
      <c r="G27" s="378">
        <v>123095.37</v>
      </c>
      <c r="H27" s="145">
        <v>56803.39</v>
      </c>
      <c r="I27" s="218">
        <v>71531.4</v>
      </c>
      <c r="J27" s="301">
        <v>71925.8</v>
      </c>
      <c r="K27" s="229">
        <v>77099</v>
      </c>
      <c r="L27" s="174">
        <v>2037.6943460000002</v>
      </c>
      <c r="M27" s="13">
        <v>21350.29</v>
      </c>
      <c r="N27" s="13">
        <v>2439.98</v>
      </c>
      <c r="O27" s="13">
        <v>22504.99</v>
      </c>
      <c r="P27" s="13">
        <v>11302.36</v>
      </c>
      <c r="Q27" s="211">
        <v>4855.18</v>
      </c>
      <c r="R27" s="341">
        <v>64490.49</v>
      </c>
      <c r="S27" s="145">
        <v>113.532819079988</v>
      </c>
      <c r="T27" s="225">
        <v>7687.0999999999985</v>
      </c>
      <c r="U27" s="239">
        <v>2.6338774760057175</v>
      </c>
      <c r="V27" s="263">
        <v>8964.510000000002</v>
      </c>
      <c r="W27" s="95">
        <v>73455</v>
      </c>
      <c r="X27" s="183">
        <v>1923.6000000000058</v>
      </c>
      <c r="Y27" s="13">
        <v>102.68916867277869</v>
      </c>
      <c r="Z27" s="197">
        <v>3</v>
      </c>
      <c r="AA27" s="331">
        <v>1529.199999999997</v>
      </c>
      <c r="AB27" s="229">
        <v>0</v>
      </c>
      <c r="AC27" s="268">
        <v>73455</v>
      </c>
      <c r="AD27" s="145">
        <v>1529.199999999997</v>
      </c>
      <c r="AE27" s="299">
        <v>102.12607993237475</v>
      </c>
      <c r="AF27" s="383">
        <v>5449</v>
      </c>
      <c r="AG27" s="272">
        <v>78904</v>
      </c>
      <c r="AH27" s="282">
        <v>1805</v>
      </c>
      <c r="AI27" s="225">
        <v>102.34114579955641</v>
      </c>
      <c r="AJ27" s="345">
        <v>3</v>
      </c>
      <c r="AK27" s="392">
        <v>3.222544414947927</v>
      </c>
    </row>
    <row r="28" spans="1:37" ht="12.75">
      <c r="A28" s="61" t="s">
        <v>19</v>
      </c>
      <c r="B28" s="161">
        <v>2045.2407966666667</v>
      </c>
      <c r="C28" s="376">
        <v>19291</v>
      </c>
      <c r="D28" s="59">
        <v>5.6066</v>
      </c>
      <c r="E28" s="123">
        <v>2373.5</v>
      </c>
      <c r="F28" s="164">
        <v>34.3</v>
      </c>
      <c r="G28" s="378">
        <v>149797.49</v>
      </c>
      <c r="H28" s="145">
        <v>48678.34</v>
      </c>
      <c r="I28" s="218">
        <v>55036.2</v>
      </c>
      <c r="J28" s="301">
        <v>55036.2</v>
      </c>
      <c r="K28" s="229">
        <v>59528</v>
      </c>
      <c r="L28" s="174">
        <v>613.572239</v>
      </c>
      <c r="M28" s="13">
        <v>16821.26</v>
      </c>
      <c r="N28" s="13">
        <v>4205.61</v>
      </c>
      <c r="O28" s="13">
        <v>19605.65</v>
      </c>
      <c r="P28" s="13">
        <v>9643.55</v>
      </c>
      <c r="Q28" s="211">
        <v>5908.37</v>
      </c>
      <c r="R28" s="341">
        <v>56798.01</v>
      </c>
      <c r="S28" s="145">
        <v>116.68025244903586</v>
      </c>
      <c r="T28" s="225">
        <v>8119.6700000000055</v>
      </c>
      <c r="U28" s="239">
        <v>2.9442750505417035</v>
      </c>
      <c r="V28" s="263">
        <v>1074.989999999998</v>
      </c>
      <c r="W28" s="95">
        <v>57873</v>
      </c>
      <c r="X28" s="183">
        <v>2836.800000000003</v>
      </c>
      <c r="Y28" s="13">
        <v>105.15442563258365</v>
      </c>
      <c r="Z28" s="197">
        <v>3</v>
      </c>
      <c r="AA28" s="331">
        <v>2836.800000000003</v>
      </c>
      <c r="AB28" s="229">
        <v>0</v>
      </c>
      <c r="AC28" s="268">
        <v>57873</v>
      </c>
      <c r="AD28" s="145">
        <v>2836.800000000003</v>
      </c>
      <c r="AE28" s="299">
        <v>105.15442563258365</v>
      </c>
      <c r="AF28" s="383">
        <v>4747</v>
      </c>
      <c r="AG28" s="272">
        <v>62620</v>
      </c>
      <c r="AH28" s="282">
        <v>3092</v>
      </c>
      <c r="AI28" s="225">
        <v>105.19419432871926</v>
      </c>
      <c r="AJ28" s="345">
        <v>3</v>
      </c>
      <c r="AK28" s="392">
        <v>3.2460732984293195</v>
      </c>
    </row>
    <row r="29" spans="1:37" ht="12.75">
      <c r="A29" s="61" t="s">
        <v>20</v>
      </c>
      <c r="B29" s="161">
        <v>1812.9745433333333</v>
      </c>
      <c r="C29" s="376">
        <v>7027</v>
      </c>
      <c r="D29" s="59">
        <v>6.0025</v>
      </c>
      <c r="E29" s="123">
        <v>1029</v>
      </c>
      <c r="F29" s="164">
        <v>35.6</v>
      </c>
      <c r="G29" s="378">
        <v>120304.66</v>
      </c>
      <c r="H29" s="145">
        <v>30267.43</v>
      </c>
      <c r="I29" s="218">
        <v>30267.43</v>
      </c>
      <c r="J29" s="301">
        <v>30267.43</v>
      </c>
      <c r="K29" s="229">
        <v>32259</v>
      </c>
      <c r="L29" s="174">
        <v>543.892363</v>
      </c>
      <c r="M29" s="13">
        <v>6127.36</v>
      </c>
      <c r="N29" s="13">
        <v>4502.58</v>
      </c>
      <c r="O29" s="13">
        <v>8499.77</v>
      </c>
      <c r="P29" s="13">
        <v>10009.05</v>
      </c>
      <c r="Q29" s="211">
        <v>4745.11</v>
      </c>
      <c r="R29" s="341">
        <v>34427.76</v>
      </c>
      <c r="S29" s="145">
        <v>113.74523704192923</v>
      </c>
      <c r="T29" s="225">
        <v>4160.330000000002</v>
      </c>
      <c r="U29" s="239">
        <v>4.899353920592002</v>
      </c>
      <c r="V29" s="263">
        <v>0</v>
      </c>
      <c r="W29" s="95">
        <v>34427.76</v>
      </c>
      <c r="X29" s="183">
        <v>4160.330000000002</v>
      </c>
      <c r="Y29" s="13">
        <v>113.74523704192923</v>
      </c>
      <c r="Z29" s="197">
        <v>4.899353920592002</v>
      </c>
      <c r="AA29" s="331">
        <v>4160.330000000002</v>
      </c>
      <c r="AB29" s="229">
        <v>0</v>
      </c>
      <c r="AC29" s="268">
        <v>34427.76</v>
      </c>
      <c r="AD29" s="145">
        <v>4160.330000000002</v>
      </c>
      <c r="AE29" s="299">
        <v>113.74523704192923</v>
      </c>
      <c r="AF29" s="383">
        <v>2058</v>
      </c>
      <c r="AG29" s="272">
        <v>36486</v>
      </c>
      <c r="AH29" s="282">
        <v>4227</v>
      </c>
      <c r="AI29" s="225">
        <v>113.1033200037199</v>
      </c>
      <c r="AJ29" s="345">
        <v>4.899353920592002</v>
      </c>
      <c r="AK29" s="392">
        <v>5.192258431763199</v>
      </c>
    </row>
    <row r="30" spans="1:37" ht="12.75">
      <c r="A30" s="61" t="s">
        <v>21</v>
      </c>
      <c r="B30" s="161">
        <v>21240.13041</v>
      </c>
      <c r="C30" s="376">
        <v>15304</v>
      </c>
      <c r="D30" s="59">
        <v>16.9384</v>
      </c>
      <c r="E30" s="123">
        <v>2367.25</v>
      </c>
      <c r="F30" s="164">
        <v>46.59</v>
      </c>
      <c r="G30" s="378">
        <v>518765.85</v>
      </c>
      <c r="H30" s="145">
        <v>74905.35</v>
      </c>
      <c r="I30" s="218">
        <v>74905.35</v>
      </c>
      <c r="J30" s="301">
        <v>87077</v>
      </c>
      <c r="K30" s="229">
        <v>91803</v>
      </c>
      <c r="L30" s="174">
        <v>6372.0391230000005</v>
      </c>
      <c r="M30" s="13">
        <v>13344.69</v>
      </c>
      <c r="N30" s="13">
        <v>12705.79</v>
      </c>
      <c r="O30" s="13">
        <v>19554.02</v>
      </c>
      <c r="P30" s="13">
        <v>13098.93</v>
      </c>
      <c r="Q30" s="211">
        <v>20461.37</v>
      </c>
      <c r="R30" s="341">
        <v>85536.84</v>
      </c>
      <c r="S30" s="145">
        <v>114.19323185860554</v>
      </c>
      <c r="T30" s="225">
        <v>10631.48999999999</v>
      </c>
      <c r="U30" s="239">
        <v>5.589181913225301</v>
      </c>
      <c r="V30" s="263">
        <v>-1364.8399999999965</v>
      </c>
      <c r="W30" s="95">
        <v>84172</v>
      </c>
      <c r="X30" s="183">
        <v>9266.649999999994</v>
      </c>
      <c r="Y30" s="13">
        <v>112.371145719231</v>
      </c>
      <c r="Z30" s="197">
        <v>5.5</v>
      </c>
      <c r="AA30" s="331">
        <v>-2905</v>
      </c>
      <c r="AB30" s="229">
        <v>2905</v>
      </c>
      <c r="AC30" s="268">
        <v>87077</v>
      </c>
      <c r="AD30" s="145">
        <v>0</v>
      </c>
      <c r="AE30" s="299">
        <v>100</v>
      </c>
      <c r="AF30" s="383">
        <v>4734.5</v>
      </c>
      <c r="AG30" s="272">
        <v>91812</v>
      </c>
      <c r="AH30" s="282">
        <v>9</v>
      </c>
      <c r="AI30" s="225">
        <v>100.00980360118949</v>
      </c>
      <c r="AJ30" s="345">
        <v>5.689819654992159</v>
      </c>
      <c r="AK30" s="392">
        <v>5.999215891270256</v>
      </c>
    </row>
    <row r="31" spans="1:37" ht="12.75">
      <c r="A31" s="149" t="s">
        <v>22</v>
      </c>
      <c r="B31" s="161">
        <v>6607.69871</v>
      </c>
      <c r="C31" s="376">
        <v>10807</v>
      </c>
      <c r="D31" s="150">
        <v>10.1487</v>
      </c>
      <c r="E31" s="151">
        <v>1374</v>
      </c>
      <c r="F31" s="164">
        <v>33.8</v>
      </c>
      <c r="G31" s="378">
        <v>255370.48</v>
      </c>
      <c r="H31" s="145">
        <v>44694.3</v>
      </c>
      <c r="I31" s="218">
        <v>44694.3</v>
      </c>
      <c r="J31" s="301">
        <v>48313</v>
      </c>
      <c r="K31" s="229">
        <v>51034</v>
      </c>
      <c r="L31" s="174">
        <v>1982.309613</v>
      </c>
      <c r="M31" s="152">
        <v>9423.43</v>
      </c>
      <c r="N31" s="152">
        <v>7612.72</v>
      </c>
      <c r="O31" s="152">
        <v>11349.55</v>
      </c>
      <c r="P31" s="152">
        <v>9502.98</v>
      </c>
      <c r="Q31" s="212">
        <v>10072.43</v>
      </c>
      <c r="R31" s="342">
        <v>49943.42</v>
      </c>
      <c r="S31" s="145">
        <v>111.74449538308015</v>
      </c>
      <c r="T31" s="225">
        <v>5249.119999999995</v>
      </c>
      <c r="U31" s="239">
        <v>4.621395391875636</v>
      </c>
      <c r="V31" s="263">
        <v>0</v>
      </c>
      <c r="W31" s="95">
        <v>49943.42</v>
      </c>
      <c r="X31" s="184">
        <v>5249.119999999995</v>
      </c>
      <c r="Y31" s="152">
        <v>111.74449538308015</v>
      </c>
      <c r="Z31" s="198">
        <v>4.621395391875636</v>
      </c>
      <c r="AA31" s="332">
        <v>1630.4199999999983</v>
      </c>
      <c r="AB31" s="229">
        <v>0</v>
      </c>
      <c r="AC31" s="268">
        <v>49943.42</v>
      </c>
      <c r="AD31" s="145">
        <v>1630.4199999999983</v>
      </c>
      <c r="AE31" s="299">
        <v>103.37470246103533</v>
      </c>
      <c r="AF31" s="383">
        <v>2748</v>
      </c>
      <c r="AG31" s="272">
        <v>52691</v>
      </c>
      <c r="AH31" s="282">
        <v>1657</v>
      </c>
      <c r="AI31" s="225">
        <v>103.24685503781792</v>
      </c>
      <c r="AJ31" s="345">
        <v>4.621395391875636</v>
      </c>
      <c r="AK31" s="392">
        <v>4.875636161747016</v>
      </c>
    </row>
    <row r="32" spans="1:37" ht="13.5" thickBot="1">
      <c r="A32" s="78" t="s">
        <v>23</v>
      </c>
      <c r="B32" s="162">
        <v>5229.489163333333</v>
      </c>
      <c r="C32" s="381">
        <v>10882</v>
      </c>
      <c r="D32" s="156">
        <v>15.6205</v>
      </c>
      <c r="E32" s="124">
        <v>1777.5</v>
      </c>
      <c r="F32" s="165">
        <v>25.4</v>
      </c>
      <c r="G32" s="379">
        <v>264485.11</v>
      </c>
      <c r="H32" s="147">
        <v>47508.38</v>
      </c>
      <c r="I32" s="219">
        <v>47508.38</v>
      </c>
      <c r="J32" s="302">
        <v>47797</v>
      </c>
      <c r="K32" s="253">
        <v>51141</v>
      </c>
      <c r="L32" s="168">
        <v>1568.8467489999998</v>
      </c>
      <c r="M32" s="56">
        <v>9488.82</v>
      </c>
      <c r="N32" s="56">
        <v>11717.21</v>
      </c>
      <c r="O32" s="56">
        <v>14682.55</v>
      </c>
      <c r="P32" s="56">
        <v>7141.29</v>
      </c>
      <c r="Q32" s="213">
        <v>10431.93</v>
      </c>
      <c r="R32" s="343">
        <v>55030.65</v>
      </c>
      <c r="S32" s="147">
        <v>115.83356452061722</v>
      </c>
      <c r="T32" s="227">
        <v>7522.270000000004</v>
      </c>
      <c r="U32" s="241">
        <v>5.057034552471972</v>
      </c>
      <c r="V32" s="390">
        <v>0</v>
      </c>
      <c r="W32" s="157">
        <v>55030.65</v>
      </c>
      <c r="X32" s="185">
        <v>7522.270000000004</v>
      </c>
      <c r="Y32" s="56">
        <v>115.83356452061722</v>
      </c>
      <c r="Z32" s="199">
        <v>5.057034552471972</v>
      </c>
      <c r="AA32" s="333">
        <v>7233.6500000000015</v>
      </c>
      <c r="AB32" s="253">
        <v>0</v>
      </c>
      <c r="AC32" s="269">
        <v>55030.65</v>
      </c>
      <c r="AD32" s="147">
        <v>7233.6500000000015</v>
      </c>
      <c r="AE32" s="298">
        <v>115.13410883528255</v>
      </c>
      <c r="AF32" s="384">
        <v>3555</v>
      </c>
      <c r="AG32" s="273">
        <v>58586</v>
      </c>
      <c r="AH32" s="364">
        <v>7445</v>
      </c>
      <c r="AI32" s="365">
        <v>114.55779120470855</v>
      </c>
      <c r="AJ32" s="366">
        <v>5.057034552471972</v>
      </c>
      <c r="AK32" s="393">
        <v>5.383752986583349</v>
      </c>
    </row>
    <row r="33" spans="1:37" ht="12.75">
      <c r="A33" s="153" t="s">
        <v>25</v>
      </c>
      <c r="B33" s="169">
        <v>490.83496333333335</v>
      </c>
      <c r="C33" s="375">
        <v>2623</v>
      </c>
      <c r="D33" s="154">
        <v>6.8344</v>
      </c>
      <c r="E33" s="138">
        <v>399</v>
      </c>
      <c r="F33" s="221">
        <v>21.1</v>
      </c>
      <c r="G33" s="380">
        <v>74501.6</v>
      </c>
      <c r="H33" s="179">
        <v>17524.81</v>
      </c>
      <c r="I33" s="231">
        <v>13055</v>
      </c>
      <c r="J33" s="303">
        <v>13055</v>
      </c>
      <c r="K33" s="255">
        <v>13815</v>
      </c>
      <c r="L33" s="175">
        <v>147.25048900000002</v>
      </c>
      <c r="M33" s="146">
        <v>2287.19</v>
      </c>
      <c r="N33" s="146">
        <v>5126.6</v>
      </c>
      <c r="O33" s="146">
        <v>3295.83</v>
      </c>
      <c r="P33" s="146">
        <v>5932.33</v>
      </c>
      <c r="Q33" s="155">
        <v>2938.52</v>
      </c>
      <c r="R33" s="340">
        <v>19727.72</v>
      </c>
      <c r="S33" s="144">
        <v>112.57023613950736</v>
      </c>
      <c r="T33" s="226">
        <v>2202.91</v>
      </c>
      <c r="U33" s="240">
        <v>7.521052230270683</v>
      </c>
      <c r="V33" s="263">
        <v>-5301.220000000001</v>
      </c>
      <c r="W33" s="289">
        <v>14426.5</v>
      </c>
      <c r="X33" s="175">
        <v>1371.5</v>
      </c>
      <c r="Y33" s="146">
        <v>110.50555342780544</v>
      </c>
      <c r="Z33" s="200">
        <v>5.5</v>
      </c>
      <c r="AA33" s="334">
        <v>1371.5</v>
      </c>
      <c r="AB33" s="255">
        <v>0</v>
      </c>
      <c r="AC33" s="270">
        <v>14426.5</v>
      </c>
      <c r="AD33" s="179">
        <v>1371.5</v>
      </c>
      <c r="AE33" s="299">
        <v>110.50555342780544</v>
      </c>
      <c r="AF33" s="385">
        <v>798</v>
      </c>
      <c r="AG33" s="271">
        <v>15225</v>
      </c>
      <c r="AH33" s="363">
        <v>1410</v>
      </c>
      <c r="AI33" s="256">
        <v>110.20629750271445</v>
      </c>
      <c r="AJ33" s="347">
        <v>5.5</v>
      </c>
      <c r="AK33" s="394">
        <v>5.80442241707968</v>
      </c>
    </row>
    <row r="34" spans="1:37" ht="12.75">
      <c r="A34" s="61" t="s">
        <v>26</v>
      </c>
      <c r="B34" s="170">
        <v>268.70096333333333</v>
      </c>
      <c r="C34" s="376">
        <v>668</v>
      </c>
      <c r="D34" s="62">
        <v>2.7739</v>
      </c>
      <c r="E34" s="123"/>
      <c r="F34" s="166">
        <v>6.4</v>
      </c>
      <c r="G34" s="378">
        <v>31223.79</v>
      </c>
      <c r="H34" s="145">
        <v>5119.79</v>
      </c>
      <c r="I34" s="218">
        <v>3205</v>
      </c>
      <c r="J34" s="301">
        <v>3205</v>
      </c>
      <c r="K34" s="229">
        <v>3205</v>
      </c>
      <c r="L34" s="174">
        <v>80.61028900000001</v>
      </c>
      <c r="M34" s="13">
        <v>582.48</v>
      </c>
      <c r="N34" s="13">
        <v>2080.75</v>
      </c>
      <c r="O34" s="13">
        <v>0</v>
      </c>
      <c r="P34" s="13">
        <v>1799.38</v>
      </c>
      <c r="Q34" s="113">
        <v>1231.54</v>
      </c>
      <c r="R34" s="341">
        <v>5774.76</v>
      </c>
      <c r="S34" s="145">
        <v>112.79290752159756</v>
      </c>
      <c r="T34" s="225">
        <v>654.9700000000003</v>
      </c>
      <c r="U34" s="239">
        <v>8.644850299401197</v>
      </c>
      <c r="V34" s="263">
        <v>-2100.76</v>
      </c>
      <c r="W34" s="95">
        <v>3674</v>
      </c>
      <c r="X34" s="174">
        <v>469</v>
      </c>
      <c r="Y34" s="13">
        <v>114.63338533541341</v>
      </c>
      <c r="Z34" s="197">
        <v>5.5</v>
      </c>
      <c r="AA34" s="331">
        <v>469</v>
      </c>
      <c r="AB34" s="229">
        <v>0</v>
      </c>
      <c r="AC34" s="268">
        <v>3674</v>
      </c>
      <c r="AD34" s="145">
        <v>469</v>
      </c>
      <c r="AE34" s="299">
        <v>114.63338533541341</v>
      </c>
      <c r="AF34" s="383">
        <v>0</v>
      </c>
      <c r="AG34" s="272">
        <v>3674</v>
      </c>
      <c r="AH34" s="282">
        <v>469</v>
      </c>
      <c r="AI34" s="225">
        <v>114.63338533541341</v>
      </c>
      <c r="AJ34" s="345">
        <v>5.5</v>
      </c>
      <c r="AK34" s="392">
        <v>5.5</v>
      </c>
    </row>
    <row r="35" spans="1:37" ht="12.75">
      <c r="A35" s="61" t="s">
        <v>27</v>
      </c>
      <c r="B35" s="170">
        <v>804.9108433333333</v>
      </c>
      <c r="C35" s="376">
        <v>1539</v>
      </c>
      <c r="D35" s="62">
        <v>3.3798</v>
      </c>
      <c r="E35" s="123">
        <v>100</v>
      </c>
      <c r="F35" s="166">
        <v>6.06</v>
      </c>
      <c r="G35" s="378">
        <v>60225.84</v>
      </c>
      <c r="H35" s="145">
        <v>8057.38</v>
      </c>
      <c r="I35" s="218">
        <v>7365</v>
      </c>
      <c r="J35" s="301">
        <v>7365</v>
      </c>
      <c r="K35" s="229">
        <v>7573</v>
      </c>
      <c r="L35" s="174">
        <v>241.47325300000003</v>
      </c>
      <c r="M35" s="13">
        <v>1341.97</v>
      </c>
      <c r="N35" s="13">
        <v>2535.25</v>
      </c>
      <c r="O35" s="13">
        <v>826.02</v>
      </c>
      <c r="P35" s="13">
        <v>1703.79</v>
      </c>
      <c r="Q35" s="113">
        <v>2375.45</v>
      </c>
      <c r="R35" s="341">
        <v>9023.95</v>
      </c>
      <c r="S35" s="145">
        <v>111.99608309400824</v>
      </c>
      <c r="T35" s="225">
        <v>966.5700000000006</v>
      </c>
      <c r="U35" s="239">
        <v>5.863515269655621</v>
      </c>
      <c r="V35" s="263">
        <v>-559.4500000000007</v>
      </c>
      <c r="W35" s="95">
        <v>8464.5</v>
      </c>
      <c r="X35" s="174">
        <v>1099.5</v>
      </c>
      <c r="Y35" s="13">
        <v>114.928716904277</v>
      </c>
      <c r="Z35" s="197">
        <v>5.5</v>
      </c>
      <c r="AA35" s="331">
        <v>1099.5</v>
      </c>
      <c r="AB35" s="229">
        <v>0</v>
      </c>
      <c r="AC35" s="268">
        <v>8464.5</v>
      </c>
      <c r="AD35" s="145">
        <v>1099.5</v>
      </c>
      <c r="AE35" s="299">
        <v>114.928716904277</v>
      </c>
      <c r="AF35" s="383">
        <v>200</v>
      </c>
      <c r="AG35" s="272">
        <v>8665</v>
      </c>
      <c r="AH35" s="282">
        <v>1092</v>
      </c>
      <c r="AI35" s="225">
        <v>114.41964875214579</v>
      </c>
      <c r="AJ35" s="345">
        <v>5.5</v>
      </c>
      <c r="AK35" s="392">
        <v>5.630279402209227</v>
      </c>
    </row>
    <row r="36" spans="1:37" ht="12.75">
      <c r="A36" s="61" t="s">
        <v>28</v>
      </c>
      <c r="B36" s="170">
        <v>1475.0287566666666</v>
      </c>
      <c r="C36" s="376">
        <v>10781</v>
      </c>
      <c r="D36" s="62">
        <v>10.1836</v>
      </c>
      <c r="E36" s="123">
        <v>1599.25</v>
      </c>
      <c r="F36" s="166">
        <v>62.98</v>
      </c>
      <c r="G36" s="378">
        <v>211452.15</v>
      </c>
      <c r="H36" s="145">
        <v>49631.07</v>
      </c>
      <c r="I36" s="218">
        <v>49631.07</v>
      </c>
      <c r="J36" s="301">
        <v>49631.07</v>
      </c>
      <c r="K36" s="229">
        <v>52538</v>
      </c>
      <c r="L36" s="174">
        <v>442.508627</v>
      </c>
      <c r="M36" s="13">
        <v>9400.75</v>
      </c>
      <c r="N36" s="13">
        <v>7638.9</v>
      </c>
      <c r="O36" s="13">
        <v>13210.17</v>
      </c>
      <c r="P36" s="13">
        <v>17707.03</v>
      </c>
      <c r="Q36" s="113">
        <v>8340.18</v>
      </c>
      <c r="R36" s="341">
        <v>56739.54</v>
      </c>
      <c r="S36" s="145">
        <v>114.32262089050266</v>
      </c>
      <c r="T36" s="225">
        <v>7108.470000000001</v>
      </c>
      <c r="U36" s="239">
        <v>5.262919951766998</v>
      </c>
      <c r="V36" s="263">
        <v>0</v>
      </c>
      <c r="W36" s="95">
        <v>56739.54</v>
      </c>
      <c r="X36" s="174">
        <v>7108.470000000001</v>
      </c>
      <c r="Y36" s="13">
        <v>114.32262089050266</v>
      </c>
      <c r="Z36" s="197">
        <v>5.262919951766998</v>
      </c>
      <c r="AA36" s="331">
        <v>7108.470000000001</v>
      </c>
      <c r="AB36" s="229">
        <v>0</v>
      </c>
      <c r="AC36" s="268">
        <v>56739.54</v>
      </c>
      <c r="AD36" s="145">
        <v>7108.470000000001</v>
      </c>
      <c r="AE36" s="299">
        <v>114.32262089050266</v>
      </c>
      <c r="AF36" s="383">
        <v>3198.5</v>
      </c>
      <c r="AG36" s="272">
        <v>59938</v>
      </c>
      <c r="AH36" s="282">
        <v>7400</v>
      </c>
      <c r="AI36" s="225">
        <v>114.08504320682174</v>
      </c>
      <c r="AJ36" s="345">
        <v>5.262919951766998</v>
      </c>
      <c r="AK36" s="392">
        <v>5.559595584825155</v>
      </c>
    </row>
    <row r="37" spans="1:37" ht="12.75">
      <c r="A37" s="61" t="s">
        <v>29</v>
      </c>
      <c r="B37" s="170">
        <v>1200.5783333333331</v>
      </c>
      <c r="C37" s="376">
        <v>3612</v>
      </c>
      <c r="D37" s="62">
        <v>7.3794</v>
      </c>
      <c r="E37" s="123">
        <v>620.25</v>
      </c>
      <c r="F37" s="166">
        <v>73.6</v>
      </c>
      <c r="G37" s="378">
        <v>121225.09</v>
      </c>
      <c r="H37" s="145">
        <v>36060.06</v>
      </c>
      <c r="I37" s="218">
        <v>18160</v>
      </c>
      <c r="J37" s="301">
        <v>18160</v>
      </c>
      <c r="K37" s="229">
        <v>19426</v>
      </c>
      <c r="L37" s="174">
        <v>360.17349999999993</v>
      </c>
      <c r="M37" s="13">
        <v>3149.57</v>
      </c>
      <c r="N37" s="13">
        <v>5535.42</v>
      </c>
      <c r="O37" s="13">
        <v>5123.41</v>
      </c>
      <c r="P37" s="13">
        <v>20692.87</v>
      </c>
      <c r="Q37" s="113">
        <v>4781.41</v>
      </c>
      <c r="R37" s="341">
        <v>39642.85</v>
      </c>
      <c r="S37" s="145">
        <v>109.93561852087879</v>
      </c>
      <c r="T37" s="225">
        <v>3582.790000000001</v>
      </c>
      <c r="U37" s="239">
        <v>10.97531838316722</v>
      </c>
      <c r="V37" s="263">
        <v>-19776.85</v>
      </c>
      <c r="W37" s="95">
        <v>19866</v>
      </c>
      <c r="X37" s="174">
        <v>1706</v>
      </c>
      <c r="Y37" s="13">
        <v>109.3942731277533</v>
      </c>
      <c r="Z37" s="197">
        <v>5.5</v>
      </c>
      <c r="AA37" s="331">
        <v>1706</v>
      </c>
      <c r="AB37" s="229">
        <v>0</v>
      </c>
      <c r="AC37" s="268">
        <v>19866</v>
      </c>
      <c r="AD37" s="145">
        <v>1706</v>
      </c>
      <c r="AE37" s="299">
        <v>109.3942731277533</v>
      </c>
      <c r="AF37" s="383">
        <v>1240.5</v>
      </c>
      <c r="AG37" s="272">
        <v>21107</v>
      </c>
      <c r="AH37" s="282">
        <v>1681</v>
      </c>
      <c r="AI37" s="225">
        <v>108.65335117883251</v>
      </c>
      <c r="AJ37" s="345">
        <v>5.5</v>
      </c>
      <c r="AK37" s="392">
        <v>5.843576965669989</v>
      </c>
    </row>
    <row r="38" spans="1:37" ht="12.75">
      <c r="A38" s="61" t="s">
        <v>30</v>
      </c>
      <c r="B38" s="170">
        <v>7411.488716666666</v>
      </c>
      <c r="C38" s="376">
        <v>4383</v>
      </c>
      <c r="D38" s="62">
        <v>4.9893</v>
      </c>
      <c r="E38" s="123">
        <v>630.25</v>
      </c>
      <c r="F38" s="166">
        <v>7.5826</v>
      </c>
      <c r="G38" s="378">
        <v>126700.44</v>
      </c>
      <c r="H38" s="145">
        <v>18335.16</v>
      </c>
      <c r="I38" s="218">
        <v>18335.16</v>
      </c>
      <c r="J38" s="301">
        <v>18335.16</v>
      </c>
      <c r="K38" s="229">
        <v>19467</v>
      </c>
      <c r="L38" s="174">
        <v>2223.446615</v>
      </c>
      <c r="M38" s="13">
        <v>3821.86</v>
      </c>
      <c r="N38" s="13">
        <v>3742.56</v>
      </c>
      <c r="O38" s="13">
        <v>5206.01</v>
      </c>
      <c r="P38" s="13">
        <v>2131.87</v>
      </c>
      <c r="Q38" s="113">
        <v>4997.37</v>
      </c>
      <c r="R38" s="341">
        <v>22123.12</v>
      </c>
      <c r="S38" s="145">
        <v>120.65954155840473</v>
      </c>
      <c r="T38" s="225">
        <v>3787.959999999999</v>
      </c>
      <c r="U38" s="239">
        <v>5.047483458818161</v>
      </c>
      <c r="V38" s="263">
        <v>0</v>
      </c>
      <c r="W38" s="95">
        <v>22123.12</v>
      </c>
      <c r="X38" s="174">
        <v>3787.959999999999</v>
      </c>
      <c r="Y38" s="13">
        <v>120.65954155840473</v>
      </c>
      <c r="Z38" s="197">
        <v>5.047483458818161</v>
      </c>
      <c r="AA38" s="331">
        <v>3787.959999999999</v>
      </c>
      <c r="AB38" s="229">
        <v>0</v>
      </c>
      <c r="AC38" s="268">
        <v>22123.12</v>
      </c>
      <c r="AD38" s="145">
        <v>3787.959999999999</v>
      </c>
      <c r="AE38" s="299">
        <v>120.65954155840473</v>
      </c>
      <c r="AF38" s="383">
        <v>1260.5</v>
      </c>
      <c r="AG38" s="272">
        <v>23384</v>
      </c>
      <c r="AH38" s="282">
        <v>3917</v>
      </c>
      <c r="AI38" s="225">
        <v>120.12123080084245</v>
      </c>
      <c r="AJ38" s="345">
        <v>5.047483458818161</v>
      </c>
      <c r="AK38" s="392">
        <v>5.335158567191422</v>
      </c>
    </row>
    <row r="39" spans="1:37" ht="12.75">
      <c r="A39" s="61" t="s">
        <v>31</v>
      </c>
      <c r="B39" s="170">
        <v>1792.4594166666668</v>
      </c>
      <c r="C39" s="376">
        <v>2802</v>
      </c>
      <c r="D39" s="62">
        <v>4.6604</v>
      </c>
      <c r="E39" s="123">
        <v>269</v>
      </c>
      <c r="F39" s="166">
        <v>10.25</v>
      </c>
      <c r="G39" s="378">
        <v>92806.26</v>
      </c>
      <c r="H39" s="145">
        <v>11761.72</v>
      </c>
      <c r="I39" s="218">
        <v>11761.72</v>
      </c>
      <c r="J39" s="301">
        <v>11761.72</v>
      </c>
      <c r="K39" s="229">
        <v>12228</v>
      </c>
      <c r="L39" s="174">
        <v>537.737825</v>
      </c>
      <c r="M39" s="13">
        <v>2443.27</v>
      </c>
      <c r="N39" s="13">
        <v>3495.85</v>
      </c>
      <c r="O39" s="13">
        <v>2222</v>
      </c>
      <c r="P39" s="13">
        <v>2881.82</v>
      </c>
      <c r="Q39" s="113">
        <v>3660.5</v>
      </c>
      <c r="R39" s="341">
        <v>15241.18</v>
      </c>
      <c r="S39" s="145">
        <v>129.58291814462513</v>
      </c>
      <c r="T39" s="225">
        <v>3479.460000000001</v>
      </c>
      <c r="U39" s="239">
        <v>5.439393290506781</v>
      </c>
      <c r="V39" s="263">
        <v>0</v>
      </c>
      <c r="W39" s="95">
        <v>15241.18</v>
      </c>
      <c r="X39" s="174">
        <v>3479.460000000001</v>
      </c>
      <c r="Y39" s="13">
        <v>129.58291814462513</v>
      </c>
      <c r="Z39" s="197">
        <v>5.439393290506781</v>
      </c>
      <c r="AA39" s="331">
        <v>3479.460000000001</v>
      </c>
      <c r="AB39" s="229">
        <v>0</v>
      </c>
      <c r="AC39" s="268">
        <v>15241.18</v>
      </c>
      <c r="AD39" s="145">
        <v>3479.460000000001</v>
      </c>
      <c r="AE39" s="299">
        <v>129.58291814462513</v>
      </c>
      <c r="AF39" s="383">
        <v>538</v>
      </c>
      <c r="AG39" s="272">
        <v>15779</v>
      </c>
      <c r="AH39" s="282">
        <v>3551</v>
      </c>
      <c r="AI39" s="225">
        <v>129.0399084069349</v>
      </c>
      <c r="AJ39" s="345">
        <v>5.439393290506781</v>
      </c>
      <c r="AK39" s="392">
        <v>5.631334760885082</v>
      </c>
    </row>
    <row r="40" spans="1:37" ht="12.75">
      <c r="A40" s="61" t="s">
        <v>32</v>
      </c>
      <c r="B40" s="170">
        <v>1421.27418</v>
      </c>
      <c r="C40" s="376">
        <v>2424</v>
      </c>
      <c r="D40" s="62">
        <v>5.7589</v>
      </c>
      <c r="E40" s="123">
        <v>432</v>
      </c>
      <c r="F40" s="166">
        <v>32.5</v>
      </c>
      <c r="G40" s="378">
        <v>146873.42</v>
      </c>
      <c r="H40" s="145">
        <v>22479</v>
      </c>
      <c r="I40" s="218">
        <v>11910</v>
      </c>
      <c r="J40" s="301">
        <v>11910</v>
      </c>
      <c r="K40" s="229">
        <v>12750</v>
      </c>
      <c r="L40" s="174">
        <v>426.38225399999993</v>
      </c>
      <c r="M40" s="13">
        <v>2113.67</v>
      </c>
      <c r="N40" s="13">
        <v>4319.85</v>
      </c>
      <c r="O40" s="13">
        <v>3568.42</v>
      </c>
      <c r="P40" s="13">
        <v>9137.48</v>
      </c>
      <c r="Q40" s="113">
        <v>5793.04</v>
      </c>
      <c r="R40" s="341">
        <v>25358.84</v>
      </c>
      <c r="S40" s="145">
        <v>112.81124605187063</v>
      </c>
      <c r="T40" s="225">
        <v>2879.84</v>
      </c>
      <c r="U40" s="239">
        <v>10.461567656765677</v>
      </c>
      <c r="V40" s="263">
        <v>-12026.84</v>
      </c>
      <c r="W40" s="95">
        <v>13332</v>
      </c>
      <c r="X40" s="174">
        <v>1422</v>
      </c>
      <c r="Y40" s="13">
        <v>111.93954659949623</v>
      </c>
      <c r="Z40" s="197">
        <v>5.5</v>
      </c>
      <c r="AA40" s="331">
        <v>1422</v>
      </c>
      <c r="AB40" s="229">
        <v>0</v>
      </c>
      <c r="AC40" s="268">
        <v>13332</v>
      </c>
      <c r="AD40" s="145">
        <v>1422</v>
      </c>
      <c r="AE40" s="299">
        <v>111.93954659949623</v>
      </c>
      <c r="AF40" s="383">
        <v>864</v>
      </c>
      <c r="AG40" s="272">
        <v>14196</v>
      </c>
      <c r="AH40" s="282">
        <v>1446</v>
      </c>
      <c r="AI40" s="225">
        <v>111.34117647058824</v>
      </c>
      <c r="AJ40" s="345">
        <v>5.5</v>
      </c>
      <c r="AK40" s="392">
        <v>5.856435643564357</v>
      </c>
    </row>
    <row r="41" spans="1:37" ht="12.75">
      <c r="A41" s="61" t="s">
        <v>33</v>
      </c>
      <c r="B41" s="170">
        <v>1940.3568966666664</v>
      </c>
      <c r="C41" s="376">
        <v>3710</v>
      </c>
      <c r="D41" s="62">
        <v>8.6008</v>
      </c>
      <c r="E41" s="123">
        <v>602.25</v>
      </c>
      <c r="F41" s="166">
        <v>7.8</v>
      </c>
      <c r="G41" s="378">
        <v>143472.08</v>
      </c>
      <c r="H41" s="145">
        <v>20935.74</v>
      </c>
      <c r="I41" s="218">
        <v>18325</v>
      </c>
      <c r="J41" s="301">
        <v>18325</v>
      </c>
      <c r="K41" s="229">
        <v>19506</v>
      </c>
      <c r="L41" s="174">
        <v>582.1070689999999</v>
      </c>
      <c r="M41" s="13">
        <v>3235.02</v>
      </c>
      <c r="N41" s="13">
        <v>6451.61</v>
      </c>
      <c r="O41" s="13">
        <v>4974.72</v>
      </c>
      <c r="P41" s="13">
        <v>2192.99</v>
      </c>
      <c r="Q41" s="113">
        <v>5658.88</v>
      </c>
      <c r="R41" s="341">
        <v>23095.33</v>
      </c>
      <c r="S41" s="145">
        <v>110.31532680478455</v>
      </c>
      <c r="T41" s="225">
        <v>2159.59</v>
      </c>
      <c r="U41" s="239">
        <v>6.225156334231807</v>
      </c>
      <c r="V41" s="263">
        <v>-2690.3300000000017</v>
      </c>
      <c r="W41" s="95">
        <v>20405</v>
      </c>
      <c r="X41" s="174">
        <v>2080</v>
      </c>
      <c r="Y41" s="13">
        <v>111.35061391541609</v>
      </c>
      <c r="Z41" s="197">
        <v>5.5</v>
      </c>
      <c r="AA41" s="331">
        <v>2080</v>
      </c>
      <c r="AB41" s="229">
        <v>0</v>
      </c>
      <c r="AC41" s="268">
        <v>20405</v>
      </c>
      <c r="AD41" s="145">
        <v>2080</v>
      </c>
      <c r="AE41" s="299">
        <v>111.35061391541609</v>
      </c>
      <c r="AF41" s="383">
        <v>1204.5</v>
      </c>
      <c r="AG41" s="272">
        <v>21610</v>
      </c>
      <c r="AH41" s="282">
        <v>2104</v>
      </c>
      <c r="AI41" s="225">
        <v>110.78642468983901</v>
      </c>
      <c r="AJ41" s="345">
        <v>5.5</v>
      </c>
      <c r="AK41" s="392">
        <v>5.824797843665769</v>
      </c>
    </row>
    <row r="42" spans="1:37" ht="12.75">
      <c r="A42" s="61" t="s">
        <v>34</v>
      </c>
      <c r="B42" s="170">
        <v>6178.7672</v>
      </c>
      <c r="C42" s="376">
        <v>3438</v>
      </c>
      <c r="D42" s="62">
        <v>5.8968</v>
      </c>
      <c r="E42" s="123">
        <v>737.5</v>
      </c>
      <c r="F42" s="166">
        <v>15</v>
      </c>
      <c r="G42" s="378">
        <v>203495.62</v>
      </c>
      <c r="H42" s="145">
        <v>24138.45</v>
      </c>
      <c r="I42" s="218">
        <v>17200</v>
      </c>
      <c r="J42" s="301">
        <v>17200</v>
      </c>
      <c r="K42" s="229">
        <v>18628</v>
      </c>
      <c r="L42" s="174">
        <v>1853.63016</v>
      </c>
      <c r="M42" s="13">
        <v>2997.85</v>
      </c>
      <c r="N42" s="13">
        <v>4423.29</v>
      </c>
      <c r="O42" s="13">
        <v>6091.92</v>
      </c>
      <c r="P42" s="13">
        <v>4217.3</v>
      </c>
      <c r="Q42" s="113">
        <v>8026.36</v>
      </c>
      <c r="R42" s="341">
        <v>27610.35</v>
      </c>
      <c r="S42" s="145">
        <v>114.38327647384152</v>
      </c>
      <c r="T42" s="225">
        <v>3471.899999999998</v>
      </c>
      <c r="U42" s="239">
        <v>8.030933682373472</v>
      </c>
      <c r="V42" s="263">
        <v>-8701.349999999999</v>
      </c>
      <c r="W42" s="95">
        <v>18909</v>
      </c>
      <c r="X42" s="174">
        <v>1709</v>
      </c>
      <c r="Y42" s="13">
        <v>109.93604651162792</v>
      </c>
      <c r="Z42" s="197">
        <v>5.5</v>
      </c>
      <c r="AA42" s="331">
        <v>1709</v>
      </c>
      <c r="AB42" s="229">
        <v>0</v>
      </c>
      <c r="AC42" s="268">
        <v>18909</v>
      </c>
      <c r="AD42" s="145">
        <v>1709</v>
      </c>
      <c r="AE42" s="299">
        <v>109.93604651162792</v>
      </c>
      <c r="AF42" s="383">
        <v>1475</v>
      </c>
      <c r="AG42" s="272">
        <v>20384</v>
      </c>
      <c r="AH42" s="282">
        <v>1756</v>
      </c>
      <c r="AI42" s="225">
        <v>109.42666952974018</v>
      </c>
      <c r="AJ42" s="345">
        <v>5.5</v>
      </c>
      <c r="AK42" s="392">
        <v>5.9290285049447355</v>
      </c>
    </row>
    <row r="43" spans="1:37" ht="12.75">
      <c r="A43" s="61" t="s">
        <v>35</v>
      </c>
      <c r="B43" s="170">
        <v>1720.14564</v>
      </c>
      <c r="C43" s="376">
        <v>1500</v>
      </c>
      <c r="D43" s="62">
        <v>3.7557</v>
      </c>
      <c r="E43" s="123">
        <v>174</v>
      </c>
      <c r="F43" s="166">
        <v>7.4</v>
      </c>
      <c r="G43" s="378">
        <v>59822.87</v>
      </c>
      <c r="H43" s="145">
        <v>9313.49</v>
      </c>
      <c r="I43" s="218">
        <v>7340</v>
      </c>
      <c r="J43" s="301">
        <v>7340</v>
      </c>
      <c r="K43" s="229">
        <v>7690</v>
      </c>
      <c r="L43" s="174">
        <v>516.043692</v>
      </c>
      <c r="M43" s="13">
        <v>1307.96</v>
      </c>
      <c r="N43" s="13">
        <v>2817.22</v>
      </c>
      <c r="O43" s="13">
        <v>1437.28</v>
      </c>
      <c r="P43" s="13">
        <v>2080.53</v>
      </c>
      <c r="Q43" s="113">
        <v>2359.56</v>
      </c>
      <c r="R43" s="341">
        <v>10518.59</v>
      </c>
      <c r="S43" s="145">
        <v>112.93929558092617</v>
      </c>
      <c r="T43" s="225">
        <v>1205.1000000000004</v>
      </c>
      <c r="U43" s="239">
        <v>7.012393333333334</v>
      </c>
      <c r="V43" s="263">
        <v>-2268.59</v>
      </c>
      <c r="W43" s="95">
        <v>8250</v>
      </c>
      <c r="X43" s="174">
        <v>910</v>
      </c>
      <c r="Y43" s="13">
        <v>112.39782016348774</v>
      </c>
      <c r="Z43" s="197">
        <v>5.5</v>
      </c>
      <c r="AA43" s="331">
        <v>910</v>
      </c>
      <c r="AB43" s="229">
        <v>0</v>
      </c>
      <c r="AC43" s="268">
        <v>8250</v>
      </c>
      <c r="AD43" s="145">
        <v>910</v>
      </c>
      <c r="AE43" s="299">
        <v>112.39782016348774</v>
      </c>
      <c r="AF43" s="383">
        <v>348</v>
      </c>
      <c r="AG43" s="272">
        <v>8598</v>
      </c>
      <c r="AH43" s="282">
        <v>908</v>
      </c>
      <c r="AI43" s="225">
        <v>111.8075422626788</v>
      </c>
      <c r="AJ43" s="345">
        <v>5.5</v>
      </c>
      <c r="AK43" s="392">
        <v>5.732</v>
      </c>
    </row>
    <row r="44" spans="1:37" ht="12.75">
      <c r="A44" s="61" t="s">
        <v>36</v>
      </c>
      <c r="B44" s="170">
        <v>3706.668316666666</v>
      </c>
      <c r="C44" s="376">
        <v>3686</v>
      </c>
      <c r="D44" s="62">
        <v>6.4982</v>
      </c>
      <c r="E44" s="123">
        <v>474</v>
      </c>
      <c r="F44" s="166">
        <v>34.51</v>
      </c>
      <c r="G44" s="378">
        <v>106603.63</v>
      </c>
      <c r="H44" s="145">
        <v>24188.23</v>
      </c>
      <c r="I44" s="218">
        <v>18030</v>
      </c>
      <c r="J44" s="301">
        <v>18030</v>
      </c>
      <c r="K44" s="229">
        <v>18998</v>
      </c>
      <c r="L44" s="174">
        <v>1112.000495</v>
      </c>
      <c r="M44" s="13">
        <v>3214.1</v>
      </c>
      <c r="N44" s="13">
        <v>4874.41</v>
      </c>
      <c r="O44" s="13">
        <v>3915.35</v>
      </c>
      <c r="P44" s="13">
        <v>9702.6</v>
      </c>
      <c r="Q44" s="113">
        <v>4204.7</v>
      </c>
      <c r="R44" s="341">
        <v>27023.16</v>
      </c>
      <c r="S44" s="145">
        <v>111.72028709831187</v>
      </c>
      <c r="T44" s="225">
        <v>2834.9300000000003</v>
      </c>
      <c r="U44" s="239">
        <v>7.3312967986977755</v>
      </c>
      <c r="V44" s="263">
        <v>-6750.16</v>
      </c>
      <c r="W44" s="95">
        <v>20273</v>
      </c>
      <c r="X44" s="174">
        <v>2243</v>
      </c>
      <c r="Y44" s="13">
        <v>112.4403771491958</v>
      </c>
      <c r="Z44" s="197">
        <v>5.5</v>
      </c>
      <c r="AA44" s="331">
        <v>2243</v>
      </c>
      <c r="AB44" s="229">
        <v>0</v>
      </c>
      <c r="AC44" s="268">
        <v>20273</v>
      </c>
      <c r="AD44" s="145">
        <v>2243</v>
      </c>
      <c r="AE44" s="299">
        <v>112.4403771491958</v>
      </c>
      <c r="AF44" s="383">
        <v>948</v>
      </c>
      <c r="AG44" s="272">
        <v>21221</v>
      </c>
      <c r="AH44" s="282">
        <v>2223</v>
      </c>
      <c r="AI44" s="225">
        <v>111.70123170860091</v>
      </c>
      <c r="AJ44" s="345">
        <v>5.5</v>
      </c>
      <c r="AK44" s="392">
        <v>5.757189365165491</v>
      </c>
    </row>
    <row r="45" spans="1:37" ht="12.75">
      <c r="A45" s="61" t="s">
        <v>37</v>
      </c>
      <c r="B45" s="170">
        <v>51.31448</v>
      </c>
      <c r="C45" s="376">
        <v>371</v>
      </c>
      <c r="D45" s="62">
        <v>4.9592</v>
      </c>
      <c r="E45" s="123"/>
      <c r="F45" s="166">
        <v>12</v>
      </c>
      <c r="G45" s="378">
        <v>22916.69</v>
      </c>
      <c r="H45" s="145">
        <v>7414.11</v>
      </c>
      <c r="I45" s="218">
        <v>1750</v>
      </c>
      <c r="J45" s="301">
        <v>1891</v>
      </c>
      <c r="K45" s="229">
        <v>1891</v>
      </c>
      <c r="L45" s="174">
        <v>15.394344000000002</v>
      </c>
      <c r="M45" s="13">
        <v>323.5</v>
      </c>
      <c r="N45" s="13">
        <v>3719.98</v>
      </c>
      <c r="O45" s="13">
        <v>0</v>
      </c>
      <c r="P45" s="13">
        <v>3373.84</v>
      </c>
      <c r="Q45" s="113">
        <v>903.89</v>
      </c>
      <c r="R45" s="341">
        <v>8336.6</v>
      </c>
      <c r="S45" s="145">
        <v>112.4423565336905</v>
      </c>
      <c r="T45" s="225">
        <v>922.4900000000007</v>
      </c>
      <c r="U45" s="239">
        <v>22.470619946091645</v>
      </c>
      <c r="V45" s="263">
        <v>-6296.1</v>
      </c>
      <c r="W45" s="95">
        <v>2040.5</v>
      </c>
      <c r="X45" s="174">
        <v>290.5</v>
      </c>
      <c r="Y45" s="13">
        <v>116.6</v>
      </c>
      <c r="Z45" s="197">
        <v>5.5</v>
      </c>
      <c r="AA45" s="331">
        <v>149.5</v>
      </c>
      <c r="AB45" s="229">
        <v>0</v>
      </c>
      <c r="AC45" s="268">
        <v>2040.5</v>
      </c>
      <c r="AD45" s="145">
        <v>149.5</v>
      </c>
      <c r="AE45" s="299">
        <v>107.90586991010048</v>
      </c>
      <c r="AF45" s="383">
        <v>0</v>
      </c>
      <c r="AG45" s="272">
        <v>2041</v>
      </c>
      <c r="AH45" s="282">
        <v>150</v>
      </c>
      <c r="AI45" s="225">
        <v>107.9323109465891</v>
      </c>
      <c r="AJ45" s="345">
        <v>5.5</v>
      </c>
      <c r="AK45" s="392">
        <v>5.501347708894879</v>
      </c>
    </row>
    <row r="46" spans="1:37" ht="12.75">
      <c r="A46" s="61" t="s">
        <v>38</v>
      </c>
      <c r="B46" s="170">
        <v>2841.9968766666666</v>
      </c>
      <c r="C46" s="376">
        <v>1034</v>
      </c>
      <c r="D46" s="62">
        <v>3.435</v>
      </c>
      <c r="E46" s="123">
        <v>28</v>
      </c>
      <c r="F46" s="166">
        <v>8.9</v>
      </c>
      <c r="G46" s="378">
        <v>67634.57</v>
      </c>
      <c r="H46" s="145">
        <v>8549.37</v>
      </c>
      <c r="I46" s="218">
        <v>5095</v>
      </c>
      <c r="J46" s="301">
        <v>5095</v>
      </c>
      <c r="K46" s="229">
        <v>5151</v>
      </c>
      <c r="L46" s="174">
        <v>852.599063</v>
      </c>
      <c r="M46" s="13">
        <v>901.62</v>
      </c>
      <c r="N46" s="13">
        <v>2576.65</v>
      </c>
      <c r="O46" s="13">
        <v>231.29</v>
      </c>
      <c r="P46" s="13">
        <v>2502.26</v>
      </c>
      <c r="Q46" s="113">
        <v>2667.67</v>
      </c>
      <c r="R46" s="341">
        <v>9732.09</v>
      </c>
      <c r="S46" s="145">
        <v>113.83400180364167</v>
      </c>
      <c r="T46" s="225">
        <v>1182.7199999999993</v>
      </c>
      <c r="U46" s="239">
        <v>9.412079303675048</v>
      </c>
      <c r="V46" s="263">
        <v>-4045.09</v>
      </c>
      <c r="W46" s="95">
        <v>5687</v>
      </c>
      <c r="X46" s="174">
        <v>592</v>
      </c>
      <c r="Y46" s="13">
        <v>111.61923454367026</v>
      </c>
      <c r="Z46" s="197">
        <v>5.5</v>
      </c>
      <c r="AA46" s="331">
        <v>592</v>
      </c>
      <c r="AB46" s="229">
        <v>0</v>
      </c>
      <c r="AC46" s="268">
        <v>5687</v>
      </c>
      <c r="AD46" s="145">
        <v>592</v>
      </c>
      <c r="AE46" s="299">
        <v>111.61923454367026</v>
      </c>
      <c r="AF46" s="383">
        <v>56</v>
      </c>
      <c r="AG46" s="272">
        <v>5743</v>
      </c>
      <c r="AH46" s="282">
        <v>592</v>
      </c>
      <c r="AI46" s="225">
        <v>111.49291399728207</v>
      </c>
      <c r="AJ46" s="345">
        <v>5.5</v>
      </c>
      <c r="AK46" s="392">
        <v>5.554158607350097</v>
      </c>
    </row>
    <row r="47" spans="1:37" ht="12.75">
      <c r="A47" s="61" t="s">
        <v>39</v>
      </c>
      <c r="B47" s="170">
        <v>8853.136369999998</v>
      </c>
      <c r="C47" s="376">
        <v>9599</v>
      </c>
      <c r="D47" s="62">
        <v>8.0977</v>
      </c>
      <c r="E47" s="123">
        <v>892.75</v>
      </c>
      <c r="F47" s="166">
        <v>19.504</v>
      </c>
      <c r="G47" s="378">
        <v>202768.25</v>
      </c>
      <c r="H47" s="145">
        <v>33277.52</v>
      </c>
      <c r="I47" s="218">
        <v>33277.52</v>
      </c>
      <c r="J47" s="301">
        <v>33277.52</v>
      </c>
      <c r="K47" s="229">
        <v>34999</v>
      </c>
      <c r="L47" s="174">
        <v>2655.9409109999997</v>
      </c>
      <c r="M47" s="13">
        <v>8370.08</v>
      </c>
      <c r="N47" s="13">
        <v>6074.23</v>
      </c>
      <c r="O47" s="13">
        <v>7374.32</v>
      </c>
      <c r="P47" s="13">
        <v>5483.61</v>
      </c>
      <c r="Q47" s="113">
        <v>7997.67</v>
      </c>
      <c r="R47" s="341">
        <v>37955.85</v>
      </c>
      <c r="S47" s="145">
        <v>114.05852960196555</v>
      </c>
      <c r="T47" s="225">
        <v>4678.330000000002</v>
      </c>
      <c r="U47" s="239">
        <v>3.954146265235962</v>
      </c>
      <c r="V47" s="263">
        <v>0</v>
      </c>
      <c r="W47" s="95">
        <v>37955.85</v>
      </c>
      <c r="X47" s="174">
        <v>4678.330000000002</v>
      </c>
      <c r="Y47" s="13">
        <v>114.05852960196555</v>
      </c>
      <c r="Z47" s="197">
        <v>3.954146265235962</v>
      </c>
      <c r="AA47" s="331">
        <v>4678.330000000002</v>
      </c>
      <c r="AB47" s="229">
        <v>0</v>
      </c>
      <c r="AC47" s="268">
        <v>37955.85</v>
      </c>
      <c r="AD47" s="145">
        <v>4678.330000000002</v>
      </c>
      <c r="AE47" s="299">
        <v>114.05852960196555</v>
      </c>
      <c r="AF47" s="383">
        <v>1785.5</v>
      </c>
      <c r="AG47" s="272">
        <v>39741</v>
      </c>
      <c r="AH47" s="282">
        <v>4742</v>
      </c>
      <c r="AI47" s="225">
        <v>113.54895854167262</v>
      </c>
      <c r="AJ47" s="345">
        <v>3.954146265235962</v>
      </c>
      <c r="AK47" s="392">
        <v>4.14011876237108</v>
      </c>
    </row>
    <row r="48" spans="1:37" ht="12.75">
      <c r="A48" s="61" t="s">
        <v>40</v>
      </c>
      <c r="B48" s="170">
        <v>6317.800393333334</v>
      </c>
      <c r="C48" s="376">
        <v>10235</v>
      </c>
      <c r="D48" s="62">
        <v>5.2349</v>
      </c>
      <c r="E48" s="123">
        <v>1010</v>
      </c>
      <c r="F48" s="166">
        <v>22.4</v>
      </c>
      <c r="G48" s="378">
        <v>192632.54</v>
      </c>
      <c r="H48" s="145">
        <v>33381.37</v>
      </c>
      <c r="I48" s="218">
        <v>33381.37</v>
      </c>
      <c r="J48" s="301">
        <v>33381.37</v>
      </c>
      <c r="K48" s="229">
        <v>35358</v>
      </c>
      <c r="L48" s="174">
        <v>1895.340118</v>
      </c>
      <c r="M48" s="13">
        <v>8924.66</v>
      </c>
      <c r="N48" s="13">
        <v>3926.79</v>
      </c>
      <c r="O48" s="13">
        <v>8342.83</v>
      </c>
      <c r="P48" s="13">
        <v>6297.83</v>
      </c>
      <c r="Q48" s="113">
        <v>7597.89</v>
      </c>
      <c r="R48" s="341">
        <v>36985.34</v>
      </c>
      <c r="S48" s="145">
        <v>110.7963513780291</v>
      </c>
      <c r="T48" s="225">
        <v>3603.969999999994</v>
      </c>
      <c r="U48" s="239">
        <v>3.613614069369809</v>
      </c>
      <c r="V48" s="263">
        <v>0</v>
      </c>
      <c r="W48" s="95">
        <v>36985.34</v>
      </c>
      <c r="X48" s="174">
        <v>3603.969999999994</v>
      </c>
      <c r="Y48" s="13">
        <v>110.7963513780291</v>
      </c>
      <c r="Z48" s="197">
        <v>3.613614069369809</v>
      </c>
      <c r="AA48" s="331">
        <v>3603.969999999994</v>
      </c>
      <c r="AB48" s="229">
        <v>0</v>
      </c>
      <c r="AC48" s="268">
        <v>36985.34</v>
      </c>
      <c r="AD48" s="145">
        <v>3603.969999999994</v>
      </c>
      <c r="AE48" s="299">
        <v>110.7963513780291</v>
      </c>
      <c r="AF48" s="383">
        <v>2020</v>
      </c>
      <c r="AG48" s="272">
        <v>39005</v>
      </c>
      <c r="AH48" s="282">
        <v>3647</v>
      </c>
      <c r="AI48" s="225">
        <v>110.31449742632502</v>
      </c>
      <c r="AJ48" s="345">
        <v>3.613614069369809</v>
      </c>
      <c r="AK48" s="392">
        <v>3.810942843185149</v>
      </c>
    </row>
    <row r="49" spans="1:37" ht="12.75">
      <c r="A49" s="61" t="s">
        <v>41</v>
      </c>
      <c r="B49" s="170">
        <v>1011.1076566666666</v>
      </c>
      <c r="C49" s="376">
        <v>2692</v>
      </c>
      <c r="D49" s="62">
        <v>8.2462</v>
      </c>
      <c r="E49" s="123">
        <v>373</v>
      </c>
      <c r="F49" s="166">
        <v>4.8851</v>
      </c>
      <c r="G49" s="378">
        <v>171297.61</v>
      </c>
      <c r="H49" s="145">
        <v>17876.91</v>
      </c>
      <c r="I49" s="218">
        <v>13405</v>
      </c>
      <c r="J49" s="301">
        <v>13405</v>
      </c>
      <c r="K49" s="229">
        <v>14137</v>
      </c>
      <c r="L49" s="174">
        <v>303.332297</v>
      </c>
      <c r="M49" s="13">
        <v>2347.35</v>
      </c>
      <c r="N49" s="13">
        <v>6185.62</v>
      </c>
      <c r="O49" s="13">
        <v>3081.06</v>
      </c>
      <c r="P49" s="13">
        <v>1373.46</v>
      </c>
      <c r="Q49" s="113">
        <v>6756.39</v>
      </c>
      <c r="R49" s="341">
        <v>20047.21</v>
      </c>
      <c r="S49" s="145">
        <v>112.14024123855857</v>
      </c>
      <c r="T49" s="225">
        <v>2170.2999999999993</v>
      </c>
      <c r="U49" s="239">
        <v>7.44695765230312</v>
      </c>
      <c r="V49" s="263">
        <v>-5241.209999999999</v>
      </c>
      <c r="W49" s="95">
        <v>14806</v>
      </c>
      <c r="X49" s="174">
        <v>1401</v>
      </c>
      <c r="Y49" s="13">
        <v>110.45132413278627</v>
      </c>
      <c r="Z49" s="197">
        <v>5.5</v>
      </c>
      <c r="AA49" s="331">
        <v>1401</v>
      </c>
      <c r="AB49" s="229">
        <v>0</v>
      </c>
      <c r="AC49" s="268">
        <v>14806</v>
      </c>
      <c r="AD49" s="145">
        <v>1401</v>
      </c>
      <c r="AE49" s="299">
        <v>110.45132413278627</v>
      </c>
      <c r="AF49" s="383">
        <v>746</v>
      </c>
      <c r="AG49" s="272">
        <v>15552</v>
      </c>
      <c r="AH49" s="282">
        <v>1415</v>
      </c>
      <c r="AI49" s="225">
        <v>110.00919572752352</v>
      </c>
      <c r="AJ49" s="345">
        <v>5.5</v>
      </c>
      <c r="AK49" s="392">
        <v>5.777117384843982</v>
      </c>
    </row>
    <row r="50" spans="1:37" ht="12.75">
      <c r="A50" s="61" t="s">
        <v>42</v>
      </c>
      <c r="B50" s="170">
        <v>268.8145866666667</v>
      </c>
      <c r="C50" s="376">
        <v>765</v>
      </c>
      <c r="D50" s="62">
        <v>2.7162</v>
      </c>
      <c r="E50" s="123">
        <v>51</v>
      </c>
      <c r="F50" s="166">
        <v>10.81</v>
      </c>
      <c r="G50" s="378">
        <v>59196.04</v>
      </c>
      <c r="H50" s="145">
        <v>6928.73</v>
      </c>
      <c r="I50" s="218">
        <v>3625</v>
      </c>
      <c r="J50" s="301">
        <v>3625</v>
      </c>
      <c r="K50" s="229">
        <v>3725</v>
      </c>
      <c r="L50" s="174">
        <v>80.64437600000001</v>
      </c>
      <c r="M50" s="13">
        <v>667.06</v>
      </c>
      <c r="N50" s="13">
        <v>2037.47</v>
      </c>
      <c r="O50" s="13">
        <v>421.27</v>
      </c>
      <c r="P50" s="13">
        <v>3039.27</v>
      </c>
      <c r="Q50" s="113">
        <v>2334.83</v>
      </c>
      <c r="R50" s="341">
        <v>8580.54</v>
      </c>
      <c r="S50" s="145">
        <v>123.84001108428242</v>
      </c>
      <c r="T50" s="225">
        <v>1651.8100000000013</v>
      </c>
      <c r="U50" s="239">
        <v>11.216392156862746</v>
      </c>
      <c r="V50" s="263">
        <v>-4373.040000000001</v>
      </c>
      <c r="W50" s="95">
        <v>4207.5</v>
      </c>
      <c r="X50" s="174">
        <v>582.5</v>
      </c>
      <c r="Y50" s="13">
        <v>116.06896551724137</v>
      </c>
      <c r="Z50" s="197">
        <v>5.5</v>
      </c>
      <c r="AA50" s="331">
        <v>582.5</v>
      </c>
      <c r="AB50" s="229">
        <v>0</v>
      </c>
      <c r="AC50" s="268">
        <v>4207.5</v>
      </c>
      <c r="AD50" s="145">
        <v>582.5</v>
      </c>
      <c r="AE50" s="299">
        <v>116.06896551724137</v>
      </c>
      <c r="AF50" s="383">
        <v>102</v>
      </c>
      <c r="AG50" s="272">
        <v>4310</v>
      </c>
      <c r="AH50" s="282">
        <v>585</v>
      </c>
      <c r="AI50" s="225">
        <v>115.70469798657719</v>
      </c>
      <c r="AJ50" s="345">
        <v>5.5</v>
      </c>
      <c r="AK50" s="392">
        <v>5.633986928104576</v>
      </c>
    </row>
    <row r="51" spans="1:37" ht="12.75">
      <c r="A51" s="61" t="s">
        <v>43</v>
      </c>
      <c r="B51" s="170">
        <v>1691.0905</v>
      </c>
      <c r="C51" s="376">
        <v>1433</v>
      </c>
      <c r="D51" s="62">
        <v>2.4748</v>
      </c>
      <c r="E51" s="123">
        <v>349.75</v>
      </c>
      <c r="F51" s="166">
        <v>16.8</v>
      </c>
      <c r="G51" s="378">
        <v>44113.97</v>
      </c>
      <c r="H51" s="145">
        <v>11412.13</v>
      </c>
      <c r="I51" s="218">
        <v>7105</v>
      </c>
      <c r="J51" s="301">
        <v>7105</v>
      </c>
      <c r="K51" s="229">
        <v>7790</v>
      </c>
      <c r="L51" s="174">
        <v>507.32714999999996</v>
      </c>
      <c r="M51" s="13">
        <v>1249.54</v>
      </c>
      <c r="N51" s="13">
        <v>1856.39</v>
      </c>
      <c r="O51" s="13">
        <v>2889.01</v>
      </c>
      <c r="P51" s="13">
        <v>4723.37</v>
      </c>
      <c r="Q51" s="113">
        <v>1739.96</v>
      </c>
      <c r="R51" s="341">
        <v>12965.6</v>
      </c>
      <c r="S51" s="145">
        <v>113.61244570470194</v>
      </c>
      <c r="T51" s="225">
        <v>1553.4700000000012</v>
      </c>
      <c r="U51" s="239">
        <v>9.047871598046058</v>
      </c>
      <c r="V51" s="263">
        <v>-5084.1</v>
      </c>
      <c r="W51" s="95">
        <v>7881.5</v>
      </c>
      <c r="X51" s="174">
        <v>776.5</v>
      </c>
      <c r="Y51" s="13">
        <v>110.92892329345531</v>
      </c>
      <c r="Z51" s="197">
        <v>5.5</v>
      </c>
      <c r="AA51" s="331">
        <v>776.5</v>
      </c>
      <c r="AB51" s="229">
        <v>0</v>
      </c>
      <c r="AC51" s="268">
        <v>7881.5</v>
      </c>
      <c r="AD51" s="145">
        <v>776.5</v>
      </c>
      <c r="AE51" s="299">
        <v>110.92892329345531</v>
      </c>
      <c r="AF51" s="383">
        <v>699.5</v>
      </c>
      <c r="AG51" s="272">
        <v>8581</v>
      </c>
      <c r="AH51" s="282">
        <v>791</v>
      </c>
      <c r="AI51" s="225">
        <v>110.1540436456996</v>
      </c>
      <c r="AJ51" s="345">
        <v>5.5</v>
      </c>
      <c r="AK51" s="392">
        <v>5.988136775994417</v>
      </c>
    </row>
    <row r="52" spans="1:37" ht="12.75">
      <c r="A52" s="61" t="s">
        <v>44</v>
      </c>
      <c r="B52" s="170">
        <v>3880.571246666666</v>
      </c>
      <c r="C52" s="376">
        <v>3276</v>
      </c>
      <c r="D52" s="62">
        <v>3.6808</v>
      </c>
      <c r="E52" s="123">
        <v>423.25</v>
      </c>
      <c r="F52" s="166">
        <v>3.5</v>
      </c>
      <c r="G52" s="378">
        <v>104765.09</v>
      </c>
      <c r="H52" s="145">
        <v>13005.64</v>
      </c>
      <c r="I52" s="218">
        <v>13005.64</v>
      </c>
      <c r="J52" s="301">
        <v>13005.64</v>
      </c>
      <c r="K52" s="229">
        <v>13757</v>
      </c>
      <c r="L52" s="174">
        <v>1164.1713739999998</v>
      </c>
      <c r="M52" s="13">
        <v>2856.59</v>
      </c>
      <c r="N52" s="13">
        <v>2761.03</v>
      </c>
      <c r="O52" s="13">
        <v>3496.14</v>
      </c>
      <c r="P52" s="13">
        <v>984.04</v>
      </c>
      <c r="Q52" s="113">
        <v>4132.19</v>
      </c>
      <c r="R52" s="341">
        <v>15394.16</v>
      </c>
      <c r="S52" s="145">
        <v>118.36526307048328</v>
      </c>
      <c r="T52" s="225">
        <v>2388.5200000000004</v>
      </c>
      <c r="U52" s="239">
        <v>4.699072039072039</v>
      </c>
      <c r="V52" s="263">
        <v>0</v>
      </c>
      <c r="W52" s="95">
        <v>15394.16</v>
      </c>
      <c r="X52" s="174">
        <v>2388.5200000000004</v>
      </c>
      <c r="Y52" s="13">
        <v>118.36526307048328</v>
      </c>
      <c r="Z52" s="197">
        <v>4.699072039072039</v>
      </c>
      <c r="AA52" s="331">
        <v>2388.5200000000004</v>
      </c>
      <c r="AB52" s="229">
        <v>0</v>
      </c>
      <c r="AC52" s="268">
        <v>15394.16</v>
      </c>
      <c r="AD52" s="145">
        <v>2388.5200000000004</v>
      </c>
      <c r="AE52" s="299">
        <v>118.36526307048328</v>
      </c>
      <c r="AF52" s="383">
        <v>846.5</v>
      </c>
      <c r="AG52" s="272">
        <v>16241</v>
      </c>
      <c r="AH52" s="282">
        <v>2484</v>
      </c>
      <c r="AI52" s="225">
        <v>118.05626226648252</v>
      </c>
      <c r="AJ52" s="345">
        <v>4.699072039072039</v>
      </c>
      <c r="AK52" s="392">
        <v>4.957570207570208</v>
      </c>
    </row>
    <row r="53" spans="1:37" ht="12.75">
      <c r="A53" s="61" t="s">
        <v>45</v>
      </c>
      <c r="B53" s="170">
        <v>394.8358</v>
      </c>
      <c r="C53" s="376">
        <v>303</v>
      </c>
      <c r="D53" s="62">
        <v>3.8085</v>
      </c>
      <c r="E53" s="123"/>
      <c r="F53" s="166">
        <v>6.7</v>
      </c>
      <c r="G53" s="378">
        <v>30317.15</v>
      </c>
      <c r="H53" s="145">
        <v>5391.18</v>
      </c>
      <c r="I53" s="218">
        <v>1535</v>
      </c>
      <c r="J53" s="301">
        <v>1550</v>
      </c>
      <c r="K53" s="229">
        <v>1550</v>
      </c>
      <c r="L53" s="174">
        <v>118.45074000000001</v>
      </c>
      <c r="M53" s="13">
        <v>264.21</v>
      </c>
      <c r="N53" s="13">
        <v>2856.82</v>
      </c>
      <c r="O53" s="13">
        <v>0</v>
      </c>
      <c r="P53" s="13">
        <v>1883.73</v>
      </c>
      <c r="Q53" s="113">
        <v>1195.78</v>
      </c>
      <c r="R53" s="341">
        <v>6318.99</v>
      </c>
      <c r="S53" s="145">
        <v>117.20977596741342</v>
      </c>
      <c r="T53" s="225">
        <v>927.8099999999995</v>
      </c>
      <c r="U53" s="239">
        <v>20.854752475247523</v>
      </c>
      <c r="V53" s="263">
        <v>-4652.49</v>
      </c>
      <c r="W53" s="95">
        <v>1666.5</v>
      </c>
      <c r="X53" s="174">
        <v>131.5</v>
      </c>
      <c r="Y53" s="13">
        <v>108.56677524429968</v>
      </c>
      <c r="Z53" s="197">
        <v>5.5</v>
      </c>
      <c r="AA53" s="331">
        <v>116.5</v>
      </c>
      <c r="AB53" s="229">
        <v>0</v>
      </c>
      <c r="AC53" s="268">
        <v>1666.5</v>
      </c>
      <c r="AD53" s="145">
        <v>116.5</v>
      </c>
      <c r="AE53" s="299">
        <v>107.51612903225806</v>
      </c>
      <c r="AF53" s="383">
        <v>0</v>
      </c>
      <c r="AG53" s="272">
        <v>1667</v>
      </c>
      <c r="AH53" s="282">
        <v>117</v>
      </c>
      <c r="AI53" s="225">
        <v>107.54838709677419</v>
      </c>
      <c r="AJ53" s="345">
        <v>5.5</v>
      </c>
      <c r="AK53" s="392">
        <v>5.5016501650165015</v>
      </c>
    </row>
    <row r="54" spans="1:37" ht="12.75">
      <c r="A54" s="61" t="s">
        <v>46</v>
      </c>
      <c r="B54" s="170">
        <v>2711.3148066666668</v>
      </c>
      <c r="C54" s="376">
        <v>5997</v>
      </c>
      <c r="D54" s="62">
        <v>1.7864</v>
      </c>
      <c r="E54" s="123">
        <v>644.75</v>
      </c>
      <c r="F54" s="166">
        <v>15.45</v>
      </c>
      <c r="G54" s="378">
        <v>47509.8</v>
      </c>
      <c r="H54" s="145">
        <v>16818.85</v>
      </c>
      <c r="I54" s="218">
        <v>17452.2</v>
      </c>
      <c r="J54" s="301">
        <v>17460.9</v>
      </c>
      <c r="K54" s="229">
        <v>18728</v>
      </c>
      <c r="L54" s="174">
        <v>813.394442</v>
      </c>
      <c r="M54" s="13">
        <v>5229.23</v>
      </c>
      <c r="N54" s="13">
        <v>1340.01</v>
      </c>
      <c r="O54" s="13">
        <v>5325.78</v>
      </c>
      <c r="P54" s="13">
        <v>4343.82</v>
      </c>
      <c r="Q54" s="113">
        <v>1873.9</v>
      </c>
      <c r="R54" s="341">
        <v>18926.13</v>
      </c>
      <c r="S54" s="145">
        <v>112.52927518825604</v>
      </c>
      <c r="T54" s="225">
        <v>2107.2800000000025</v>
      </c>
      <c r="U54" s="239">
        <v>3.155932966483242</v>
      </c>
      <c r="V54" s="263">
        <v>0</v>
      </c>
      <c r="W54" s="95">
        <v>18926.13</v>
      </c>
      <c r="X54" s="174">
        <v>1473.9300000000003</v>
      </c>
      <c r="Y54" s="13">
        <v>108.44552549248804</v>
      </c>
      <c r="Z54" s="197">
        <v>3.155932966483242</v>
      </c>
      <c r="AA54" s="331">
        <v>1465.2299999999996</v>
      </c>
      <c r="AB54" s="229">
        <v>0</v>
      </c>
      <c r="AC54" s="268">
        <v>18926.13</v>
      </c>
      <c r="AD54" s="145">
        <v>1465.2299999999996</v>
      </c>
      <c r="AE54" s="299">
        <v>108.39149184749928</v>
      </c>
      <c r="AF54" s="383">
        <v>1289.5</v>
      </c>
      <c r="AG54" s="272">
        <v>20216</v>
      </c>
      <c r="AH54" s="282">
        <v>1488</v>
      </c>
      <c r="AI54" s="225">
        <v>107.94532251174711</v>
      </c>
      <c r="AJ54" s="345">
        <v>3.155932966483242</v>
      </c>
      <c r="AK54" s="392">
        <v>3.3710188427547108</v>
      </c>
    </row>
    <row r="55" spans="1:37" ht="12.75">
      <c r="A55" s="61" t="s">
        <v>59</v>
      </c>
      <c r="B55" s="170">
        <v>163.07335</v>
      </c>
      <c r="C55" s="376">
        <v>692</v>
      </c>
      <c r="D55" s="62">
        <v>3.2747</v>
      </c>
      <c r="E55" s="123"/>
      <c r="F55" s="166">
        <v>1.3</v>
      </c>
      <c r="G55" s="378">
        <v>48923.82</v>
      </c>
      <c r="H55" s="145">
        <v>4694.23</v>
      </c>
      <c r="I55" s="218">
        <v>3585</v>
      </c>
      <c r="J55" s="301">
        <v>3630</v>
      </c>
      <c r="K55" s="229">
        <v>3630</v>
      </c>
      <c r="L55" s="174">
        <v>48.922005</v>
      </c>
      <c r="M55" s="13">
        <v>603.41</v>
      </c>
      <c r="N55" s="13">
        <v>2456.41</v>
      </c>
      <c r="O55" s="13">
        <v>0</v>
      </c>
      <c r="P55" s="13">
        <v>365.5</v>
      </c>
      <c r="Q55" s="113">
        <v>1929.67</v>
      </c>
      <c r="R55" s="341">
        <v>5403.91</v>
      </c>
      <c r="S55" s="145">
        <v>115.11813439051772</v>
      </c>
      <c r="T55" s="225">
        <v>709.6800000000003</v>
      </c>
      <c r="U55" s="239">
        <v>7.809118497109826</v>
      </c>
      <c r="V55" s="263">
        <v>-1597.9099999999999</v>
      </c>
      <c r="W55" s="95">
        <v>3806</v>
      </c>
      <c r="X55" s="174">
        <v>221</v>
      </c>
      <c r="Y55" s="13">
        <v>106.16457461645746</v>
      </c>
      <c r="Z55" s="197">
        <v>5.5</v>
      </c>
      <c r="AA55" s="331">
        <v>176</v>
      </c>
      <c r="AB55" s="229">
        <v>0</v>
      </c>
      <c r="AC55" s="268">
        <v>3806</v>
      </c>
      <c r="AD55" s="145">
        <v>176</v>
      </c>
      <c r="AE55" s="299">
        <v>104.84848484848486</v>
      </c>
      <c r="AF55" s="383">
        <v>0</v>
      </c>
      <c r="AG55" s="272">
        <v>3806</v>
      </c>
      <c r="AH55" s="282">
        <v>176</v>
      </c>
      <c r="AI55" s="225">
        <v>104.84848484848486</v>
      </c>
      <c r="AJ55" s="345">
        <v>5.5</v>
      </c>
      <c r="AK55" s="392">
        <v>5.5</v>
      </c>
    </row>
    <row r="56" spans="1:37" ht="12.75">
      <c r="A56" s="61" t="s">
        <v>47</v>
      </c>
      <c r="B56" s="170">
        <v>2570.931306666667</v>
      </c>
      <c r="C56" s="376">
        <v>4493</v>
      </c>
      <c r="D56" s="62">
        <v>9.8783</v>
      </c>
      <c r="E56" s="123">
        <v>492.5</v>
      </c>
      <c r="F56" s="166">
        <v>17.3</v>
      </c>
      <c r="G56" s="378">
        <v>201504.5</v>
      </c>
      <c r="H56" s="145">
        <v>25639.15</v>
      </c>
      <c r="I56" s="218">
        <v>21920</v>
      </c>
      <c r="J56" s="301">
        <v>21920</v>
      </c>
      <c r="K56" s="229">
        <v>22835</v>
      </c>
      <c r="L56" s="174">
        <v>771.279392</v>
      </c>
      <c r="M56" s="13">
        <v>3917.78</v>
      </c>
      <c r="N56" s="13">
        <v>7409.88</v>
      </c>
      <c r="O56" s="13">
        <v>4068.16</v>
      </c>
      <c r="P56" s="13">
        <v>4863.95</v>
      </c>
      <c r="Q56" s="113">
        <v>7947.82</v>
      </c>
      <c r="R56" s="341">
        <v>28978.87</v>
      </c>
      <c r="S56" s="145">
        <v>113.02586084172057</v>
      </c>
      <c r="T56" s="225">
        <v>3339.7199999999975</v>
      </c>
      <c r="U56" s="239">
        <v>6.449781882929001</v>
      </c>
      <c r="V56" s="263">
        <v>-4267.369999999999</v>
      </c>
      <c r="W56" s="95">
        <v>24711.5</v>
      </c>
      <c r="X56" s="174">
        <v>2791.5</v>
      </c>
      <c r="Y56" s="13">
        <v>112.73494525547446</v>
      </c>
      <c r="Z56" s="197">
        <v>5.5</v>
      </c>
      <c r="AA56" s="331">
        <v>2791.5</v>
      </c>
      <c r="AB56" s="229">
        <v>0</v>
      </c>
      <c r="AC56" s="268">
        <v>24711.5</v>
      </c>
      <c r="AD56" s="145">
        <v>2791.5</v>
      </c>
      <c r="AE56" s="299">
        <v>112.73494525547446</v>
      </c>
      <c r="AF56" s="383">
        <v>985</v>
      </c>
      <c r="AG56" s="272">
        <v>25697</v>
      </c>
      <c r="AH56" s="282">
        <v>2862</v>
      </c>
      <c r="AI56" s="225">
        <v>112.53339172323189</v>
      </c>
      <c r="AJ56" s="345">
        <v>5.5</v>
      </c>
      <c r="AK56" s="392">
        <v>5.719341197418206</v>
      </c>
    </row>
    <row r="57" spans="1:37" ht="12.75">
      <c r="A57" s="61" t="s">
        <v>48</v>
      </c>
      <c r="B57" s="170">
        <v>815.9300566666666</v>
      </c>
      <c r="C57" s="376">
        <v>2526</v>
      </c>
      <c r="D57" s="62">
        <v>3.798</v>
      </c>
      <c r="E57" s="123">
        <v>620.75</v>
      </c>
      <c r="F57" s="166">
        <v>23.5</v>
      </c>
      <c r="G57" s="378">
        <v>96664.19</v>
      </c>
      <c r="H57" s="145">
        <v>18500.89</v>
      </c>
      <c r="I57" s="218">
        <v>12500</v>
      </c>
      <c r="J57" s="301">
        <v>12500</v>
      </c>
      <c r="K57" s="229">
        <v>13733</v>
      </c>
      <c r="L57" s="174">
        <v>244.77901699999995</v>
      </c>
      <c r="M57" s="13">
        <v>2202.61</v>
      </c>
      <c r="N57" s="13">
        <v>2848.95</v>
      </c>
      <c r="O57" s="13">
        <v>5127.54</v>
      </c>
      <c r="P57" s="13">
        <v>6607.1</v>
      </c>
      <c r="Q57" s="113">
        <v>3812.67</v>
      </c>
      <c r="R57" s="341">
        <v>20843.65</v>
      </c>
      <c r="S57" s="145">
        <v>112.66295837659703</v>
      </c>
      <c r="T57" s="225">
        <v>2342.760000000002</v>
      </c>
      <c r="U57" s="239">
        <v>8.251642913697546</v>
      </c>
      <c r="V57" s="263">
        <v>-6950.6500000000015</v>
      </c>
      <c r="W57" s="95">
        <v>13893</v>
      </c>
      <c r="X57" s="174">
        <v>1393</v>
      </c>
      <c r="Y57" s="13">
        <v>111.144</v>
      </c>
      <c r="Z57" s="197">
        <v>5.5</v>
      </c>
      <c r="AA57" s="331">
        <v>1393</v>
      </c>
      <c r="AB57" s="229">
        <v>0</v>
      </c>
      <c r="AC57" s="268">
        <v>13893</v>
      </c>
      <c r="AD57" s="145">
        <v>1393</v>
      </c>
      <c r="AE57" s="299">
        <v>111.144</v>
      </c>
      <c r="AF57" s="383">
        <v>1241.5</v>
      </c>
      <c r="AG57" s="272">
        <v>15135</v>
      </c>
      <c r="AH57" s="282">
        <v>1402</v>
      </c>
      <c r="AI57" s="225">
        <v>110.20898565499162</v>
      </c>
      <c r="AJ57" s="345">
        <v>5.5</v>
      </c>
      <c r="AK57" s="392">
        <v>5.991686460807601</v>
      </c>
    </row>
    <row r="58" spans="1:37" ht="12.75">
      <c r="A58" s="61" t="s">
        <v>49</v>
      </c>
      <c r="B58" s="170">
        <v>2850.83211</v>
      </c>
      <c r="C58" s="376">
        <v>3534</v>
      </c>
      <c r="D58" s="62">
        <v>7.5907</v>
      </c>
      <c r="E58" s="123">
        <v>411</v>
      </c>
      <c r="F58" s="166">
        <v>16.9958</v>
      </c>
      <c r="G58" s="378">
        <v>172762.83</v>
      </c>
      <c r="H58" s="145">
        <v>21283.6</v>
      </c>
      <c r="I58" s="218">
        <v>17155</v>
      </c>
      <c r="J58" s="301">
        <v>17155</v>
      </c>
      <c r="K58" s="229">
        <v>17943</v>
      </c>
      <c r="L58" s="174">
        <v>855.249633</v>
      </c>
      <c r="M58" s="13">
        <v>3081.56</v>
      </c>
      <c r="N58" s="13">
        <v>5693.92</v>
      </c>
      <c r="O58" s="13">
        <v>3394.95</v>
      </c>
      <c r="P58" s="13">
        <v>4778.42</v>
      </c>
      <c r="Q58" s="113">
        <v>6814.18</v>
      </c>
      <c r="R58" s="341">
        <v>24618.28</v>
      </c>
      <c r="S58" s="145">
        <v>115.66783814768178</v>
      </c>
      <c r="T58" s="225">
        <v>3334.6800000000003</v>
      </c>
      <c r="U58" s="239">
        <v>6.9661233729485</v>
      </c>
      <c r="V58" s="263">
        <v>-5181.279999999999</v>
      </c>
      <c r="W58" s="95">
        <v>19437</v>
      </c>
      <c r="X58" s="174">
        <v>2282</v>
      </c>
      <c r="Y58" s="13">
        <v>113.30224424366074</v>
      </c>
      <c r="Z58" s="197">
        <v>5.5</v>
      </c>
      <c r="AA58" s="331">
        <v>2282</v>
      </c>
      <c r="AB58" s="229">
        <v>0</v>
      </c>
      <c r="AC58" s="268">
        <v>19437</v>
      </c>
      <c r="AD58" s="145">
        <v>2282</v>
      </c>
      <c r="AE58" s="299">
        <v>113.30224424366074</v>
      </c>
      <c r="AF58" s="383">
        <v>822</v>
      </c>
      <c r="AG58" s="272">
        <v>20259</v>
      </c>
      <c r="AH58" s="282">
        <v>2316</v>
      </c>
      <c r="AI58" s="225">
        <v>112.90754054505936</v>
      </c>
      <c r="AJ58" s="345">
        <v>5.5</v>
      </c>
      <c r="AK58" s="392">
        <v>5.732597623089983</v>
      </c>
    </row>
    <row r="59" spans="1:37" ht="12.75">
      <c r="A59" s="61" t="s">
        <v>50</v>
      </c>
      <c r="B59" s="170">
        <v>2623.56696</v>
      </c>
      <c r="C59" s="376">
        <v>7099</v>
      </c>
      <c r="D59" s="62">
        <v>5.1355</v>
      </c>
      <c r="E59" s="123">
        <v>751.25</v>
      </c>
      <c r="F59" s="166">
        <v>21.6</v>
      </c>
      <c r="G59" s="378">
        <v>200097.02</v>
      </c>
      <c r="H59" s="145">
        <v>27020.64</v>
      </c>
      <c r="I59" s="218">
        <v>27020.64</v>
      </c>
      <c r="J59" s="301">
        <v>27020.64</v>
      </c>
      <c r="K59" s="229">
        <v>28397</v>
      </c>
      <c r="L59" s="174">
        <v>787.070088</v>
      </c>
      <c r="M59" s="13">
        <v>6190.15</v>
      </c>
      <c r="N59" s="13">
        <v>3852.23</v>
      </c>
      <c r="O59" s="13">
        <v>6205.5</v>
      </c>
      <c r="P59" s="13">
        <v>6072.91</v>
      </c>
      <c r="Q59" s="113">
        <v>7892.31</v>
      </c>
      <c r="R59" s="341">
        <v>31000.17</v>
      </c>
      <c r="S59" s="145">
        <v>114.7277414598618</v>
      </c>
      <c r="T59" s="225">
        <v>3979.529999999999</v>
      </c>
      <c r="U59" s="239">
        <v>4.36683617410903</v>
      </c>
      <c r="V59" s="263">
        <v>0</v>
      </c>
      <c r="W59" s="95">
        <v>31000.17</v>
      </c>
      <c r="X59" s="174">
        <v>3979.529999999999</v>
      </c>
      <c r="Y59" s="13">
        <v>114.7277414598618</v>
      </c>
      <c r="Z59" s="197">
        <v>4.36683617410903</v>
      </c>
      <c r="AA59" s="331">
        <v>3979.529999999999</v>
      </c>
      <c r="AB59" s="229">
        <v>0</v>
      </c>
      <c r="AC59" s="268">
        <v>31000.17</v>
      </c>
      <c r="AD59" s="145">
        <v>3979.529999999999</v>
      </c>
      <c r="AE59" s="299">
        <v>114.7277414598618</v>
      </c>
      <c r="AF59" s="383">
        <v>1502.5</v>
      </c>
      <c r="AG59" s="272">
        <v>32503</v>
      </c>
      <c r="AH59" s="282">
        <v>4106</v>
      </c>
      <c r="AI59" s="225">
        <v>114.45927386695777</v>
      </c>
      <c r="AJ59" s="345">
        <v>4.36683617410903</v>
      </c>
      <c r="AK59" s="392">
        <v>4.578532187632061</v>
      </c>
    </row>
    <row r="60" spans="1:37" ht="12.75">
      <c r="A60" s="61" t="s">
        <v>51</v>
      </c>
      <c r="B60" s="170">
        <v>5453.87271</v>
      </c>
      <c r="C60" s="376">
        <v>3124</v>
      </c>
      <c r="D60" s="62">
        <v>5.0018</v>
      </c>
      <c r="E60" s="123">
        <v>198.25</v>
      </c>
      <c r="F60" s="166">
        <v>7.5387</v>
      </c>
      <c r="G60" s="378">
        <v>100230.29</v>
      </c>
      <c r="H60" s="145">
        <v>13814.5</v>
      </c>
      <c r="I60" s="218">
        <v>13814.5</v>
      </c>
      <c r="J60" s="301">
        <v>13814.5</v>
      </c>
      <c r="K60" s="229">
        <v>14201</v>
      </c>
      <c r="L60" s="174">
        <v>1636.161813</v>
      </c>
      <c r="M60" s="13">
        <v>2724.05</v>
      </c>
      <c r="N60" s="13">
        <v>3751.94</v>
      </c>
      <c r="O60" s="13">
        <v>1637.59</v>
      </c>
      <c r="P60" s="13">
        <v>2119.53</v>
      </c>
      <c r="Q60" s="113">
        <v>3953.32</v>
      </c>
      <c r="R60" s="341">
        <v>15822.59</v>
      </c>
      <c r="S60" s="145">
        <v>114.53610336964783</v>
      </c>
      <c r="T60" s="225">
        <v>2008.0900000000001</v>
      </c>
      <c r="U60" s="239">
        <v>5.064849551856594</v>
      </c>
      <c r="V60" s="263">
        <v>0</v>
      </c>
      <c r="W60" s="95">
        <v>15822.59</v>
      </c>
      <c r="X60" s="174">
        <v>2008.0900000000001</v>
      </c>
      <c r="Y60" s="13">
        <v>114.53610336964783</v>
      </c>
      <c r="Z60" s="197">
        <v>5.064849551856594</v>
      </c>
      <c r="AA60" s="331">
        <v>2008.0900000000001</v>
      </c>
      <c r="AB60" s="229">
        <v>0</v>
      </c>
      <c r="AC60" s="268">
        <v>15822.59</v>
      </c>
      <c r="AD60" s="145">
        <v>2008.0900000000001</v>
      </c>
      <c r="AE60" s="299">
        <v>114.53610336964783</v>
      </c>
      <c r="AF60" s="383">
        <v>396.5</v>
      </c>
      <c r="AG60" s="272">
        <v>16219</v>
      </c>
      <c r="AH60" s="282">
        <v>2018</v>
      </c>
      <c r="AI60" s="225">
        <v>114.21026688261391</v>
      </c>
      <c r="AJ60" s="345">
        <v>5.064849551856594</v>
      </c>
      <c r="AK60" s="392">
        <v>5.191741357234315</v>
      </c>
    </row>
    <row r="61" spans="1:37" ht="12.75">
      <c r="A61" s="61" t="s">
        <v>52</v>
      </c>
      <c r="B61" s="170">
        <v>577.2389066666666</v>
      </c>
      <c r="C61" s="376">
        <v>2203</v>
      </c>
      <c r="D61" s="62">
        <v>2.97</v>
      </c>
      <c r="E61" s="123">
        <v>232.75</v>
      </c>
      <c r="F61" s="166">
        <v>22.1</v>
      </c>
      <c r="G61" s="378">
        <v>78856.28</v>
      </c>
      <c r="H61" s="145">
        <v>13763.82</v>
      </c>
      <c r="I61" s="218">
        <v>10860</v>
      </c>
      <c r="J61" s="301">
        <v>10860</v>
      </c>
      <c r="K61" s="229">
        <v>11302</v>
      </c>
      <c r="L61" s="174">
        <v>173.17167199999997</v>
      </c>
      <c r="M61" s="13">
        <v>1920.96</v>
      </c>
      <c r="N61" s="13">
        <v>2227.85</v>
      </c>
      <c r="O61" s="13">
        <v>1922.57</v>
      </c>
      <c r="P61" s="13">
        <v>6213.48</v>
      </c>
      <c r="Q61" s="113">
        <v>3110.28</v>
      </c>
      <c r="R61" s="341">
        <v>15568.31</v>
      </c>
      <c r="S61" s="145">
        <v>113.11038650607172</v>
      </c>
      <c r="T61" s="225">
        <v>1804.4899999999998</v>
      </c>
      <c r="U61" s="239">
        <v>7.0668679073990015</v>
      </c>
      <c r="V61" s="263">
        <v>-3451.8099999999995</v>
      </c>
      <c r="W61" s="95">
        <v>12116.5</v>
      </c>
      <c r="X61" s="174">
        <v>1256.5</v>
      </c>
      <c r="Y61" s="13">
        <v>111.56998158379375</v>
      </c>
      <c r="Z61" s="197">
        <v>5.5</v>
      </c>
      <c r="AA61" s="331">
        <v>1256.5</v>
      </c>
      <c r="AB61" s="229">
        <v>0</v>
      </c>
      <c r="AC61" s="268">
        <v>12116.5</v>
      </c>
      <c r="AD61" s="145">
        <v>1256.5</v>
      </c>
      <c r="AE61" s="299">
        <v>111.56998158379375</v>
      </c>
      <c r="AF61" s="383">
        <v>465.5</v>
      </c>
      <c r="AG61" s="272">
        <v>12582</v>
      </c>
      <c r="AH61" s="282">
        <v>1280</v>
      </c>
      <c r="AI61" s="225">
        <v>111.32542912758802</v>
      </c>
      <c r="AJ61" s="345">
        <v>5.5</v>
      </c>
      <c r="AK61" s="392">
        <v>5.7113027689514295</v>
      </c>
    </row>
    <row r="62" spans="1:37" ht="12.75">
      <c r="A62" s="61" t="s">
        <v>53</v>
      </c>
      <c r="B62" s="170">
        <v>4521.2044</v>
      </c>
      <c r="C62" s="376">
        <v>1292</v>
      </c>
      <c r="D62" s="62">
        <v>3.3714</v>
      </c>
      <c r="E62" s="123">
        <v>153.75</v>
      </c>
      <c r="F62" s="166">
        <v>13.2</v>
      </c>
      <c r="G62" s="378">
        <v>15221.07</v>
      </c>
      <c r="H62" s="145">
        <v>9518.96</v>
      </c>
      <c r="I62" s="218">
        <v>6360</v>
      </c>
      <c r="J62" s="301">
        <v>6360</v>
      </c>
      <c r="K62" s="229">
        <v>6733</v>
      </c>
      <c r="L62" s="174">
        <v>1356.36132</v>
      </c>
      <c r="M62" s="13">
        <v>1126.59</v>
      </c>
      <c r="N62" s="13">
        <v>2528.95</v>
      </c>
      <c r="O62" s="13">
        <v>1270.01</v>
      </c>
      <c r="P62" s="13">
        <v>3711.22</v>
      </c>
      <c r="Q62" s="113">
        <v>600.36</v>
      </c>
      <c r="R62" s="341">
        <v>10593.49</v>
      </c>
      <c r="S62" s="145">
        <v>111.28831300898419</v>
      </c>
      <c r="T62" s="225">
        <v>1074.5300000000007</v>
      </c>
      <c r="U62" s="239">
        <v>8.199295665634676</v>
      </c>
      <c r="V62" s="263">
        <v>-3487.49</v>
      </c>
      <c r="W62" s="95">
        <v>7106</v>
      </c>
      <c r="X62" s="174">
        <v>746</v>
      </c>
      <c r="Y62" s="13">
        <v>111.72955974842766</v>
      </c>
      <c r="Z62" s="197">
        <v>5.5</v>
      </c>
      <c r="AA62" s="331">
        <v>746</v>
      </c>
      <c r="AB62" s="229">
        <v>0</v>
      </c>
      <c r="AC62" s="268">
        <v>7106</v>
      </c>
      <c r="AD62" s="145">
        <v>746</v>
      </c>
      <c r="AE62" s="299">
        <v>111.72955974842766</v>
      </c>
      <c r="AF62" s="383">
        <v>307.5</v>
      </c>
      <c r="AG62" s="272">
        <v>7414</v>
      </c>
      <c r="AH62" s="282">
        <v>681</v>
      </c>
      <c r="AI62" s="225">
        <v>110.11436209713352</v>
      </c>
      <c r="AJ62" s="345">
        <v>5.5</v>
      </c>
      <c r="AK62" s="392">
        <v>5.738390092879257</v>
      </c>
    </row>
    <row r="63" spans="1:37" ht="12.75">
      <c r="A63" s="61" t="s">
        <v>54</v>
      </c>
      <c r="B63" s="170">
        <v>2722.104963333333</v>
      </c>
      <c r="C63" s="376">
        <v>3064</v>
      </c>
      <c r="D63" s="62">
        <v>3.7032</v>
      </c>
      <c r="E63" s="123">
        <v>109</v>
      </c>
      <c r="F63" s="166">
        <v>23.8</v>
      </c>
      <c r="G63" s="378">
        <v>81929.16</v>
      </c>
      <c r="H63" s="145">
        <v>14599.61</v>
      </c>
      <c r="I63" s="218">
        <v>14599.61</v>
      </c>
      <c r="J63" s="301">
        <v>14599.61</v>
      </c>
      <c r="K63" s="229">
        <v>14762</v>
      </c>
      <c r="L63" s="174">
        <v>816.631489</v>
      </c>
      <c r="M63" s="13">
        <v>2671.73</v>
      </c>
      <c r="N63" s="13">
        <v>2777.83</v>
      </c>
      <c r="O63" s="13">
        <v>900.36</v>
      </c>
      <c r="P63" s="13">
        <v>6691.45</v>
      </c>
      <c r="Q63" s="113">
        <v>3231.48</v>
      </c>
      <c r="R63" s="341">
        <v>17089.48</v>
      </c>
      <c r="S63" s="145">
        <v>117.05435967125149</v>
      </c>
      <c r="T63" s="225">
        <v>2489.869999999999</v>
      </c>
      <c r="U63" s="239">
        <v>5.577506527415143</v>
      </c>
      <c r="V63" s="263">
        <v>-237.47999999999956</v>
      </c>
      <c r="W63" s="95">
        <v>16852</v>
      </c>
      <c r="X63" s="174">
        <v>2252.3899999999994</v>
      </c>
      <c r="Y63" s="13">
        <v>115.42774087800976</v>
      </c>
      <c r="Z63" s="197">
        <v>5.5</v>
      </c>
      <c r="AA63" s="331">
        <v>2252.3899999999994</v>
      </c>
      <c r="AB63" s="229">
        <v>0</v>
      </c>
      <c r="AC63" s="268">
        <v>16852</v>
      </c>
      <c r="AD63" s="145">
        <v>2252.3899999999994</v>
      </c>
      <c r="AE63" s="299">
        <v>115.42774087800976</v>
      </c>
      <c r="AF63" s="383">
        <v>218</v>
      </c>
      <c r="AG63" s="272">
        <v>17070</v>
      </c>
      <c r="AH63" s="282">
        <v>2308</v>
      </c>
      <c r="AI63" s="225">
        <v>115.63473784040103</v>
      </c>
      <c r="AJ63" s="345">
        <v>5.5</v>
      </c>
      <c r="AK63" s="392">
        <v>5.571148825065274</v>
      </c>
    </row>
    <row r="64" spans="1:37" ht="12.75">
      <c r="A64" s="61" t="s">
        <v>55</v>
      </c>
      <c r="B64" s="170">
        <v>5220.787260000001</v>
      </c>
      <c r="C64" s="376">
        <v>2423</v>
      </c>
      <c r="D64" s="62">
        <v>6.0304</v>
      </c>
      <c r="E64" s="123">
        <v>436.75</v>
      </c>
      <c r="F64" s="166">
        <v>29.8</v>
      </c>
      <c r="G64" s="378">
        <v>117343.61</v>
      </c>
      <c r="H64" s="145">
        <v>23295.78</v>
      </c>
      <c r="I64" s="218">
        <v>11885</v>
      </c>
      <c r="J64" s="301">
        <v>11885</v>
      </c>
      <c r="K64" s="229">
        <v>12719</v>
      </c>
      <c r="L64" s="174">
        <v>1566.2361780000003</v>
      </c>
      <c r="M64" s="13">
        <v>2112.79</v>
      </c>
      <c r="N64" s="13">
        <v>4523.51</v>
      </c>
      <c r="O64" s="13">
        <v>3607.65</v>
      </c>
      <c r="P64" s="13">
        <v>8378.36</v>
      </c>
      <c r="Q64" s="113">
        <v>4628.31</v>
      </c>
      <c r="R64" s="341">
        <v>24816.86</v>
      </c>
      <c r="S64" s="145">
        <v>106.52942292552558</v>
      </c>
      <c r="T64" s="225">
        <v>1521.0800000000017</v>
      </c>
      <c r="U64" s="239">
        <v>10.242203879488239</v>
      </c>
      <c r="V64" s="263">
        <v>-11490.36</v>
      </c>
      <c r="W64" s="95">
        <v>13326.5</v>
      </c>
      <c r="X64" s="174">
        <v>1441.5</v>
      </c>
      <c r="Y64" s="13">
        <v>112.12873369793859</v>
      </c>
      <c r="Z64" s="197">
        <v>5.5</v>
      </c>
      <c r="AA64" s="331">
        <v>1441.5</v>
      </c>
      <c r="AB64" s="229">
        <v>0</v>
      </c>
      <c r="AC64" s="268">
        <v>13326.5</v>
      </c>
      <c r="AD64" s="145">
        <v>1441.5</v>
      </c>
      <c r="AE64" s="299">
        <v>112.12873369793859</v>
      </c>
      <c r="AF64" s="383">
        <v>873.5</v>
      </c>
      <c r="AG64" s="272">
        <v>14200</v>
      </c>
      <c r="AH64" s="282">
        <v>1481</v>
      </c>
      <c r="AI64" s="225">
        <v>111.6439971695888</v>
      </c>
      <c r="AJ64" s="345">
        <v>5.5</v>
      </c>
      <c r="AK64" s="392">
        <v>5.8605035080478745</v>
      </c>
    </row>
    <row r="65" spans="1:37" ht="12.75">
      <c r="A65" s="61" t="s">
        <v>56</v>
      </c>
      <c r="B65" s="170">
        <v>751.0002066666667</v>
      </c>
      <c r="C65" s="376">
        <v>4251</v>
      </c>
      <c r="D65" s="62">
        <v>5.9982</v>
      </c>
      <c r="E65" s="123">
        <v>796.25</v>
      </c>
      <c r="F65" s="166">
        <v>12</v>
      </c>
      <c r="G65" s="378">
        <v>84815.23</v>
      </c>
      <c r="H65" s="145">
        <v>17712.27</v>
      </c>
      <c r="I65" s="218">
        <v>17712.27</v>
      </c>
      <c r="J65" s="301">
        <v>17712.27</v>
      </c>
      <c r="K65" s="229">
        <v>19255</v>
      </c>
      <c r="L65" s="174">
        <v>225.300062</v>
      </c>
      <c r="M65" s="13">
        <v>3706.76</v>
      </c>
      <c r="N65" s="13">
        <v>4499.35</v>
      </c>
      <c r="O65" s="13">
        <v>6577.21</v>
      </c>
      <c r="P65" s="13">
        <v>3373.84</v>
      </c>
      <c r="Q65" s="113">
        <v>3345.32</v>
      </c>
      <c r="R65" s="341">
        <v>21727.78</v>
      </c>
      <c r="S65" s="145">
        <v>122.67078132842373</v>
      </c>
      <c r="T65" s="225">
        <v>4015.5099999999984</v>
      </c>
      <c r="U65" s="239">
        <v>5.111216184427193</v>
      </c>
      <c r="V65" s="263">
        <v>0</v>
      </c>
      <c r="W65" s="95">
        <v>21727.78</v>
      </c>
      <c r="X65" s="174">
        <v>4015.5099999999984</v>
      </c>
      <c r="Y65" s="13">
        <v>122.67078132842373</v>
      </c>
      <c r="Z65" s="197">
        <v>5.111216184427193</v>
      </c>
      <c r="AA65" s="331">
        <v>4015.5099999999984</v>
      </c>
      <c r="AB65" s="229">
        <v>0</v>
      </c>
      <c r="AC65" s="268">
        <v>21727.78</v>
      </c>
      <c r="AD65" s="145">
        <v>4015.5099999999984</v>
      </c>
      <c r="AE65" s="299">
        <v>122.67078132842373</v>
      </c>
      <c r="AF65" s="383">
        <v>1592.5</v>
      </c>
      <c r="AG65" s="272">
        <v>23320</v>
      </c>
      <c r="AH65" s="282">
        <v>4065</v>
      </c>
      <c r="AI65" s="225">
        <v>121.11139963645807</v>
      </c>
      <c r="AJ65" s="345">
        <v>5.111216184427193</v>
      </c>
      <c r="AK65" s="392">
        <v>5.485768054575394</v>
      </c>
    </row>
    <row r="66" spans="1:37" ht="12.75">
      <c r="A66" s="61" t="s">
        <v>57</v>
      </c>
      <c r="B66" s="170">
        <v>6655.479743333333</v>
      </c>
      <c r="C66" s="376">
        <v>10010</v>
      </c>
      <c r="D66" s="62">
        <v>9.8535</v>
      </c>
      <c r="E66" s="123">
        <v>1111.75</v>
      </c>
      <c r="F66" s="166">
        <v>31.04</v>
      </c>
      <c r="G66" s="378">
        <v>272332.26</v>
      </c>
      <c r="H66" s="145">
        <v>41420.12</v>
      </c>
      <c r="I66" s="218">
        <v>41420.12</v>
      </c>
      <c r="J66" s="301">
        <v>41420.12</v>
      </c>
      <c r="K66" s="229">
        <v>43602</v>
      </c>
      <c r="L66" s="174">
        <v>1996.643923</v>
      </c>
      <c r="M66" s="13">
        <v>8728.46</v>
      </c>
      <c r="N66" s="13">
        <v>7391.28</v>
      </c>
      <c r="O66" s="13">
        <v>9183.31</v>
      </c>
      <c r="P66" s="13">
        <v>8726.99</v>
      </c>
      <c r="Q66" s="113">
        <v>10741.44</v>
      </c>
      <c r="R66" s="341">
        <v>46768.12</v>
      </c>
      <c r="S66" s="145">
        <v>112.91159948353602</v>
      </c>
      <c r="T66" s="225">
        <v>5348</v>
      </c>
      <c r="U66" s="239">
        <v>4.67213986013986</v>
      </c>
      <c r="V66" s="263">
        <v>0</v>
      </c>
      <c r="W66" s="95">
        <v>46768.12</v>
      </c>
      <c r="X66" s="174">
        <v>5348</v>
      </c>
      <c r="Y66" s="13">
        <v>112.91159948353602</v>
      </c>
      <c r="Z66" s="197">
        <v>4.67213986013986</v>
      </c>
      <c r="AA66" s="331">
        <v>5348</v>
      </c>
      <c r="AB66" s="229">
        <v>0</v>
      </c>
      <c r="AC66" s="268">
        <v>46768.12</v>
      </c>
      <c r="AD66" s="145">
        <v>5348</v>
      </c>
      <c r="AE66" s="299">
        <v>112.91159948353602</v>
      </c>
      <c r="AF66" s="383">
        <v>2223.5</v>
      </c>
      <c r="AG66" s="272">
        <v>48992</v>
      </c>
      <c r="AH66" s="282">
        <v>5390</v>
      </c>
      <c r="AI66" s="225">
        <v>112.36181826521718</v>
      </c>
      <c r="AJ66" s="345">
        <v>4.67213986013986</v>
      </c>
      <c r="AK66" s="392">
        <v>4.894305694305694</v>
      </c>
    </row>
    <row r="67" spans="1:37" ht="13.5" thickBot="1">
      <c r="A67" s="78" t="s">
        <v>58</v>
      </c>
      <c r="B67" s="171">
        <v>3704.727043333333</v>
      </c>
      <c r="C67" s="381">
        <v>6566</v>
      </c>
      <c r="D67" s="63">
        <v>7.1698</v>
      </c>
      <c r="E67" s="124">
        <v>325</v>
      </c>
      <c r="F67" s="167">
        <v>36.1</v>
      </c>
      <c r="G67" s="379">
        <v>81342.66</v>
      </c>
      <c r="H67" s="147">
        <v>24245.96</v>
      </c>
      <c r="I67" s="219">
        <v>24245.96</v>
      </c>
      <c r="J67" s="302">
        <v>24245.96</v>
      </c>
      <c r="K67" s="253">
        <v>24698</v>
      </c>
      <c r="L67" s="168">
        <v>1111.418113</v>
      </c>
      <c r="M67" s="56">
        <v>5725.38</v>
      </c>
      <c r="N67" s="56">
        <v>5378.19</v>
      </c>
      <c r="O67" s="56">
        <v>2684.57</v>
      </c>
      <c r="P67" s="56">
        <v>10149.63</v>
      </c>
      <c r="Q67" s="213">
        <v>3208.35</v>
      </c>
      <c r="R67" s="343">
        <v>28257.54</v>
      </c>
      <c r="S67" s="147">
        <v>116.54535436006658</v>
      </c>
      <c r="T67" s="227">
        <v>4011.5800000000017</v>
      </c>
      <c r="U67" s="241">
        <v>4.303615595491928</v>
      </c>
      <c r="V67" s="390">
        <v>0</v>
      </c>
      <c r="W67" s="157">
        <v>28257.54</v>
      </c>
      <c r="X67" s="168">
        <v>4011.5800000000017</v>
      </c>
      <c r="Y67" s="56">
        <v>116.54535436006658</v>
      </c>
      <c r="Z67" s="199">
        <v>4.303615595491928</v>
      </c>
      <c r="AA67" s="333">
        <v>4011.5800000000017</v>
      </c>
      <c r="AB67" s="253">
        <v>0</v>
      </c>
      <c r="AC67" s="269">
        <v>28257.54</v>
      </c>
      <c r="AD67" s="147">
        <v>4011.5800000000017</v>
      </c>
      <c r="AE67" s="311">
        <v>116.54535436006658</v>
      </c>
      <c r="AF67" s="384">
        <v>650</v>
      </c>
      <c r="AG67" s="273">
        <v>28908</v>
      </c>
      <c r="AH67" s="283">
        <v>4210</v>
      </c>
      <c r="AI67" s="227">
        <v>117.04591464895944</v>
      </c>
      <c r="AJ67" s="346">
        <v>4.303615595491928</v>
      </c>
      <c r="AK67" s="395">
        <v>4.402680475175145</v>
      </c>
    </row>
    <row r="68" spans="1:37" s="76" customFormat="1" ht="13.5" thickBot="1">
      <c r="A68" s="50"/>
      <c r="B68" s="80"/>
      <c r="C68" s="65"/>
      <c r="D68" s="66"/>
      <c r="E68" s="67"/>
      <c r="F68" s="68"/>
      <c r="G68" s="67"/>
      <c r="H68" s="74"/>
      <c r="I68" s="74"/>
      <c r="J68" s="74"/>
      <c r="K68" s="72"/>
      <c r="L68" s="69"/>
      <c r="M68" s="69"/>
      <c r="N68" s="69"/>
      <c r="O68" s="69"/>
      <c r="P68" s="69"/>
      <c r="Q68" s="69"/>
      <c r="R68" s="103"/>
      <c r="S68" s="72"/>
      <c r="T68" s="64"/>
      <c r="U68" s="71"/>
      <c r="V68" s="72"/>
      <c r="W68" s="85"/>
      <c r="X68" s="103"/>
      <c r="Y68" s="69"/>
      <c r="Z68" s="75"/>
      <c r="AA68" s="75"/>
      <c r="AC68" s="304"/>
      <c r="AD68" s="88"/>
      <c r="AE68" s="72"/>
      <c r="AF68" s="88"/>
      <c r="AG68" s="72"/>
      <c r="AK68" s="294"/>
    </row>
    <row r="69" spans="1:37" ht="15.75" customHeight="1" thickBot="1">
      <c r="A69" s="47" t="s">
        <v>72</v>
      </c>
      <c r="B69" s="46">
        <f aca="true" t="shared" si="0" ref="B69:G69">SUM(B11:B67)</f>
        <v>852332.6476900001</v>
      </c>
      <c r="C69" s="53">
        <f t="shared" si="0"/>
        <v>1280508</v>
      </c>
      <c r="D69" s="79">
        <f t="shared" si="0"/>
        <v>496.17569999999995</v>
      </c>
      <c r="E69" s="14">
        <f>SUM(E11:E67)</f>
        <v>135174.25</v>
      </c>
      <c r="F69" s="15">
        <f t="shared" si="0"/>
        <v>2647.596200000001</v>
      </c>
      <c r="G69" s="93">
        <f t="shared" si="0"/>
        <v>9436291.450000001</v>
      </c>
      <c r="H69" s="180">
        <v>3518399.970000001</v>
      </c>
      <c r="I69" s="220">
        <v>3946089.5500000007</v>
      </c>
      <c r="J69" s="220">
        <v>3968776.0500000007</v>
      </c>
      <c r="K69" s="224">
        <v>4232033</v>
      </c>
      <c r="L69" s="101">
        <v>255699.79430699995</v>
      </c>
      <c r="M69" s="15">
        <v>1116570.0617079001</v>
      </c>
      <c r="N69" s="15">
        <v>372190.02056930005</v>
      </c>
      <c r="O69" s="15">
        <v>1116570.0617079001</v>
      </c>
      <c r="P69" s="15">
        <v>744380.0411386001</v>
      </c>
      <c r="Q69" s="93">
        <v>372190.02056930005</v>
      </c>
      <c r="R69" s="96">
        <v>3977599.95</v>
      </c>
      <c r="S69" s="187">
        <v>113.05138653693199</v>
      </c>
      <c r="T69" s="233">
        <v>459199.97999999905</v>
      </c>
      <c r="U69" s="242">
        <v>3.106267161157916</v>
      </c>
      <c r="V69" s="243">
        <v>257830.57000000012</v>
      </c>
      <c r="W69" s="96">
        <v>4235430.52</v>
      </c>
      <c r="X69" s="187">
        <v>289340.9699999988</v>
      </c>
      <c r="Y69" s="208">
        <v>107.33234677859753</v>
      </c>
      <c r="Z69" s="201">
        <v>3.3076173831010816</v>
      </c>
      <c r="AA69" s="201">
        <v>266654.4699999988</v>
      </c>
      <c r="AB69" s="313">
        <v>2905</v>
      </c>
      <c r="AC69" s="309">
        <v>4238335.52</v>
      </c>
      <c r="AD69" s="319">
        <v>269559.47000000003</v>
      </c>
      <c r="AE69" s="321">
        <v>106.7920050565715</v>
      </c>
      <c r="AF69" s="312">
        <v>270348.5</v>
      </c>
      <c r="AG69" s="278">
        <v>4508695</v>
      </c>
      <c r="AH69" s="187">
        <v>276662</v>
      </c>
      <c r="AI69" s="274">
        <v>106.53733087620063</v>
      </c>
      <c r="AJ69" s="348">
        <v>3.3098860139881983</v>
      </c>
      <c r="AK69" s="396">
        <v>3.521020563713776</v>
      </c>
    </row>
    <row r="70" spans="1:37" s="76" customFormat="1" ht="12.75" hidden="1">
      <c r="A70" s="104"/>
      <c r="B70" s="104"/>
      <c r="C70" s="104"/>
      <c r="D70" s="104"/>
      <c r="E70" s="290"/>
      <c r="F70" s="104"/>
      <c r="G70" s="104"/>
      <c r="H70" s="4"/>
      <c r="I70" s="4"/>
      <c r="J70" s="4"/>
      <c r="K70" s="45"/>
      <c r="L70" s="104"/>
      <c r="M70" s="290"/>
      <c r="N70" s="290"/>
      <c r="O70" s="290"/>
      <c r="P70" s="290"/>
      <c r="Q70" s="290"/>
      <c r="R70" s="69">
        <v>3977600</v>
      </c>
      <c r="S70" s="103"/>
      <c r="T70" s="64"/>
      <c r="U70" s="234"/>
      <c r="V70" s="104"/>
      <c r="W70" s="105"/>
      <c r="X70" s="103"/>
      <c r="Y70" s="69"/>
      <c r="Z70" s="83"/>
      <c r="AA70" s="83"/>
      <c r="AB70" s="81"/>
      <c r="AC70" s="81"/>
      <c r="AD70" s="142"/>
      <c r="AE70" s="72"/>
      <c r="AF70" s="72"/>
      <c r="AG70" s="81"/>
      <c r="AH70" s="81"/>
      <c r="AI70" s="80"/>
      <c r="AJ70" s="81"/>
      <c r="AK70" s="350"/>
    </row>
    <row r="71" spans="1:37" ht="13.5" thickBot="1">
      <c r="A71" s="1" t="s">
        <v>80</v>
      </c>
      <c r="B71" s="1"/>
      <c r="C71" s="1"/>
      <c r="D71" s="1"/>
      <c r="E71" s="23"/>
      <c r="F71" s="1"/>
      <c r="G71" s="1"/>
      <c r="H71" s="2"/>
      <c r="I71" s="2"/>
      <c r="J71" s="2"/>
      <c r="K71" s="45"/>
      <c r="L71" s="4"/>
      <c r="M71" s="10"/>
      <c r="N71" s="10"/>
      <c r="O71" s="10"/>
      <c r="P71" s="10"/>
      <c r="Q71" s="10"/>
      <c r="R71" s="105"/>
      <c r="S71" s="103"/>
      <c r="T71" s="64"/>
      <c r="U71" s="234"/>
      <c r="V71" s="104"/>
      <c r="W71" s="105"/>
      <c r="X71" s="103"/>
      <c r="Y71" s="69"/>
      <c r="Z71" s="83"/>
      <c r="AA71" s="83"/>
      <c r="AB71" s="81"/>
      <c r="AC71" s="81"/>
      <c r="AD71" s="142"/>
      <c r="AE71" s="72"/>
      <c r="AF71" s="72"/>
      <c r="AG71" s="81"/>
      <c r="AH71" s="52"/>
      <c r="AI71" s="182"/>
      <c r="AJ71" s="52"/>
      <c r="AK71" s="350"/>
    </row>
    <row r="72" spans="1:37" ht="15.75" customHeight="1" thickBot="1">
      <c r="A72" s="47" t="s">
        <v>75</v>
      </c>
      <c r="B72" s="46">
        <f aca="true" t="shared" si="1" ref="B72:G72">SUM(B11:B32)</f>
        <v>757268.7017300001</v>
      </c>
      <c r="C72" s="335">
        <f t="shared" si="1"/>
        <v>1152360</v>
      </c>
      <c r="D72" s="46">
        <f t="shared" si="1"/>
        <v>307.2493</v>
      </c>
      <c r="E72" s="125">
        <f t="shared" si="1"/>
        <v>119725.25</v>
      </c>
      <c r="F72" s="46">
        <f t="shared" si="1"/>
        <v>1985.19</v>
      </c>
      <c r="G72" s="176">
        <f t="shared" si="1"/>
        <v>5562714.030000001</v>
      </c>
      <c r="H72" s="180">
        <v>2861289.73</v>
      </c>
      <c r="I72" s="220">
        <v>3399061.77</v>
      </c>
      <c r="J72" s="220">
        <v>3421538.5700000003</v>
      </c>
      <c r="K72" s="224">
        <v>3655313</v>
      </c>
      <c r="L72" s="214">
        <v>227180.610519</v>
      </c>
      <c r="M72" s="93">
        <v>1004828.2999999999</v>
      </c>
      <c r="N72" s="15">
        <v>230473.04</v>
      </c>
      <c r="O72" s="93">
        <v>988957.8</v>
      </c>
      <c r="P72" s="93">
        <v>558142.42</v>
      </c>
      <c r="Q72" s="215">
        <v>219406.81999999992</v>
      </c>
      <c r="R72" s="96">
        <v>3228988.9999999995</v>
      </c>
      <c r="S72" s="249">
        <v>112.85082269526056</v>
      </c>
      <c r="T72" s="233">
        <v>367699.26999999955</v>
      </c>
      <c r="U72" s="242">
        <v>2.8020661945919674</v>
      </c>
      <c r="V72" s="243">
        <v>384362.5</v>
      </c>
      <c r="W72" s="97">
        <v>3613351.4999999995</v>
      </c>
      <c r="X72" s="187">
        <v>214289.72999999952</v>
      </c>
      <c r="Y72" s="208">
        <v>106.30437881097994</v>
      </c>
      <c r="Z72" s="259">
        <v>3.1356099656357386</v>
      </c>
      <c r="AA72" s="201">
        <v>191812.92999999924</v>
      </c>
      <c r="AB72" s="313">
        <v>2905</v>
      </c>
      <c r="AC72" s="309">
        <v>3616256.4999999995</v>
      </c>
      <c r="AD72" s="319">
        <v>194717.93000000002</v>
      </c>
      <c r="AE72" s="323">
        <v>105.6909465147429</v>
      </c>
      <c r="AF72" s="222">
        <v>239450.5</v>
      </c>
      <c r="AG72" s="278">
        <v>3855712</v>
      </c>
      <c r="AH72" s="319">
        <v>200399</v>
      </c>
      <c r="AI72" s="274">
        <v>105.48240328530005</v>
      </c>
      <c r="AJ72" s="348">
        <v>3.1381308792391263</v>
      </c>
      <c r="AK72" s="396">
        <v>3.345926620153424</v>
      </c>
    </row>
    <row r="73" spans="1:37" ht="15.75" customHeight="1" thickBot="1">
      <c r="A73" s="47" t="s">
        <v>76</v>
      </c>
      <c r="B73" s="46">
        <f aca="true" t="shared" si="2" ref="B73:G73">SUM(B33:B67)</f>
        <v>95063.94595999998</v>
      </c>
      <c r="C73" s="335">
        <f t="shared" si="2"/>
        <v>128148</v>
      </c>
      <c r="D73" s="46">
        <f t="shared" si="2"/>
        <v>188.9264</v>
      </c>
      <c r="E73" s="125">
        <f t="shared" si="2"/>
        <v>15449</v>
      </c>
      <c r="F73" s="46">
        <f t="shared" si="2"/>
        <v>662.4062</v>
      </c>
      <c r="G73" s="176">
        <f t="shared" si="2"/>
        <v>3873577.42</v>
      </c>
      <c r="H73" s="181">
        <v>657110.2399999999</v>
      </c>
      <c r="I73" s="251">
        <v>547027.78</v>
      </c>
      <c r="J73" s="251">
        <v>547237.4800000001</v>
      </c>
      <c r="K73" s="254">
        <v>576720</v>
      </c>
      <c r="L73" s="214">
        <v>28519.183787999995</v>
      </c>
      <c r="M73" s="93">
        <v>111741.75999999998</v>
      </c>
      <c r="N73" s="15">
        <v>141716.99000000002</v>
      </c>
      <c r="O73" s="93">
        <v>127612.24999999999</v>
      </c>
      <c r="P73" s="93">
        <v>186237.6</v>
      </c>
      <c r="Q73" s="215">
        <v>152783.19</v>
      </c>
      <c r="R73" s="96">
        <v>748610.95</v>
      </c>
      <c r="S73" s="187">
        <v>113.92471223702132</v>
      </c>
      <c r="T73" s="158">
        <v>91500.71000000008</v>
      </c>
      <c r="U73" s="201">
        <v>5.841768502044511</v>
      </c>
      <c r="V73" s="243">
        <v>-126531.93000000004</v>
      </c>
      <c r="W73" s="97">
        <v>622079.0200000001</v>
      </c>
      <c r="X73" s="223">
        <v>75051.2400000001</v>
      </c>
      <c r="Y73" s="257">
        <v>113.71982241925632</v>
      </c>
      <c r="Z73" s="258">
        <v>4.854379467490715</v>
      </c>
      <c r="AA73" s="296">
        <v>74841.54000000004</v>
      </c>
      <c r="AB73" s="314">
        <v>0</v>
      </c>
      <c r="AC73" s="310">
        <v>622079.0200000001</v>
      </c>
      <c r="AD73" s="320">
        <v>74841.53999999998</v>
      </c>
      <c r="AE73" s="324">
        <v>113.67624527472057</v>
      </c>
      <c r="AF73" s="325">
        <v>30898</v>
      </c>
      <c r="AG73" s="279">
        <v>652983</v>
      </c>
      <c r="AH73" s="320">
        <v>76263</v>
      </c>
      <c r="AI73" s="275">
        <v>113.2235746982938</v>
      </c>
      <c r="AJ73" s="349">
        <v>4.854379467490715</v>
      </c>
      <c r="AK73" s="397">
        <v>5.095537971720199</v>
      </c>
    </row>
    <row r="74" spans="1:37" s="88" customFormat="1" ht="12.75">
      <c r="A74" s="17"/>
      <c r="B74" s="85"/>
      <c r="C74" s="85"/>
      <c r="D74" s="85"/>
      <c r="E74" s="83"/>
      <c r="F74" s="85"/>
      <c r="G74" s="85"/>
      <c r="H74" s="73"/>
      <c r="I74" s="73"/>
      <c r="J74" s="73"/>
      <c r="K74" s="85"/>
      <c r="L74" s="85"/>
      <c r="M74" s="85"/>
      <c r="N74" s="85"/>
      <c r="O74" s="85"/>
      <c r="P74" s="85"/>
      <c r="Q74" s="85"/>
      <c r="R74" s="85"/>
      <c r="S74" s="72"/>
      <c r="T74" s="64"/>
      <c r="U74" s="83"/>
      <c r="V74" s="84"/>
      <c r="W74" s="84"/>
      <c r="X74" s="72"/>
      <c r="Y74" s="69"/>
      <c r="Z74" s="83"/>
      <c r="AA74" s="83"/>
      <c r="AB74" s="142"/>
      <c r="AC74" s="142"/>
      <c r="AD74" s="142"/>
      <c r="AE74" s="72"/>
      <c r="AF74" s="72"/>
      <c r="AG74" s="142"/>
      <c r="AH74" s="142"/>
      <c r="AI74" s="280"/>
      <c r="AJ74" s="142"/>
      <c r="AK74" s="351"/>
    </row>
    <row r="75" spans="1:37" s="88" customFormat="1" ht="13.5" thickBot="1">
      <c r="A75" s="17" t="s">
        <v>77</v>
      </c>
      <c r="B75" s="85"/>
      <c r="C75" s="85"/>
      <c r="D75" s="85"/>
      <c r="E75" s="85"/>
      <c r="F75" s="85"/>
      <c r="G75" s="85"/>
      <c r="H75" s="73"/>
      <c r="I75" s="73"/>
      <c r="J75" s="73"/>
      <c r="K75" s="85"/>
      <c r="L75" s="85"/>
      <c r="M75" s="85"/>
      <c r="N75" s="85"/>
      <c r="O75" s="85"/>
      <c r="P75" s="85"/>
      <c r="Q75" s="85"/>
      <c r="R75" s="85"/>
      <c r="S75" s="72"/>
      <c r="T75" s="64"/>
      <c r="U75" s="83"/>
      <c r="V75" s="84"/>
      <c r="W75" s="84"/>
      <c r="X75" s="72"/>
      <c r="Y75" s="69"/>
      <c r="Z75" s="83"/>
      <c r="AA75" s="83"/>
      <c r="AB75" s="142"/>
      <c r="AC75" s="142"/>
      <c r="AD75" s="142"/>
      <c r="AE75" s="72"/>
      <c r="AF75" s="72"/>
      <c r="AG75" s="142"/>
      <c r="AH75" s="142"/>
      <c r="AI75" s="280"/>
      <c r="AJ75" s="142"/>
      <c r="AK75" s="351"/>
    </row>
    <row r="76" spans="1:37" ht="12.75">
      <c r="A76" s="291" t="s">
        <v>29</v>
      </c>
      <c r="B76" s="98"/>
      <c r="C76" s="87"/>
      <c r="D76" s="87"/>
      <c r="E76" s="87"/>
      <c r="F76" s="87"/>
      <c r="G76" s="90"/>
      <c r="H76" s="205">
        <v>10000</v>
      </c>
      <c r="I76" s="371">
        <v>10000</v>
      </c>
      <c r="J76" s="297">
        <v>10000</v>
      </c>
      <c r="K76" s="228">
        <v>10000</v>
      </c>
      <c r="L76" s="98"/>
      <c r="M76" s="87"/>
      <c r="N76" s="87"/>
      <c r="O76" s="87"/>
      <c r="P76" s="87"/>
      <c r="Q76" s="90"/>
      <c r="R76" s="94">
        <v>10000</v>
      </c>
      <c r="S76" s="144">
        <v>100</v>
      </c>
      <c r="T76" s="226">
        <v>0</v>
      </c>
      <c r="U76" s="244"/>
      <c r="V76" s="202"/>
      <c r="W76" s="235">
        <v>10000</v>
      </c>
      <c r="X76" s="144">
        <v>0</v>
      </c>
      <c r="Y76" s="16">
        <v>100</v>
      </c>
      <c r="Z76" s="114"/>
      <c r="AA76" s="114"/>
      <c r="AB76" s="315"/>
      <c r="AC76" s="336">
        <v>10000</v>
      </c>
      <c r="AD76" s="144">
        <v>0</v>
      </c>
      <c r="AE76" s="297">
        <v>100</v>
      </c>
      <c r="AF76" s="217"/>
      <c r="AG76" s="352">
        <v>10000</v>
      </c>
      <c r="AH76" s="281">
        <v>0</v>
      </c>
      <c r="AI76" s="276">
        <v>100</v>
      </c>
      <c r="AJ76" s="357"/>
      <c r="AK76" s="398"/>
    </row>
    <row r="77" spans="1:37" ht="12.75">
      <c r="A77" s="292" t="s">
        <v>30</v>
      </c>
      <c r="B77" s="99"/>
      <c r="C77" s="86"/>
      <c r="D77" s="86"/>
      <c r="E77" s="86"/>
      <c r="F77" s="86"/>
      <c r="G77" s="91"/>
      <c r="H77" s="206">
        <v>500</v>
      </c>
      <c r="I77" s="372">
        <v>500</v>
      </c>
      <c r="J77" s="368">
        <v>500</v>
      </c>
      <c r="K77" s="229">
        <v>500</v>
      </c>
      <c r="L77" s="99"/>
      <c r="M77" s="86"/>
      <c r="N77" s="86"/>
      <c r="O77" s="86"/>
      <c r="P77" s="86"/>
      <c r="Q77" s="91"/>
      <c r="R77" s="95">
        <v>500</v>
      </c>
      <c r="S77" s="145">
        <v>100</v>
      </c>
      <c r="T77" s="225">
        <v>0</v>
      </c>
      <c r="U77" s="245"/>
      <c r="V77" s="203"/>
      <c r="W77" s="236">
        <v>500</v>
      </c>
      <c r="X77" s="145">
        <v>0</v>
      </c>
      <c r="Y77" s="13">
        <v>100</v>
      </c>
      <c r="Z77" s="115"/>
      <c r="AA77" s="115"/>
      <c r="AB77" s="316"/>
      <c r="AC77" s="337">
        <v>500</v>
      </c>
      <c r="AD77" s="145">
        <v>0</v>
      </c>
      <c r="AE77" s="299">
        <v>100</v>
      </c>
      <c r="AF77" s="218"/>
      <c r="AG77" s="353">
        <v>500</v>
      </c>
      <c r="AH77" s="282">
        <v>0</v>
      </c>
      <c r="AI77" s="277">
        <v>100</v>
      </c>
      <c r="AJ77" s="356"/>
      <c r="AK77" s="399"/>
    </row>
    <row r="78" spans="1:37" ht="13.5" thickBot="1">
      <c r="A78" s="293" t="s">
        <v>27</v>
      </c>
      <c r="B78" s="100"/>
      <c r="C78" s="89"/>
      <c r="D78" s="89"/>
      <c r="E78" s="89"/>
      <c r="F78" s="89"/>
      <c r="G78" s="92"/>
      <c r="H78" s="216">
        <v>10000</v>
      </c>
      <c r="I78" s="373">
        <v>10000</v>
      </c>
      <c r="J78" s="369">
        <v>10000</v>
      </c>
      <c r="K78" s="230">
        <v>10000</v>
      </c>
      <c r="L78" s="100"/>
      <c r="M78" s="89"/>
      <c r="N78" s="89"/>
      <c r="O78" s="89"/>
      <c r="P78" s="89"/>
      <c r="Q78" s="92"/>
      <c r="R78" s="157">
        <v>10000</v>
      </c>
      <c r="S78" s="147">
        <v>100</v>
      </c>
      <c r="T78" s="227">
        <v>0</v>
      </c>
      <c r="U78" s="246"/>
      <c r="V78" s="204"/>
      <c r="W78" s="237">
        <v>10000</v>
      </c>
      <c r="X78" s="147">
        <v>0</v>
      </c>
      <c r="Y78" s="56">
        <v>100</v>
      </c>
      <c r="Z78" s="148"/>
      <c r="AA78" s="148"/>
      <c r="AB78" s="317"/>
      <c r="AC78" s="338">
        <v>10000</v>
      </c>
      <c r="AD78" s="147">
        <v>0</v>
      </c>
      <c r="AE78" s="311">
        <v>100</v>
      </c>
      <c r="AF78" s="219"/>
      <c r="AG78" s="354">
        <v>10000</v>
      </c>
      <c r="AH78" s="358">
        <v>0</v>
      </c>
      <c r="AI78" s="359">
        <v>100</v>
      </c>
      <c r="AJ78" s="360"/>
      <c r="AK78" s="400"/>
    </row>
    <row r="79" spans="1:37" ht="13.5" thickBot="1">
      <c r="A79" s="47" t="s">
        <v>78</v>
      </c>
      <c r="B79" s="101"/>
      <c r="C79" s="15"/>
      <c r="D79" s="15"/>
      <c r="E79" s="15"/>
      <c r="F79" s="15"/>
      <c r="G79" s="93"/>
      <c r="H79" s="207">
        <f>SUM(H76:H78)</f>
        <v>20500</v>
      </c>
      <c r="I79" s="374">
        <f>SUM(I76:I78)</f>
        <v>20500</v>
      </c>
      <c r="J79" s="370">
        <f>SUM(J76:J78)</f>
        <v>20500</v>
      </c>
      <c r="K79" s="224">
        <v>20500</v>
      </c>
      <c r="L79" s="101"/>
      <c r="M79" s="15"/>
      <c r="N79" s="15"/>
      <c r="O79" s="15"/>
      <c r="P79" s="15"/>
      <c r="Q79" s="93"/>
      <c r="R79" s="238">
        <v>20500</v>
      </c>
      <c r="S79" s="223">
        <v>100</v>
      </c>
      <c r="T79" s="232">
        <v>0</v>
      </c>
      <c r="U79" s="247"/>
      <c r="V79" s="248"/>
      <c r="W79" s="238">
        <v>20500</v>
      </c>
      <c r="X79" s="187">
        <v>0</v>
      </c>
      <c r="Y79" s="208">
        <v>100</v>
      </c>
      <c r="Z79" s="209"/>
      <c r="AA79" s="209"/>
      <c r="AB79" s="318"/>
      <c r="AC79" s="339">
        <v>20500</v>
      </c>
      <c r="AD79" s="319">
        <v>0</v>
      </c>
      <c r="AE79" s="321">
        <v>100</v>
      </c>
      <c r="AF79" s="326"/>
      <c r="AG79" s="355">
        <v>20500</v>
      </c>
      <c r="AH79" s="284">
        <v>0</v>
      </c>
      <c r="AI79" s="274">
        <v>100</v>
      </c>
      <c r="AJ79" s="361"/>
      <c r="AK79" s="396"/>
    </row>
    <row r="80" spans="1:37" s="88" customFormat="1" ht="13.5" thickBot="1">
      <c r="A80" s="17"/>
      <c r="B80" s="85"/>
      <c r="C80" s="85"/>
      <c r="D80" s="85"/>
      <c r="E80" s="85"/>
      <c r="F80" s="85"/>
      <c r="G80" s="85"/>
      <c r="H80" s="73"/>
      <c r="I80" s="73"/>
      <c r="J80" s="73"/>
      <c r="K80" s="85"/>
      <c r="L80" s="85"/>
      <c r="M80" s="85"/>
      <c r="N80" s="85"/>
      <c r="O80" s="85"/>
      <c r="P80" s="85"/>
      <c r="Q80" s="85"/>
      <c r="R80" s="85"/>
      <c r="S80" s="72"/>
      <c r="T80" s="64"/>
      <c r="U80" s="83"/>
      <c r="V80" s="84"/>
      <c r="W80" s="84"/>
      <c r="X80" s="126"/>
      <c r="Y80" s="69"/>
      <c r="Z80" s="83"/>
      <c r="AA80" s="83"/>
      <c r="AB80" s="142"/>
      <c r="AC80" s="142"/>
      <c r="AD80" s="142"/>
      <c r="AE80" s="72"/>
      <c r="AF80" s="72"/>
      <c r="AG80" s="142"/>
      <c r="AH80" s="142"/>
      <c r="AI80" s="280"/>
      <c r="AJ80" s="142"/>
      <c r="AK80" s="351"/>
    </row>
    <row r="81" spans="1:37" ht="18.75" customHeight="1" thickBot="1">
      <c r="A81" s="47" t="s">
        <v>79</v>
      </c>
      <c r="B81" s="46">
        <f aca="true" t="shared" si="3" ref="B81:G81">B69</f>
        <v>852332.6476900001</v>
      </c>
      <c r="C81" s="335">
        <f t="shared" si="3"/>
        <v>1280508</v>
      </c>
      <c r="D81" s="46">
        <f t="shared" si="3"/>
        <v>496.17569999999995</v>
      </c>
      <c r="E81" s="46">
        <v>131626.25</v>
      </c>
      <c r="F81" s="46">
        <f t="shared" si="3"/>
        <v>2647.596200000001</v>
      </c>
      <c r="G81" s="46">
        <f t="shared" si="3"/>
        <v>9436291.450000001</v>
      </c>
      <c r="H81" s="207">
        <f>H69+H79</f>
        <v>3538899.970000001</v>
      </c>
      <c r="I81" s="374">
        <f>I69+I79</f>
        <v>3966589.5500000007</v>
      </c>
      <c r="J81" s="370">
        <f>J69+J79</f>
        <v>3989276.0500000007</v>
      </c>
      <c r="K81" s="224">
        <v>4252533</v>
      </c>
      <c r="L81" s="101">
        <v>255699.79430699995</v>
      </c>
      <c r="M81" s="15">
        <v>1116570.0617079001</v>
      </c>
      <c r="N81" s="15">
        <v>372190.02056930005</v>
      </c>
      <c r="O81" s="15">
        <v>1116570.0617079001</v>
      </c>
      <c r="P81" s="15">
        <v>744380.0411386001</v>
      </c>
      <c r="Q81" s="93">
        <v>372190.02056930005</v>
      </c>
      <c r="R81" s="96">
        <v>3998099.95</v>
      </c>
      <c r="S81" s="187">
        <v>112.97578298038187</v>
      </c>
      <c r="T81" s="233">
        <v>459199.97999999905</v>
      </c>
      <c r="U81" s="242">
        <v>3.106267161157916</v>
      </c>
      <c r="V81" s="243">
        <v>257830.57000000012</v>
      </c>
      <c r="W81" s="96">
        <v>4255930.52</v>
      </c>
      <c r="X81" s="127">
        <v>289340.9699999988</v>
      </c>
      <c r="Y81" s="208">
        <v>107.29445198079542</v>
      </c>
      <c r="Z81" s="201">
        <v>3.3076173831010816</v>
      </c>
      <c r="AA81" s="201"/>
      <c r="AB81" s="313">
        <v>2905</v>
      </c>
      <c r="AC81" s="309">
        <v>4258835.52</v>
      </c>
      <c r="AD81" s="319">
        <v>269559.47000000003</v>
      </c>
      <c r="AE81" s="321">
        <v>106.75710245722401</v>
      </c>
      <c r="AF81" s="222">
        <v>270348.5</v>
      </c>
      <c r="AG81" s="355">
        <v>4529195</v>
      </c>
      <c r="AH81" s="284">
        <v>276662</v>
      </c>
      <c r="AI81" s="274">
        <v>106.50581665092311</v>
      </c>
      <c r="AJ81" s="362">
        <v>3.3098860139881983</v>
      </c>
      <c r="AK81" s="396">
        <v>3.521020563713776</v>
      </c>
    </row>
    <row r="82" spans="1:34" ht="12.75" hidden="1">
      <c r="A82" s="1"/>
      <c r="B82" s="1"/>
      <c r="C82" s="1"/>
      <c r="D82" s="1"/>
      <c r="E82" s="1"/>
      <c r="F82" s="1"/>
      <c r="G82" s="1"/>
      <c r="H82" s="1"/>
      <c r="I82" s="2"/>
      <c r="J82" s="2"/>
      <c r="K82" s="45"/>
      <c r="L82" s="4"/>
      <c r="M82" s="10"/>
      <c r="N82" s="10"/>
      <c r="O82" s="10"/>
      <c r="P82" s="10"/>
      <c r="Q82" s="10"/>
      <c r="R82" s="10"/>
      <c r="S82" s="2"/>
      <c r="T82" s="10"/>
      <c r="U82" s="10"/>
      <c r="V82" s="1"/>
      <c r="W82" s="10"/>
      <c r="X82" s="19"/>
      <c r="Y82" s="2"/>
      <c r="Z82" s="10"/>
      <c r="AA82" s="10"/>
      <c r="AG82" s="121">
        <f>AG81-4443735</f>
        <v>85460</v>
      </c>
      <c r="AH82" s="52" t="s">
        <v>116</v>
      </c>
    </row>
    <row r="83" spans="1:33" ht="12.75" hidden="1">
      <c r="A83" s="25" t="s">
        <v>117</v>
      </c>
      <c r="B83" s="1"/>
      <c r="C83" s="1"/>
      <c r="D83" s="1"/>
      <c r="E83" s="1"/>
      <c r="F83" s="1"/>
      <c r="G83" s="1"/>
      <c r="H83" s="1"/>
      <c r="I83" s="2"/>
      <c r="J83" s="2"/>
      <c r="K83" s="45"/>
      <c r="L83" s="1"/>
      <c r="M83" s="1"/>
      <c r="N83" s="1"/>
      <c r="O83" s="1"/>
      <c r="P83" s="1"/>
      <c r="Q83" s="1"/>
      <c r="R83" s="10"/>
      <c r="S83" s="26"/>
      <c r="T83" s="26"/>
      <c r="U83" s="121"/>
      <c r="V83" s="22">
        <v>3977600</v>
      </c>
      <c r="W83" s="51" t="s">
        <v>24</v>
      </c>
      <c r="X83" s="19"/>
      <c r="Y83" s="21"/>
      <c r="Z83" s="118"/>
      <c r="AA83" s="118"/>
      <c r="AG83" s="367"/>
    </row>
    <row r="84" spans="1:27" ht="12.75" hidden="1">
      <c r="A84" s="1"/>
      <c r="B84" s="1"/>
      <c r="C84" s="1"/>
      <c r="D84" s="1"/>
      <c r="E84" s="1"/>
      <c r="F84" s="1"/>
      <c r="G84" s="1"/>
      <c r="H84" s="54" t="s">
        <v>61</v>
      </c>
      <c r="I84" s="140"/>
      <c r="J84" s="140"/>
      <c r="K84" s="45"/>
      <c r="L84" s="39"/>
      <c r="M84" s="1"/>
      <c r="N84" s="1">
        <f>B69*0.3</f>
        <v>255699.79430700003</v>
      </c>
      <c r="O84" s="1"/>
      <c r="P84" s="1"/>
      <c r="Q84" s="1"/>
      <c r="R84" s="1" t="s">
        <v>73</v>
      </c>
      <c r="S84" s="22">
        <f>B69/100*30</f>
        <v>255699.79430700006</v>
      </c>
      <c r="T84" s="26" t="s">
        <v>62</v>
      </c>
      <c r="U84" s="37"/>
      <c r="V84" s="22">
        <f>V83-S84</f>
        <v>3721900.205693</v>
      </c>
      <c r="W84" s="51" t="s">
        <v>24</v>
      </c>
      <c r="X84" s="22" t="s">
        <v>74</v>
      </c>
      <c r="Y84" s="21"/>
      <c r="Z84" s="119"/>
      <c r="AA84" s="119"/>
    </row>
    <row r="85" spans="1:27" ht="12.75" hidden="1">
      <c r="A85" s="1"/>
      <c r="B85" s="1"/>
      <c r="C85" s="1"/>
      <c r="D85" s="1"/>
      <c r="E85" s="1"/>
      <c r="F85" s="1"/>
      <c r="G85" s="1"/>
      <c r="H85" s="54"/>
      <c r="I85" s="140"/>
      <c r="J85" s="140"/>
      <c r="K85" s="45"/>
      <c r="L85" s="39"/>
      <c r="M85" s="1"/>
      <c r="N85" s="1"/>
      <c r="O85" s="1"/>
      <c r="P85" s="1"/>
      <c r="Q85" s="1"/>
      <c r="R85" s="1"/>
      <c r="S85" s="38"/>
      <c r="T85" s="26"/>
      <c r="U85" s="37"/>
      <c r="V85" s="22"/>
      <c r="W85" s="51"/>
      <c r="X85" s="22"/>
      <c r="Y85" s="21"/>
      <c r="Z85" s="119"/>
      <c r="AA85" s="119"/>
    </row>
    <row r="86" spans="1:27" ht="13.5" customHeight="1" hidden="1">
      <c r="A86" s="1"/>
      <c r="B86" s="1"/>
      <c r="C86" s="1"/>
      <c r="D86" s="1"/>
      <c r="E86" s="1"/>
      <c r="F86" s="1"/>
      <c r="G86" s="1"/>
      <c r="H86" s="1"/>
      <c r="I86" s="2"/>
      <c r="J86" s="2"/>
      <c r="K86" s="45"/>
      <c r="L86" s="1"/>
      <c r="M86" s="1"/>
      <c r="N86" s="1"/>
      <c r="O86" s="1"/>
      <c r="P86" s="1"/>
      <c r="Q86" s="1"/>
      <c r="S86" s="40"/>
      <c r="T86" s="37"/>
      <c r="U86" s="128"/>
      <c r="V86" s="128"/>
      <c r="W86" s="128"/>
      <c r="X86" s="129"/>
      <c r="Y86" s="130"/>
      <c r="Z86" s="10"/>
      <c r="AA86" s="10"/>
    </row>
    <row r="87" spans="1:27" ht="12.75" hidden="1">
      <c r="A87" s="1"/>
      <c r="B87" s="1"/>
      <c r="C87" s="1"/>
      <c r="D87" s="1"/>
      <c r="E87" s="1"/>
      <c r="F87" s="1"/>
      <c r="G87" s="3"/>
      <c r="H87" s="3" t="s">
        <v>63</v>
      </c>
      <c r="I87" s="141"/>
      <c r="J87" s="141"/>
      <c r="K87" s="45" t="s">
        <v>64</v>
      </c>
      <c r="L87" s="3"/>
      <c r="M87" s="1"/>
      <c r="N87" s="49">
        <v>30</v>
      </c>
      <c r="O87" s="1" t="s">
        <v>65</v>
      </c>
      <c r="P87" s="26"/>
      <c r="Q87" s="37"/>
      <c r="R87" s="11"/>
      <c r="S87" s="26">
        <f>V84/100*N87</f>
        <v>1116570.0617079001</v>
      </c>
      <c r="T87" s="37" t="s">
        <v>24</v>
      </c>
      <c r="U87" s="128"/>
      <c r="V87" s="131"/>
      <c r="W87" s="128"/>
      <c r="X87" s="132"/>
      <c r="Y87" s="130"/>
      <c r="Z87" s="10"/>
      <c r="AA87" s="10"/>
    </row>
    <row r="88" spans="1:27" ht="12.75" hidden="1">
      <c r="A88" s="1"/>
      <c r="B88" s="1"/>
      <c r="C88" s="1"/>
      <c r="D88" s="1"/>
      <c r="E88" s="1"/>
      <c r="F88" s="3"/>
      <c r="G88" s="3"/>
      <c r="H88" s="1"/>
      <c r="I88" s="2"/>
      <c r="J88" s="2"/>
      <c r="K88" s="45" t="s">
        <v>66</v>
      </c>
      <c r="L88" s="3"/>
      <c r="M88" s="1"/>
      <c r="N88" s="49">
        <v>10</v>
      </c>
      <c r="O88" s="1" t="s">
        <v>65</v>
      </c>
      <c r="P88" s="26"/>
      <c r="Q88" s="37"/>
      <c r="R88" s="11"/>
      <c r="S88" s="26">
        <f>V84/100*N88</f>
        <v>372190.02056930005</v>
      </c>
      <c r="T88" s="37" t="s">
        <v>24</v>
      </c>
      <c r="U88" s="128"/>
      <c r="V88" s="131"/>
      <c r="W88" s="128"/>
      <c r="X88" s="133"/>
      <c r="Y88" s="130"/>
      <c r="Z88" s="10"/>
      <c r="AA88" s="10"/>
    </row>
    <row r="89" spans="1:27" ht="12.75" hidden="1">
      <c r="A89" s="1"/>
      <c r="B89" s="1"/>
      <c r="C89" s="1"/>
      <c r="D89" s="1"/>
      <c r="E89" s="1"/>
      <c r="F89" s="3"/>
      <c r="G89" s="3"/>
      <c r="H89" s="1"/>
      <c r="I89" s="2"/>
      <c r="J89" s="2"/>
      <c r="K89" s="17" t="s">
        <v>67</v>
      </c>
      <c r="L89" s="3"/>
      <c r="M89" s="1"/>
      <c r="N89" s="49">
        <v>30</v>
      </c>
      <c r="O89" s="1" t="s">
        <v>65</v>
      </c>
      <c r="P89" s="26"/>
      <c r="Q89" s="37"/>
      <c r="R89" s="11"/>
      <c r="S89" s="26">
        <f>V84/100*N89</f>
        <v>1116570.0617079001</v>
      </c>
      <c r="T89" s="37" t="s">
        <v>68</v>
      </c>
      <c r="U89" s="128"/>
      <c r="V89" s="128"/>
      <c r="W89" s="128"/>
      <c r="X89" s="134"/>
      <c r="Y89" s="130"/>
      <c r="Z89" s="10"/>
      <c r="AA89" s="10"/>
    </row>
    <row r="90" spans="1:27" ht="12.75" hidden="1">
      <c r="A90" s="1"/>
      <c r="B90" s="1"/>
      <c r="C90" s="1"/>
      <c r="D90" s="1"/>
      <c r="E90" s="1"/>
      <c r="F90" s="1"/>
      <c r="G90" s="1"/>
      <c r="H90" s="1"/>
      <c r="I90" s="2"/>
      <c r="J90" s="2"/>
      <c r="K90" s="50" t="s">
        <v>69</v>
      </c>
      <c r="L90" s="1"/>
      <c r="M90" s="1"/>
      <c r="N90" s="49">
        <v>20</v>
      </c>
      <c r="O90" s="1" t="s">
        <v>65</v>
      </c>
      <c r="P90" s="26"/>
      <c r="Q90" s="37"/>
      <c r="R90" s="1"/>
      <c r="S90" s="26">
        <f>V84/100*N90</f>
        <v>744380.0411386001</v>
      </c>
      <c r="T90" s="37" t="s">
        <v>24</v>
      </c>
      <c r="U90" s="128"/>
      <c r="V90" s="128"/>
      <c r="W90" s="128"/>
      <c r="X90" s="134"/>
      <c r="Y90" s="130"/>
      <c r="Z90" s="10"/>
      <c r="AA90" s="10"/>
    </row>
    <row r="91" spans="1:27" ht="12.75" hidden="1">
      <c r="A91" s="1"/>
      <c r="B91" s="1"/>
      <c r="C91" s="1"/>
      <c r="D91" s="1"/>
      <c r="E91" s="1"/>
      <c r="F91" s="1"/>
      <c r="G91" s="1"/>
      <c r="H91" s="1"/>
      <c r="I91" s="2"/>
      <c r="J91" s="2"/>
      <c r="K91" s="50" t="s">
        <v>71</v>
      </c>
      <c r="L91" s="1"/>
      <c r="M91" s="1"/>
      <c r="N91" s="3">
        <v>10</v>
      </c>
      <c r="O91" s="1" t="s">
        <v>65</v>
      </c>
      <c r="P91" s="40"/>
      <c r="Q91" s="1"/>
      <c r="R91" s="10"/>
      <c r="S91" s="40">
        <f>V84/100*N91</f>
        <v>372190.02056930005</v>
      </c>
      <c r="T91" s="1" t="s">
        <v>24</v>
      </c>
      <c r="U91" s="128"/>
      <c r="V91" s="131"/>
      <c r="W91" s="128"/>
      <c r="X91" s="134"/>
      <c r="Y91" s="130"/>
      <c r="Z91" s="10"/>
      <c r="AA91" s="10"/>
    </row>
    <row r="92" spans="1:27" ht="12.75" hidden="1">
      <c r="A92" s="104"/>
      <c r="B92" s="104"/>
      <c r="C92" s="105"/>
      <c r="D92" s="104"/>
      <c r="E92" s="104"/>
      <c r="F92" s="104"/>
      <c r="G92" s="104"/>
      <c r="H92" s="104"/>
      <c r="I92" s="4"/>
      <c r="J92" s="4"/>
      <c r="K92" s="104"/>
      <c r="L92" s="104"/>
      <c r="M92" s="104"/>
      <c r="N92" s="104">
        <f>SUM(N87:N91)</f>
        <v>100</v>
      </c>
      <c r="O92" s="104"/>
      <c r="P92" s="102"/>
      <c r="Q92" s="104"/>
      <c r="R92" s="104"/>
      <c r="S92" s="41">
        <f>SUM(S87:S91)</f>
        <v>3721900.205693</v>
      </c>
      <c r="T92" s="1"/>
      <c r="U92" s="128"/>
      <c r="V92" s="128"/>
      <c r="W92" s="128"/>
      <c r="X92" s="134"/>
      <c r="Y92" s="130"/>
      <c r="Z92" s="10"/>
      <c r="AA92" s="10"/>
    </row>
    <row r="93" spans="1:25" ht="14.25" customHeight="1">
      <c r="A93" s="76"/>
      <c r="B93" s="76"/>
      <c r="C93" s="76"/>
      <c r="D93" s="76"/>
      <c r="E93" s="76"/>
      <c r="F93" s="76"/>
      <c r="G93" s="76"/>
      <c r="H93" s="405"/>
      <c r="I93" s="405"/>
      <c r="J93" s="405"/>
      <c r="K93" s="405"/>
      <c r="L93" s="405"/>
      <c r="M93" s="404"/>
      <c r="N93" s="404"/>
      <c r="O93" s="404"/>
      <c r="P93" s="404"/>
      <c r="Q93" s="403"/>
      <c r="R93" s="81"/>
      <c r="U93" s="135"/>
      <c r="V93" s="135"/>
      <c r="W93" s="135"/>
      <c r="X93" s="136"/>
      <c r="Y93" s="135"/>
    </row>
    <row r="94" spans="1:33" ht="14.25" customHeight="1">
      <c r="A94" s="76"/>
      <c r="B94" s="76"/>
      <c r="C94" s="76"/>
      <c r="D94" s="76"/>
      <c r="E94" s="76"/>
      <c r="F94" s="76"/>
      <c r="G94" s="76"/>
      <c r="H94" s="405"/>
      <c r="I94" s="405"/>
      <c r="J94" s="405"/>
      <c r="K94" s="405"/>
      <c r="L94" s="405"/>
      <c r="M94" s="106"/>
      <c r="N94" s="106"/>
      <c r="O94" s="106"/>
      <c r="P94" s="106"/>
      <c r="Q94" s="403"/>
      <c r="U94" s="135"/>
      <c r="V94" s="137"/>
      <c r="W94" s="135"/>
      <c r="X94" s="129"/>
      <c r="Y94" s="128"/>
      <c r="Z94" s="120"/>
      <c r="AA94" s="120"/>
      <c r="AG94" s="367"/>
    </row>
    <row r="95" spans="1:27" ht="12.75">
      <c r="A95" s="76"/>
      <c r="B95" s="76"/>
      <c r="C95" s="76"/>
      <c r="D95" s="76"/>
      <c r="E95" s="76"/>
      <c r="F95" s="76"/>
      <c r="G95" s="76"/>
      <c r="H95" s="402"/>
      <c r="I95" s="402"/>
      <c r="J95" s="402"/>
      <c r="K95" s="402"/>
      <c r="L95" s="402"/>
      <c r="M95" s="107"/>
      <c r="N95" s="108"/>
      <c r="O95" s="109"/>
      <c r="P95" s="108"/>
      <c r="Q95" s="107"/>
      <c r="R95" s="110"/>
      <c r="Z95" s="120"/>
      <c r="AA95" s="120"/>
    </row>
    <row r="96" spans="1:18" ht="12.75">
      <c r="A96" s="111"/>
      <c r="B96" s="76"/>
      <c r="C96" s="76"/>
      <c r="D96" s="76"/>
      <c r="E96" s="76"/>
      <c r="F96" s="76"/>
      <c r="G96" s="76"/>
      <c r="H96" s="81"/>
      <c r="I96" s="142"/>
      <c r="J96" s="142"/>
      <c r="K96" s="81"/>
      <c r="L96" s="81"/>
      <c r="M96" s="70"/>
      <c r="N96" s="112"/>
      <c r="O96" s="70"/>
      <c r="P96" s="112"/>
      <c r="Q96" s="70"/>
      <c r="R96" s="80"/>
    </row>
    <row r="97" spans="1:18" ht="12.75">
      <c r="A97" s="76"/>
      <c r="B97" s="76"/>
      <c r="C97" s="76"/>
      <c r="D97" s="76"/>
      <c r="E97" s="76"/>
      <c r="F97" s="76"/>
      <c r="G97" s="76"/>
      <c r="H97" s="81"/>
      <c r="I97" s="142"/>
      <c r="J97" s="72"/>
      <c r="K97" s="81"/>
      <c r="L97" s="81"/>
      <c r="M97" s="70"/>
      <c r="N97" s="112"/>
      <c r="O97" s="70"/>
      <c r="P97" s="112"/>
      <c r="Q97" s="70"/>
      <c r="R97" s="80"/>
    </row>
    <row r="98" spans="6:34" ht="12.75">
      <c r="F98" s="76"/>
      <c r="G98" s="76"/>
      <c r="H98" s="76"/>
      <c r="I98" s="88"/>
      <c r="J98" s="88"/>
      <c r="K98" s="186"/>
      <c r="L98" s="76"/>
      <c r="M98" s="76"/>
      <c r="N98" s="76"/>
      <c r="T98" s="159"/>
      <c r="AB98" s="294"/>
      <c r="AC98" s="294"/>
      <c r="AD98" s="308"/>
      <c r="AE98" s="308"/>
      <c r="AF98" s="329"/>
      <c r="AG98" s="328"/>
      <c r="AH98" s="121"/>
    </row>
    <row r="99" spans="5:32" ht="12.75">
      <c r="E99" s="295"/>
      <c r="F99" s="76"/>
      <c r="G99" s="76"/>
      <c r="H99" s="76"/>
      <c r="I99" s="88"/>
      <c r="J99" s="88"/>
      <c r="K99" s="76"/>
      <c r="L99" s="76"/>
      <c r="M99" s="76"/>
      <c r="N99" s="76"/>
      <c r="AB99" s="294"/>
      <c r="AC99" s="294"/>
      <c r="AD99" s="308"/>
      <c r="AE99" s="308"/>
      <c r="AF99" s="308"/>
    </row>
    <row r="100" spans="6:34" ht="12.75">
      <c r="F100" s="76"/>
      <c r="G100" s="80"/>
      <c r="H100" s="81"/>
      <c r="I100" s="142"/>
      <c r="J100" s="142"/>
      <c r="K100" s="81"/>
      <c r="L100" s="81"/>
      <c r="M100" s="81"/>
      <c r="N100" s="76"/>
      <c r="AB100" s="294"/>
      <c r="AC100" s="294"/>
      <c r="AD100" s="308"/>
      <c r="AE100" s="308"/>
      <c r="AF100" s="327"/>
      <c r="AG100" s="75"/>
      <c r="AH100" s="76"/>
    </row>
    <row r="101" spans="6:32" ht="12.75">
      <c r="F101" s="76"/>
      <c r="G101" s="80"/>
      <c r="H101" s="81"/>
      <c r="I101" s="142"/>
      <c r="J101" s="142"/>
      <c r="K101" s="80"/>
      <c r="L101" s="81"/>
      <c r="M101" s="81"/>
      <c r="N101" s="76"/>
      <c r="AB101" s="294"/>
      <c r="AC101" s="294"/>
      <c r="AD101" s="308"/>
      <c r="AE101" s="308"/>
      <c r="AF101" s="308"/>
    </row>
    <row r="102" spans="6:14" ht="12.75">
      <c r="F102" s="76"/>
      <c r="G102" s="80"/>
      <c r="H102" s="81"/>
      <c r="I102" s="142"/>
      <c r="J102" s="142"/>
      <c r="K102" s="81"/>
      <c r="L102" s="80"/>
      <c r="M102" s="81"/>
      <c r="N102" s="76"/>
    </row>
    <row r="103" spans="6:14" ht="12.75">
      <c r="F103" s="76"/>
      <c r="G103" s="81"/>
      <c r="H103" s="81"/>
      <c r="I103" s="142"/>
      <c r="J103" s="142"/>
      <c r="K103" s="81"/>
      <c r="L103" s="81"/>
      <c r="M103" s="81"/>
      <c r="N103" s="76"/>
    </row>
    <row r="104" spans="6:14" ht="12.75">
      <c r="F104" s="76"/>
      <c r="G104" s="81"/>
      <c r="H104" s="81"/>
      <c r="I104" s="142"/>
      <c r="J104" s="142"/>
      <c r="K104" s="81"/>
      <c r="L104" s="81"/>
      <c r="M104" s="81"/>
      <c r="N104" s="76"/>
    </row>
    <row r="105" spans="6:14" ht="12.75">
      <c r="F105" s="76"/>
      <c r="G105" s="76"/>
      <c r="H105" s="76"/>
      <c r="I105" s="88"/>
      <c r="J105" s="88"/>
      <c r="K105" s="76"/>
      <c r="L105" s="76"/>
      <c r="M105" s="76"/>
      <c r="N105" s="76"/>
    </row>
    <row r="106" spans="6:14" ht="12.75">
      <c r="F106" s="76"/>
      <c r="G106" s="76"/>
      <c r="H106" s="76"/>
      <c r="I106" s="88"/>
      <c r="J106" s="88"/>
      <c r="K106" s="76"/>
      <c r="L106" s="76"/>
      <c r="M106" s="76"/>
      <c r="N106" s="76"/>
    </row>
    <row r="107" spans="6:14" ht="12.75">
      <c r="F107" s="76"/>
      <c r="G107" s="76"/>
      <c r="H107" s="76"/>
      <c r="I107" s="88"/>
      <c r="J107" s="88"/>
      <c r="K107" s="76"/>
      <c r="L107" s="76"/>
      <c r="M107" s="76"/>
      <c r="N107" s="76"/>
    </row>
  </sheetData>
  <sheetProtection/>
  <mergeCells count="5">
    <mergeCell ref="H95:L95"/>
    <mergeCell ref="Q93:Q94"/>
    <mergeCell ref="O93:P93"/>
    <mergeCell ref="H93:L94"/>
    <mergeCell ref="M93:N93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0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2017-11-23T12:50:56Z</cp:lastPrinted>
  <dcterms:created xsi:type="dcterms:W3CDTF">2007-07-03T10:02:39Z</dcterms:created>
  <dcterms:modified xsi:type="dcterms:W3CDTF">2017-11-30T10:47:16Z</dcterms:modified>
  <cp:category/>
  <cp:version/>
  <cp:contentType/>
  <cp:contentStatus/>
</cp:coreProperties>
</file>