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0658\Documents\"/>
    </mc:Choice>
  </mc:AlternateContent>
  <bookViews>
    <workbookView xWindow="0" yWindow="0" windowWidth="19200" windowHeight="11745"/>
  </bookViews>
  <sheets>
    <sheet name="Počet zam. 2017" sheetId="1" r:id="rId1"/>
    <sheet name="Limity platy 2017" sheetId="2" r:id="rId2"/>
  </sheets>
  <definedNames>
    <definedName name="_xlnm.Print_Titles" localSheetId="1">'Limity platy 2017'!$3:$6</definedName>
    <definedName name="_xlnm.Print_Titles" localSheetId="0">'Počet zam. 2017'!$7:$10</definedName>
  </definedNames>
  <calcPr calcId="152511"/>
</workbook>
</file>

<file path=xl/calcChain.xml><?xml version="1.0" encoding="utf-8"?>
<calcChain xmlns="http://schemas.openxmlformats.org/spreadsheetml/2006/main">
  <c r="D7" i="2" l="1"/>
  <c r="I7" i="2" s="1"/>
  <c r="G12" i="2" l="1"/>
  <c r="G21" i="2" l="1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20" i="2"/>
  <c r="G19" i="2"/>
  <c r="G18" i="2"/>
  <c r="G17" i="2"/>
  <c r="G16" i="2"/>
  <c r="G14" i="2"/>
  <c r="G13" i="2"/>
  <c r="F71" i="2" l="1"/>
  <c r="I71" i="2" s="1"/>
  <c r="C76" i="1"/>
  <c r="F63" i="2"/>
  <c r="C63" i="2"/>
  <c r="C67" i="1" l="1"/>
  <c r="H71" i="2" l="1"/>
  <c r="H34" i="2"/>
  <c r="H12" i="2"/>
  <c r="H14" i="2"/>
  <c r="H16" i="2"/>
  <c r="H18" i="2"/>
  <c r="H20" i="2"/>
  <c r="H22" i="2"/>
  <c r="H24" i="2"/>
  <c r="H26" i="2"/>
  <c r="H28" i="2"/>
  <c r="H30" i="2"/>
  <c r="H36" i="2"/>
  <c r="H38" i="2"/>
  <c r="H40" i="2"/>
  <c r="H42" i="2"/>
  <c r="H44" i="2"/>
  <c r="H63" i="2"/>
  <c r="F45" i="2"/>
  <c r="H45" i="2" s="1"/>
  <c r="F12" i="2"/>
  <c r="F13" i="2"/>
  <c r="H13" i="2" s="1"/>
  <c r="F14" i="2"/>
  <c r="F15" i="2"/>
  <c r="F16" i="2"/>
  <c r="F17" i="2"/>
  <c r="H17" i="2" s="1"/>
  <c r="F18" i="2"/>
  <c r="F19" i="2"/>
  <c r="H19" i="2" s="1"/>
  <c r="F20" i="2"/>
  <c r="F21" i="2"/>
  <c r="H21" i="2" s="1"/>
  <c r="F22" i="2"/>
  <c r="F23" i="2"/>
  <c r="H23" i="2" s="1"/>
  <c r="F24" i="2"/>
  <c r="F25" i="2"/>
  <c r="H25" i="2" s="1"/>
  <c r="F26" i="2"/>
  <c r="F27" i="2"/>
  <c r="H27" i="2" s="1"/>
  <c r="F28" i="2"/>
  <c r="F29" i="2"/>
  <c r="H29" i="2" s="1"/>
  <c r="F30" i="2"/>
  <c r="F31" i="2"/>
  <c r="H31" i="2" s="1"/>
  <c r="F32" i="2"/>
  <c r="H32" i="2" s="1"/>
  <c r="F33" i="2"/>
  <c r="H33" i="2" s="1"/>
  <c r="F34" i="2"/>
  <c r="I34" i="2" s="1"/>
  <c r="F35" i="2"/>
  <c r="H35" i="2" s="1"/>
  <c r="F36" i="2"/>
  <c r="F37" i="2"/>
  <c r="H37" i="2" s="1"/>
  <c r="F38" i="2"/>
  <c r="F39" i="2"/>
  <c r="H39" i="2" s="1"/>
  <c r="F40" i="2"/>
  <c r="F41" i="2"/>
  <c r="H41" i="2" s="1"/>
  <c r="F42" i="2"/>
  <c r="F43" i="2"/>
  <c r="H43" i="2" s="1"/>
  <c r="F44" i="2"/>
  <c r="F11" i="2"/>
  <c r="I18" i="2" l="1"/>
  <c r="I20" i="2"/>
  <c r="I26" i="2"/>
  <c r="I28" i="2"/>
  <c r="I36" i="2"/>
  <c r="I42" i="2"/>
  <c r="I44" i="2"/>
  <c r="I58" i="2"/>
  <c r="F70" i="2"/>
  <c r="F9" i="2"/>
  <c r="F10" i="2"/>
  <c r="H10" i="2" s="1"/>
  <c r="I12" i="2"/>
  <c r="I13" i="2"/>
  <c r="I14" i="2"/>
  <c r="I16" i="2"/>
  <c r="I17" i="2"/>
  <c r="I19" i="2"/>
  <c r="I21" i="2"/>
  <c r="I22" i="2"/>
  <c r="I23" i="2"/>
  <c r="I24" i="2"/>
  <c r="I25" i="2"/>
  <c r="I27" i="2"/>
  <c r="I29" i="2"/>
  <c r="I30" i="2"/>
  <c r="I31" i="2"/>
  <c r="I32" i="2"/>
  <c r="I33" i="2"/>
  <c r="I35" i="2"/>
  <c r="I37" i="2"/>
  <c r="I38" i="2"/>
  <c r="I39" i="2"/>
  <c r="I40" i="2"/>
  <c r="I41" i="2"/>
  <c r="I43" i="2"/>
  <c r="I45" i="2"/>
  <c r="F46" i="2"/>
  <c r="F47" i="2"/>
  <c r="F48" i="2"/>
  <c r="F49" i="2"/>
  <c r="F50" i="2"/>
  <c r="F51" i="2"/>
  <c r="F52" i="2"/>
  <c r="H52" i="2" s="1"/>
  <c r="F53" i="2"/>
  <c r="F54" i="2"/>
  <c r="F55" i="2"/>
  <c r="F56" i="2"/>
  <c r="F57" i="2"/>
  <c r="F58" i="2"/>
  <c r="H58" i="2" s="1"/>
  <c r="F59" i="2"/>
  <c r="F60" i="2"/>
  <c r="H60" i="2" s="1"/>
  <c r="F61" i="2"/>
  <c r="F62" i="2"/>
  <c r="I63" i="2"/>
  <c r="F64" i="2"/>
  <c r="F8" i="2"/>
  <c r="I8" i="2" l="1"/>
  <c r="H8" i="2"/>
  <c r="I59" i="2"/>
  <c r="H59" i="2"/>
  <c r="I55" i="2"/>
  <c r="H55" i="2"/>
  <c r="I51" i="2"/>
  <c r="H51" i="2"/>
  <c r="I47" i="2"/>
  <c r="H47" i="2"/>
  <c r="I9" i="2"/>
  <c r="H9" i="2"/>
  <c r="I62" i="2"/>
  <c r="H62" i="2"/>
  <c r="I54" i="2"/>
  <c r="H54" i="2"/>
  <c r="I50" i="2"/>
  <c r="H50" i="2"/>
  <c r="I46" i="2"/>
  <c r="H46" i="2"/>
  <c r="H70" i="2"/>
  <c r="I70" i="2"/>
  <c r="I61" i="2"/>
  <c r="H61" i="2"/>
  <c r="I57" i="2"/>
  <c r="H57" i="2"/>
  <c r="I53" i="2"/>
  <c r="H53" i="2"/>
  <c r="I49" i="2"/>
  <c r="H49" i="2"/>
  <c r="I64" i="2"/>
  <c r="H64" i="2"/>
  <c r="I56" i="2"/>
  <c r="H56" i="2"/>
  <c r="I48" i="2"/>
  <c r="H48" i="2"/>
  <c r="I60" i="2"/>
  <c r="I10" i="2"/>
  <c r="I52" i="2"/>
  <c r="D15" i="2"/>
  <c r="G15" i="2" s="1"/>
  <c r="H15" i="2" s="1"/>
  <c r="D11" i="2"/>
  <c r="G11" i="2" s="1"/>
  <c r="H11" i="2" s="1"/>
  <c r="I11" i="2" l="1"/>
  <c r="I15" i="2"/>
  <c r="C10" i="2"/>
  <c r="C71" i="2"/>
  <c r="C70" i="2"/>
  <c r="C9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4" i="2"/>
  <c r="C8" i="2"/>
  <c r="C13" i="1" l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12" i="1"/>
</calcChain>
</file>

<file path=xl/sharedStrings.xml><?xml version="1.0" encoding="utf-8"?>
<sst xmlns="http://schemas.openxmlformats.org/spreadsheetml/2006/main" count="189" uniqueCount="106">
  <si>
    <t>Přepoč. osoby</t>
  </si>
  <si>
    <t>Návrh</t>
  </si>
  <si>
    <t>ROPID</t>
  </si>
  <si>
    <t>Dětský domov  Charlotty Masarykové</t>
  </si>
  <si>
    <t>Divadlo v Dlouhé</t>
  </si>
  <si>
    <t>Divadlo na Vinohradech</t>
  </si>
  <si>
    <t>Divadlo Na zábradlí</t>
  </si>
  <si>
    <t>Divadlo pod Palmovkou</t>
  </si>
  <si>
    <t>Městská divadla pražská</t>
  </si>
  <si>
    <t>Muzeum hl. m. Prahy</t>
  </si>
  <si>
    <t>Galerie hl. m. Prahy</t>
  </si>
  <si>
    <t>Národní kulturní památka Vyšehrad</t>
  </si>
  <si>
    <t>Správa pražských hřbitovů</t>
  </si>
  <si>
    <t>Botanická zahrada hl.m. Prahy</t>
  </si>
  <si>
    <t>Zoologická zahrada hl.m. Prahy</t>
  </si>
  <si>
    <t>Domov pro seniory Ďáblice</t>
  </si>
  <si>
    <t>Domov pro seniory Malešice</t>
  </si>
  <si>
    <t>Domov pro seniory Krč</t>
  </si>
  <si>
    <t>Domov pro seniory Háje</t>
  </si>
  <si>
    <t xml:space="preserve">Domov pro seniory Chodov </t>
  </si>
  <si>
    <t>Domov pro seniory E. Purkyňové</t>
  </si>
  <si>
    <t>Domov pro seniory Kobylisy</t>
  </si>
  <si>
    <t>Domov pro seniory Dobřichovice</t>
  </si>
  <si>
    <t>Domov pro seniory Heřmanův Městec</t>
  </si>
  <si>
    <t>Domov pro seniory  Pyšely</t>
  </si>
  <si>
    <t>ICOZP Horní Poustevna</t>
  </si>
  <si>
    <t>DZR Krásná Lípa</t>
  </si>
  <si>
    <t>DOZP Kytlice</t>
  </si>
  <si>
    <t>DOZP Leontýn</t>
  </si>
  <si>
    <t>DOZP Lochovice</t>
  </si>
  <si>
    <t>DOZP Sulická</t>
  </si>
  <si>
    <t>ICSS Odlochovice</t>
  </si>
  <si>
    <t>DOZP Rudné u Nejdku</t>
  </si>
  <si>
    <t>Domov Svojšice</t>
  </si>
  <si>
    <t>DZR Terezín</t>
  </si>
  <si>
    <t>Domov Zvíkovecká kytička</t>
  </si>
  <si>
    <t>Centrum sociálních služeb Praha</t>
  </si>
  <si>
    <t>Domov pro seniory Hortenzie</t>
  </si>
  <si>
    <t>Domov Maxov</t>
  </si>
  <si>
    <t>Domov sociálních služeb Vlašská</t>
  </si>
  <si>
    <t>zvýšení</t>
  </si>
  <si>
    <t>snížení</t>
  </si>
  <si>
    <t>Správa služeb hl. m. Prahy</t>
  </si>
  <si>
    <t>Městská policie hl. m. Prahy</t>
  </si>
  <si>
    <t>Městská knihovna v Praze</t>
  </si>
  <si>
    <t>Hudební divadlo v Karlíně</t>
  </si>
  <si>
    <t>v tis. Kč</t>
  </si>
  <si>
    <t>Příspěvkové organizace</t>
  </si>
  <si>
    <t>Botanická zahrada hl.m.Prahy</t>
  </si>
  <si>
    <t>Zoologická zahrada hl.m.Prahy</t>
  </si>
  <si>
    <t xml:space="preserve">Jedličkův ústav a školy </t>
  </si>
  <si>
    <t>Dětský domov Ch. Masarykové</t>
  </si>
  <si>
    <t>Domov pro seniory Chodov</t>
  </si>
  <si>
    <t>Domov pro seniory  Ďáblice</t>
  </si>
  <si>
    <t>Domov pro seniory  Kobylisy</t>
  </si>
  <si>
    <t>Domov pro seniory  Malešice</t>
  </si>
  <si>
    <t>Domov pro seniory Zahradní Město</t>
  </si>
  <si>
    <t>Domov pro seniory Pyšely</t>
  </si>
  <si>
    <t>ICSS  Odlochovice</t>
  </si>
  <si>
    <t>Dětské centrum Paprsek</t>
  </si>
  <si>
    <t>Galerie hl.m. Prahy</t>
  </si>
  <si>
    <t>Zdravotnická záchranná služba hl.m. Prahy</t>
  </si>
  <si>
    <t>Městská poliklinika Praha</t>
  </si>
  <si>
    <t>Městská nemocnice následné péče</t>
  </si>
  <si>
    <t>Centrum léčebné rehabilitace</t>
  </si>
  <si>
    <t>Zdrav. záchranná služba hl. m. Prahy</t>
  </si>
  <si>
    <t>Palata - Domov pro zrakově postižené</t>
  </si>
  <si>
    <t>Švandovo divadlo na Smíchově</t>
  </si>
  <si>
    <t>Divadlo Spejbla a Hurvínka</t>
  </si>
  <si>
    <t>Minor</t>
  </si>
  <si>
    <t>Pražská informační služba</t>
  </si>
  <si>
    <t>Jedličkův ústav a školy</t>
  </si>
  <si>
    <t>Institut plánování rozvoje hl. m. Prahy</t>
  </si>
  <si>
    <t>Symfonický orchestr hl. m. Prahy FOK</t>
  </si>
  <si>
    <t>Hvězdárna a planetárium hl. m. Prahy</t>
  </si>
  <si>
    <t>Studio Ypsilon</t>
  </si>
  <si>
    <t>popř. upravený</t>
  </si>
  <si>
    <t>Schválený,</t>
  </si>
  <si>
    <t xml:space="preserve">limitu </t>
  </si>
  <si>
    <t>platových tarifů</t>
  </si>
  <si>
    <t>Zvýšení</t>
  </si>
  <si>
    <t>Zvýšení/</t>
  </si>
  <si>
    <t>limit 2016</t>
  </si>
  <si>
    <t>od 1. 1. 2017</t>
  </si>
  <si>
    <t>Domov pro seniory Nová slunečnice</t>
  </si>
  <si>
    <t>obj. prostř. na platy</t>
  </si>
  <si>
    <t>od 1. 1. 2017 o 5 %</t>
  </si>
  <si>
    <t>2017 celkem</t>
  </si>
  <si>
    <t>tarifů</t>
  </si>
  <si>
    <t>od 1. 1. 2017 o 10 %</t>
  </si>
  <si>
    <t>skrýt</t>
  </si>
  <si>
    <t>objem prostředků na platy SOC 2017</t>
  </si>
  <si>
    <t xml:space="preserve">od 1. 1. 2017 </t>
  </si>
  <si>
    <t>skrýt?</t>
  </si>
  <si>
    <t>limitu bez nav.tar.</t>
  </si>
  <si>
    <t>PER MHMP       *</t>
  </si>
  <si>
    <t>PER MHMP                *</t>
  </si>
  <si>
    <t>* výchází z limitu mzdových prostředků upraveného usn. ZHMP č. 12/2 ze dne 17. 12. 2015</t>
  </si>
  <si>
    <t>* výchází ze schváleného limitu počtu zaměstnanců na rok 2016</t>
  </si>
  <si>
    <t xml:space="preserve"> objemu prostř. na platy</t>
  </si>
  <si>
    <t>Tabulka č. 6</t>
  </si>
  <si>
    <t>Limit počtu zaměstnanců a limit prostředků na platy příspěvkových organizací, Městské policie hl. m. Prahy a MHMP na rok 2017</t>
  </si>
  <si>
    <t>Limit počtu zaměstnanců příspěvkových organizací, Městské policie a MHMP na rok 2017</t>
  </si>
  <si>
    <t>Schválený</t>
  </si>
  <si>
    <t>limit</t>
  </si>
  <si>
    <t>Limit prostředků na platy příspěvkových organizací, Městské policie a MHMP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</si>
</sst>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2" x14ac:knownFonts="1">
    <font>
      <sz val="10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i/>
      <u/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Arial CE"/>
      <charset val="238"/>
    </font>
    <font>
      <sz val="12"/>
      <color indexed="10"/>
      <name val="Times New Roman"/>
      <family val="1"/>
      <charset val="238"/>
    </font>
    <font>
      <sz val="10"/>
      <color rgb="FFFF0000"/>
      <name val="Arial CE"/>
      <charset val="238"/>
    </font>
    <font>
      <i/>
      <sz val="10"/>
      <color rgb="FFFF0000"/>
      <name val="Arial CE"/>
      <charset val="238"/>
    </font>
    <font>
      <b/>
      <i/>
      <sz val="11"/>
      <color rgb="FFFF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 CE"/>
      <charset val="238"/>
    </font>
    <font>
      <b/>
      <i/>
      <u/>
      <sz val="12"/>
      <name val="Times New Roman"/>
      <family val="1"/>
      <charset val="238"/>
    </font>
    <font>
      <b/>
      <i/>
      <sz val="10"/>
      <name val="Arial CE"/>
      <charset val="238"/>
    </font>
    <font>
      <i/>
      <sz val="12"/>
      <color indexed="1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sz val="10"/>
      <color rgb="FFFF0000"/>
      <name val="Times New Roman"/>
      <family val="1"/>
      <charset val="238"/>
    </font>
    <font>
      <b/>
      <sz val="8"/>
      <name val="Arial CE"/>
      <charset val="238"/>
    </font>
    <font>
      <i/>
      <u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/>
    <xf numFmtId="0" fontId="3" fillId="0" borderId="0" xfId="0" applyFont="1" applyBorder="1"/>
    <xf numFmtId="0" fontId="4" fillId="0" borderId="0" xfId="0" applyFont="1"/>
    <xf numFmtId="1" fontId="3" fillId="0" borderId="0" xfId="0" applyNumberFormat="1" applyFont="1" applyBorder="1"/>
    <xf numFmtId="1" fontId="0" fillId="0" borderId="0" xfId="0" applyNumberFormat="1"/>
    <xf numFmtId="164" fontId="7" fillId="0" borderId="1" xfId="0" applyNumberFormat="1" applyFont="1" applyBorder="1"/>
    <xf numFmtId="0" fontId="6" fillId="0" borderId="0" xfId="0" applyFont="1" applyBorder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2" xfId="0" applyFont="1" applyBorder="1" applyAlignment="1">
      <alignment horizontal="centerContinuous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Continuous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0" fontId="6" fillId="0" borderId="4" xfId="0" applyFont="1" applyBorder="1"/>
    <xf numFmtId="165" fontId="7" fillId="0" borderId="5" xfId="0" applyNumberFormat="1" applyFont="1" applyBorder="1"/>
    <xf numFmtId="164" fontId="7" fillId="0" borderId="6" xfId="0" applyNumberFormat="1" applyFont="1" applyBorder="1"/>
    <xf numFmtId="1" fontId="6" fillId="0" borderId="0" xfId="0" applyNumberFormat="1" applyFont="1" applyBorder="1"/>
    <xf numFmtId="165" fontId="7" fillId="0" borderId="7" xfId="0" applyNumberFormat="1" applyFont="1" applyBorder="1"/>
    <xf numFmtId="164" fontId="7" fillId="0" borderId="5" xfId="0" applyNumberFormat="1" applyFont="1" applyBorder="1"/>
    <xf numFmtId="0" fontId="6" fillId="0" borderId="8" xfId="0" applyFont="1" applyBorder="1"/>
    <xf numFmtId="164" fontId="6" fillId="0" borderId="0" xfId="0" applyNumberFormat="1" applyFont="1" applyBorder="1"/>
    <xf numFmtId="0" fontId="12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Fill="1" applyBorder="1"/>
    <xf numFmtId="164" fontId="7" fillId="0" borderId="0" xfId="0" applyNumberFormat="1" applyFont="1" applyBorder="1"/>
    <xf numFmtId="164" fontId="7" fillId="0" borderId="9" xfId="0" applyNumberFormat="1" applyFont="1" applyBorder="1"/>
    <xf numFmtId="0" fontId="0" fillId="0" borderId="0" xfId="0" applyBorder="1"/>
    <xf numFmtId="0" fontId="5" fillId="0" borderId="0" xfId="0" applyFont="1" applyAlignment="1">
      <alignment horizontal="right"/>
    </xf>
    <xf numFmtId="0" fontId="6" fillId="0" borderId="10" xfId="0" applyFont="1" applyBorder="1"/>
    <xf numFmtId="0" fontId="6" fillId="0" borderId="4" xfId="0" applyFont="1" applyBorder="1" applyAlignment="1"/>
    <xf numFmtId="0" fontId="6" fillId="0" borderId="11" xfId="0" applyFont="1" applyBorder="1"/>
    <xf numFmtId="165" fontId="7" fillId="0" borderId="12" xfId="0" applyNumberFormat="1" applyFont="1" applyBorder="1"/>
    <xf numFmtId="165" fontId="7" fillId="0" borderId="9" xfId="0" applyNumberFormat="1" applyFont="1" applyBorder="1"/>
    <xf numFmtId="165" fontId="7" fillId="0" borderId="9" xfId="0" applyNumberFormat="1" applyFont="1" applyFill="1" applyBorder="1"/>
    <xf numFmtId="164" fontId="7" fillId="0" borderId="13" xfId="0" applyNumberFormat="1" applyFont="1" applyBorder="1"/>
    <xf numFmtId="0" fontId="14" fillId="0" borderId="0" xfId="0" applyFont="1" applyAlignment="1"/>
    <xf numFmtId="0" fontId="9" fillId="0" borderId="0" xfId="0" applyFont="1" applyAlignment="1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6" fillId="0" borderId="0" xfId="0" applyFont="1" applyBorder="1" applyProtection="1">
      <protection locked="0"/>
    </xf>
    <xf numFmtId="0" fontId="6" fillId="0" borderId="7" xfId="0" applyFont="1" applyBorder="1" applyProtection="1"/>
    <xf numFmtId="164" fontId="7" fillId="0" borderId="7" xfId="0" applyNumberFormat="1" applyFont="1" applyBorder="1" applyProtection="1"/>
    <xf numFmtId="0" fontId="6" fillId="0" borderId="5" xfId="0" applyFont="1" applyBorder="1" applyProtection="1"/>
    <xf numFmtId="164" fontId="7" fillId="0" borderId="5" xfId="0" applyNumberFormat="1" applyFont="1" applyBorder="1" applyProtection="1"/>
    <xf numFmtId="164" fontId="7" fillId="0" borderId="5" xfId="0" applyNumberFormat="1" applyFont="1" applyBorder="1" applyAlignment="1" applyProtection="1"/>
    <xf numFmtId="164" fontId="7" fillId="0" borderId="5" xfId="0" applyNumberFormat="1" applyFont="1" applyFill="1" applyBorder="1" applyProtection="1"/>
    <xf numFmtId="164" fontId="7" fillId="0" borderId="5" xfId="0" applyNumberFormat="1" applyFont="1" applyBorder="1" applyAlignment="1" applyProtection="1">
      <alignment horizontal="right"/>
    </xf>
    <xf numFmtId="0" fontId="6" fillId="0" borderId="1" xfId="0" applyFont="1" applyBorder="1" applyProtection="1"/>
    <xf numFmtId="164" fontId="7" fillId="0" borderId="6" xfId="0" applyNumberFormat="1" applyFont="1" applyBorder="1" applyProtection="1"/>
    <xf numFmtId="0" fontId="6" fillId="0" borderId="14" xfId="0" applyFont="1" applyBorder="1" applyProtection="1"/>
    <xf numFmtId="164" fontId="7" fillId="0" borderId="7" xfId="0" applyNumberFormat="1" applyFont="1" applyBorder="1" applyAlignment="1" applyProtection="1"/>
    <xf numFmtId="0" fontId="6" fillId="0" borderId="6" xfId="0" applyFont="1" applyBorder="1" applyProtection="1"/>
    <xf numFmtId="0" fontId="13" fillId="0" borderId="0" xfId="0" applyFont="1" applyProtection="1"/>
    <xf numFmtId="164" fontId="7" fillId="0" borderId="6" xfId="0" applyNumberFormat="1" applyFont="1" applyBorder="1" applyAlignment="1" applyProtection="1"/>
    <xf numFmtId="165" fontId="7" fillId="0" borderId="6" xfId="0" applyNumberFormat="1" applyFont="1" applyBorder="1"/>
    <xf numFmtId="164" fontId="0" fillId="0" borderId="0" xfId="0" applyNumberFormat="1"/>
    <xf numFmtId="0" fontId="0" fillId="0" borderId="0" xfId="0" applyFont="1" applyFill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164" fontId="7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3" fontId="20" fillId="0" borderId="7" xfId="0" applyNumberFormat="1" applyFont="1" applyBorder="1" applyProtection="1"/>
    <xf numFmtId="164" fontId="20" fillId="0" borderId="5" xfId="0" applyNumberFormat="1" applyFont="1" applyBorder="1" applyProtection="1"/>
    <xf numFmtId="164" fontId="20" fillId="0" borderId="6" xfId="0" applyNumberFormat="1" applyFont="1" applyBorder="1" applyProtection="1"/>
    <xf numFmtId="0" fontId="18" fillId="0" borderId="0" xfId="0" applyFont="1" applyProtection="1">
      <protection locked="0"/>
    </xf>
    <xf numFmtId="164" fontId="20" fillId="0" borderId="7" xfId="0" applyNumberFormat="1" applyFont="1" applyBorder="1" applyProtection="1"/>
    <xf numFmtId="164" fontId="20" fillId="0" borderId="14" xfId="0" applyNumberFormat="1" applyFont="1" applyBorder="1" applyProtection="1"/>
    <xf numFmtId="164" fontId="21" fillId="0" borderId="5" xfId="0" applyNumberFormat="1" applyFont="1" applyBorder="1" applyProtection="1"/>
    <xf numFmtId="164" fontId="20" fillId="0" borderId="5" xfId="0" applyNumberFormat="1" applyFont="1" applyFill="1" applyBorder="1" applyProtection="1"/>
    <xf numFmtId="0" fontId="22" fillId="0" borderId="0" xfId="0" applyFont="1" applyFill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164" fontId="21" fillId="0" borderId="7" xfId="0" applyNumberFormat="1" applyFont="1" applyBorder="1" applyProtection="1"/>
    <xf numFmtId="164" fontId="21" fillId="0" borderId="6" xfId="0" applyNumberFormat="1" applyFont="1" applyBorder="1" applyProtection="1"/>
    <xf numFmtId="0" fontId="22" fillId="0" borderId="0" xfId="0" applyFont="1" applyProtection="1">
      <protection locked="0"/>
    </xf>
    <xf numFmtId="164" fontId="29" fillId="0" borderId="0" xfId="0" applyNumberFormat="1" applyFont="1" applyFill="1" applyProtection="1">
      <protection locked="0"/>
    </xf>
    <xf numFmtId="164" fontId="7" fillId="0" borderId="6" xfId="0" applyNumberFormat="1" applyFont="1" applyFill="1" applyBorder="1" applyProtection="1"/>
    <xf numFmtId="164" fontId="21" fillId="2" borderId="5" xfId="0" applyNumberFormat="1" applyFont="1" applyFill="1" applyBorder="1" applyProtection="1"/>
    <xf numFmtId="0" fontId="14" fillId="0" borderId="0" xfId="0" applyFont="1" applyAlignment="1" applyProtection="1">
      <alignment horizontal="left"/>
      <protection locked="0"/>
    </xf>
    <xf numFmtId="164" fontId="20" fillId="3" borderId="5" xfId="0" applyNumberFormat="1" applyFont="1" applyFill="1" applyBorder="1" applyProtection="1"/>
    <xf numFmtId="164" fontId="7" fillId="0" borderId="14" xfId="0" applyNumberFormat="1" applyFont="1" applyBorder="1" applyProtection="1"/>
    <xf numFmtId="0" fontId="2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centerContinuous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26" fillId="0" borderId="2" xfId="0" applyFont="1" applyFill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1" fillId="0" borderId="2" xfId="0" applyFont="1" applyFill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Continuous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9" fontId="24" fillId="0" borderId="3" xfId="0" applyNumberFormat="1" applyFont="1" applyBorder="1" applyAlignment="1" applyProtection="1">
      <alignment horizontal="center"/>
      <protection locked="0"/>
    </xf>
    <xf numFmtId="9" fontId="30" fillId="0" borderId="3" xfId="0" applyNumberFormat="1" applyFont="1" applyBorder="1" applyAlignment="1" applyProtection="1">
      <alignment horizontal="center"/>
      <protection locked="0"/>
    </xf>
    <xf numFmtId="0" fontId="11" fillId="0" borderId="3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Continuous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24" fillId="0" borderId="3" xfId="0" applyFont="1" applyBorder="1" applyAlignment="1" applyProtection="1">
      <alignment horizontal="center"/>
      <protection locked="0"/>
    </xf>
    <xf numFmtId="0" fontId="15" fillId="0" borderId="3" xfId="0" applyFont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3" fontId="7" fillId="0" borderId="0" xfId="0" applyNumberFormat="1" applyFont="1" applyBorder="1" applyProtection="1">
      <protection locked="0"/>
    </xf>
    <xf numFmtId="3" fontId="7" fillId="0" borderId="0" xfId="0" applyNumberFormat="1" applyFont="1" applyBorder="1" applyAlignment="1" applyProtection="1">
      <protection locked="0"/>
    </xf>
    <xf numFmtId="164" fontId="20" fillId="0" borderId="0" xfId="0" applyNumberFormat="1" applyFont="1" applyBorder="1" applyProtection="1">
      <protection locked="0"/>
    </xf>
    <xf numFmtId="164" fontId="25" fillId="0" borderId="0" xfId="0" applyNumberFormat="1" applyFont="1" applyBorder="1" applyProtection="1">
      <protection locked="0"/>
    </xf>
    <xf numFmtId="164" fontId="16" fillId="0" borderId="0" xfId="0" applyNumberFormat="1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19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19" fillId="0" borderId="3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6" fillId="0" borderId="0" xfId="0" applyNumberFormat="1" applyFont="1" applyBorder="1" applyProtection="1">
      <protection locked="0"/>
    </xf>
    <xf numFmtId="0" fontId="0" fillId="0" borderId="0" xfId="0" applyFill="1" applyBorder="1" applyProtection="1"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164" fontId="27" fillId="0" borderId="0" xfId="0" applyNumberFormat="1" applyFont="1" applyFill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164" fontId="28" fillId="0" borderId="0" xfId="0" applyNumberFormat="1" applyFont="1" applyFill="1" applyBorder="1" applyProtection="1">
      <protection locked="0"/>
    </xf>
    <xf numFmtId="0" fontId="27" fillId="0" borderId="0" xfId="0" applyFont="1" applyFill="1" applyBorder="1" applyProtection="1"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3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0" fontId="26" fillId="0" borderId="2" xfId="0" applyFont="1" applyFill="1" applyBorder="1" applyAlignment="1" applyProtection="1">
      <alignment horizontal="center" vertical="center" wrapText="1"/>
      <protection locked="0"/>
    </xf>
    <xf numFmtId="0" fontId="26" fillId="0" borderId="3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tabSelected="1" zoomScaleNormal="100" workbookViewId="0">
      <pane xSplit="1" ySplit="10" topLeftCell="B11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defaultRowHeight="12.75" x14ac:dyDescent="0.2"/>
  <cols>
    <col min="1" max="1" width="36.85546875" customWidth="1"/>
    <col min="2" max="2" width="19.85546875" customWidth="1"/>
    <col min="3" max="3" width="17.140625" customWidth="1"/>
    <col min="4" max="4" width="19.85546875" customWidth="1"/>
  </cols>
  <sheetData>
    <row r="1" spans="1:5" ht="15.75" x14ac:dyDescent="0.25">
      <c r="A1" s="131" t="s">
        <v>100</v>
      </c>
    </row>
    <row r="2" spans="1:5" x14ac:dyDescent="0.2">
      <c r="A2" s="5"/>
    </row>
    <row r="3" spans="1:5" ht="18.75" x14ac:dyDescent="0.3">
      <c r="A3" s="135" t="s">
        <v>101</v>
      </c>
      <c r="B3" s="135"/>
      <c r="C3" s="135"/>
      <c r="D3" s="135"/>
      <c r="E3" s="42"/>
    </row>
    <row r="4" spans="1:5" ht="18.75" x14ac:dyDescent="0.3">
      <c r="A4" s="135"/>
      <c r="B4" s="135"/>
      <c r="C4" s="135"/>
      <c r="D4" s="135"/>
      <c r="E4" s="42"/>
    </row>
    <row r="5" spans="1:5" ht="18.75" x14ac:dyDescent="0.3">
      <c r="A5" s="28"/>
      <c r="B5" s="28"/>
      <c r="C5" s="28"/>
      <c r="D5" s="28"/>
      <c r="E5" s="28"/>
    </row>
    <row r="6" spans="1:5" ht="15.75" x14ac:dyDescent="0.25">
      <c r="A6" s="136" t="s">
        <v>102</v>
      </c>
      <c r="B6" s="136"/>
      <c r="C6" s="136"/>
      <c r="D6" s="136"/>
      <c r="E6" s="41"/>
    </row>
    <row r="7" spans="1:5" ht="19.5" thickBot="1" x14ac:dyDescent="0.35">
      <c r="A7" s="10"/>
      <c r="B7" s="11"/>
      <c r="C7" s="27"/>
      <c r="D7" s="33" t="s">
        <v>0</v>
      </c>
    </row>
    <row r="8" spans="1:5" ht="15.75" customHeight="1" x14ac:dyDescent="0.2">
      <c r="A8" s="137" t="s">
        <v>47</v>
      </c>
      <c r="B8" s="12" t="s">
        <v>77</v>
      </c>
      <c r="C8" s="13" t="s">
        <v>40</v>
      </c>
      <c r="D8" s="13" t="s">
        <v>103</v>
      </c>
    </row>
    <row r="9" spans="1:5" ht="14.25" x14ac:dyDescent="0.2">
      <c r="A9" s="138"/>
      <c r="B9" s="14" t="s">
        <v>76</v>
      </c>
      <c r="C9" s="15" t="s">
        <v>41</v>
      </c>
      <c r="D9" s="15" t="s">
        <v>104</v>
      </c>
    </row>
    <row r="10" spans="1:5" ht="15" thickBot="1" x14ac:dyDescent="0.25">
      <c r="A10" s="139"/>
      <c r="B10" s="16" t="s">
        <v>82</v>
      </c>
      <c r="C10" s="17"/>
      <c r="D10" s="17">
        <v>2017</v>
      </c>
    </row>
    <row r="11" spans="1:5" ht="15.75" x14ac:dyDescent="0.25">
      <c r="A11" s="34" t="s">
        <v>72</v>
      </c>
      <c r="B11" s="22">
        <v>243.5</v>
      </c>
      <c r="C11" s="22">
        <v>9</v>
      </c>
      <c r="D11" s="37">
        <v>252.5</v>
      </c>
    </row>
    <row r="12" spans="1:5" ht="15.75" x14ac:dyDescent="0.25">
      <c r="A12" s="18" t="s">
        <v>13</v>
      </c>
      <c r="B12" s="19">
        <v>100</v>
      </c>
      <c r="C12" s="19">
        <f>D12-B12</f>
        <v>0</v>
      </c>
      <c r="D12" s="38">
        <v>100</v>
      </c>
    </row>
    <row r="13" spans="1:5" ht="15.75" x14ac:dyDescent="0.25">
      <c r="A13" s="18" t="s">
        <v>14</v>
      </c>
      <c r="B13" s="19">
        <v>211</v>
      </c>
      <c r="C13" s="19">
        <f t="shared" ref="C13:C66" si="0">D13-B13</f>
        <v>3</v>
      </c>
      <c r="D13" s="38">
        <v>214</v>
      </c>
    </row>
    <row r="14" spans="1:5" ht="15.75" x14ac:dyDescent="0.25">
      <c r="A14" s="18" t="s">
        <v>2</v>
      </c>
      <c r="B14" s="19">
        <v>75</v>
      </c>
      <c r="C14" s="19">
        <f t="shared" si="0"/>
        <v>0</v>
      </c>
      <c r="D14" s="38">
        <v>75</v>
      </c>
    </row>
    <row r="15" spans="1:5" ht="18" customHeight="1" x14ac:dyDescent="0.25">
      <c r="A15" s="18" t="s">
        <v>65</v>
      </c>
      <c r="B15" s="19">
        <v>460</v>
      </c>
      <c r="C15" s="19">
        <f t="shared" si="0"/>
        <v>0</v>
      </c>
      <c r="D15" s="38">
        <v>460</v>
      </c>
    </row>
    <row r="16" spans="1:5" ht="15.75" customHeight="1" x14ac:dyDescent="0.25">
      <c r="A16" s="18" t="s">
        <v>62</v>
      </c>
      <c r="B16" s="19">
        <v>97</v>
      </c>
      <c r="C16" s="19">
        <f t="shared" si="0"/>
        <v>0</v>
      </c>
      <c r="D16" s="38">
        <v>97</v>
      </c>
    </row>
    <row r="17" spans="1:4" s="26" customFormat="1" ht="17.25" customHeight="1" x14ac:dyDescent="0.25">
      <c r="A17" s="18" t="s">
        <v>63</v>
      </c>
      <c r="B17" s="19">
        <v>106</v>
      </c>
      <c r="C17" s="19">
        <f t="shared" si="0"/>
        <v>0</v>
      </c>
      <c r="D17" s="38">
        <v>106</v>
      </c>
    </row>
    <row r="18" spans="1:4" s="26" customFormat="1" ht="15" customHeight="1" x14ac:dyDescent="0.25">
      <c r="A18" s="18" t="s">
        <v>64</v>
      </c>
      <c r="B18" s="19">
        <v>10</v>
      </c>
      <c r="C18" s="19">
        <f t="shared" si="0"/>
        <v>0</v>
      </c>
      <c r="D18" s="38">
        <v>10</v>
      </c>
    </row>
    <row r="19" spans="1:4" s="26" customFormat="1" ht="15" customHeight="1" x14ac:dyDescent="0.25">
      <c r="A19" s="18" t="s">
        <v>3</v>
      </c>
      <c r="B19" s="19">
        <v>30</v>
      </c>
      <c r="C19" s="19">
        <f t="shared" si="0"/>
        <v>0</v>
      </c>
      <c r="D19" s="38">
        <v>30</v>
      </c>
    </row>
    <row r="20" spans="1:4" s="26" customFormat="1" ht="15.75" x14ac:dyDescent="0.25">
      <c r="A20" s="18" t="s">
        <v>71</v>
      </c>
      <c r="B20" s="19">
        <v>160</v>
      </c>
      <c r="C20" s="19">
        <f t="shared" si="0"/>
        <v>0</v>
      </c>
      <c r="D20" s="38">
        <v>160</v>
      </c>
    </row>
    <row r="21" spans="1:4" s="26" customFormat="1" ht="15.75" x14ac:dyDescent="0.25">
      <c r="A21" s="18" t="s">
        <v>37</v>
      </c>
      <c r="B21" s="19">
        <v>42</v>
      </c>
      <c r="C21" s="19">
        <f t="shared" si="0"/>
        <v>0</v>
      </c>
      <c r="D21" s="38">
        <v>42</v>
      </c>
    </row>
    <row r="22" spans="1:4" s="26" customFormat="1" ht="15.75" x14ac:dyDescent="0.25">
      <c r="A22" s="18" t="s">
        <v>17</v>
      </c>
      <c r="B22" s="19">
        <v>90</v>
      </c>
      <c r="C22" s="19">
        <f t="shared" si="0"/>
        <v>4</v>
      </c>
      <c r="D22" s="38">
        <v>94</v>
      </c>
    </row>
    <row r="23" spans="1:4" s="26" customFormat="1" ht="15.75" x14ac:dyDescent="0.25">
      <c r="A23" s="18" t="s">
        <v>19</v>
      </c>
      <c r="B23" s="19">
        <v>151</v>
      </c>
      <c r="C23" s="19">
        <f t="shared" si="0"/>
        <v>0</v>
      </c>
      <c r="D23" s="38">
        <v>151</v>
      </c>
    </row>
    <row r="24" spans="1:4" s="26" customFormat="1" ht="15.75" x14ac:dyDescent="0.25">
      <c r="A24" s="18" t="s">
        <v>18</v>
      </c>
      <c r="B24" s="19">
        <v>119.3</v>
      </c>
      <c r="C24" s="19">
        <f t="shared" si="0"/>
        <v>0</v>
      </c>
      <c r="D24" s="38">
        <v>119.3</v>
      </c>
    </row>
    <row r="25" spans="1:4" s="26" customFormat="1" ht="15.75" x14ac:dyDescent="0.25">
      <c r="A25" s="18" t="s">
        <v>20</v>
      </c>
      <c r="B25" s="19">
        <v>152</v>
      </c>
      <c r="C25" s="19">
        <f t="shared" si="0"/>
        <v>3</v>
      </c>
      <c r="D25" s="38">
        <v>155</v>
      </c>
    </row>
    <row r="26" spans="1:4" s="26" customFormat="1" ht="15.75" x14ac:dyDescent="0.25">
      <c r="A26" s="18" t="s">
        <v>15</v>
      </c>
      <c r="B26" s="19">
        <v>113</v>
      </c>
      <c r="C26" s="19">
        <f t="shared" si="0"/>
        <v>2</v>
      </c>
      <c r="D26" s="38">
        <v>115</v>
      </c>
    </row>
    <row r="27" spans="1:4" s="26" customFormat="1" ht="15.75" x14ac:dyDescent="0.25">
      <c r="A27" s="18" t="s">
        <v>84</v>
      </c>
      <c r="B27" s="19">
        <v>139</v>
      </c>
      <c r="C27" s="19">
        <f t="shared" si="0"/>
        <v>0</v>
      </c>
      <c r="D27" s="38">
        <v>139</v>
      </c>
    </row>
    <row r="28" spans="1:4" s="26" customFormat="1" ht="15.75" x14ac:dyDescent="0.25">
      <c r="A28" s="18" t="s">
        <v>21</v>
      </c>
      <c r="B28" s="19">
        <v>116</v>
      </c>
      <c r="C28" s="19">
        <f t="shared" si="0"/>
        <v>0</v>
      </c>
      <c r="D28" s="38">
        <v>116</v>
      </c>
    </row>
    <row r="29" spans="1:4" s="26" customFormat="1" ht="15.75" x14ac:dyDescent="0.25">
      <c r="A29" s="18" t="s">
        <v>16</v>
      </c>
      <c r="B29" s="19">
        <v>130</v>
      </c>
      <c r="C29" s="19">
        <f t="shared" si="0"/>
        <v>0</v>
      </c>
      <c r="D29" s="38">
        <v>130</v>
      </c>
    </row>
    <row r="30" spans="1:4" s="26" customFormat="1" ht="15.75" x14ac:dyDescent="0.25">
      <c r="A30" s="18" t="s">
        <v>56</v>
      </c>
      <c r="B30" s="19">
        <v>165</v>
      </c>
      <c r="C30" s="19">
        <f t="shared" si="0"/>
        <v>102</v>
      </c>
      <c r="D30" s="38">
        <v>267</v>
      </c>
    </row>
    <row r="31" spans="1:4" s="26" customFormat="1" ht="15.75" x14ac:dyDescent="0.25">
      <c r="A31" s="18" t="s">
        <v>23</v>
      </c>
      <c r="B31" s="19">
        <v>97</v>
      </c>
      <c r="C31" s="19">
        <f t="shared" si="0"/>
        <v>1</v>
      </c>
      <c r="D31" s="38">
        <v>98</v>
      </c>
    </row>
    <row r="32" spans="1:4" s="26" customFormat="1" ht="15.75" x14ac:dyDescent="0.25">
      <c r="A32" s="18" t="s">
        <v>24</v>
      </c>
      <c r="B32" s="19">
        <v>38</v>
      </c>
      <c r="C32" s="19">
        <f t="shared" si="0"/>
        <v>0</v>
      </c>
      <c r="D32" s="38">
        <v>38</v>
      </c>
    </row>
    <row r="33" spans="1:4" s="26" customFormat="1" ht="15.75" x14ac:dyDescent="0.25">
      <c r="A33" s="18" t="s">
        <v>22</v>
      </c>
      <c r="B33" s="19">
        <v>35</v>
      </c>
      <c r="C33" s="19">
        <f t="shared" si="0"/>
        <v>0</v>
      </c>
      <c r="D33" s="38">
        <v>35</v>
      </c>
    </row>
    <row r="34" spans="1:4" s="26" customFormat="1" ht="15.75" x14ac:dyDescent="0.25">
      <c r="A34" s="18" t="s">
        <v>26</v>
      </c>
      <c r="B34" s="19">
        <v>94.1</v>
      </c>
      <c r="C34" s="19">
        <f t="shared" si="0"/>
        <v>1</v>
      </c>
      <c r="D34" s="38">
        <v>95.1</v>
      </c>
    </row>
    <row r="35" spans="1:4" s="26" customFormat="1" ht="15.75" x14ac:dyDescent="0.25">
      <c r="A35" s="18" t="s">
        <v>34</v>
      </c>
      <c r="B35" s="19">
        <v>175</v>
      </c>
      <c r="C35" s="19">
        <f t="shared" si="0"/>
        <v>0</v>
      </c>
      <c r="D35" s="38">
        <v>175</v>
      </c>
    </row>
    <row r="36" spans="1:4" s="26" customFormat="1" ht="15.75" x14ac:dyDescent="0.25">
      <c r="A36" s="18" t="s">
        <v>33</v>
      </c>
      <c r="B36" s="19">
        <v>77</v>
      </c>
      <c r="C36" s="19">
        <f t="shared" si="0"/>
        <v>0</v>
      </c>
      <c r="D36" s="38">
        <v>77</v>
      </c>
    </row>
    <row r="37" spans="1:4" s="26" customFormat="1" ht="15.75" x14ac:dyDescent="0.25">
      <c r="A37" s="18" t="s">
        <v>66</v>
      </c>
      <c r="B37" s="19">
        <v>104</v>
      </c>
      <c r="C37" s="19">
        <f t="shared" si="0"/>
        <v>0</v>
      </c>
      <c r="D37" s="38">
        <v>104</v>
      </c>
    </row>
    <row r="38" spans="1:4" s="26" customFormat="1" ht="15.75" x14ac:dyDescent="0.25">
      <c r="A38" s="18" t="s">
        <v>27</v>
      </c>
      <c r="B38" s="19">
        <v>41</v>
      </c>
      <c r="C38" s="19">
        <f t="shared" si="0"/>
        <v>0</v>
      </c>
      <c r="D38" s="38">
        <v>41</v>
      </c>
    </row>
    <row r="39" spans="1:4" s="26" customFormat="1" ht="15.75" x14ac:dyDescent="0.25">
      <c r="A39" s="18" t="s">
        <v>38</v>
      </c>
      <c r="B39" s="19">
        <v>84</v>
      </c>
      <c r="C39" s="19">
        <f t="shared" si="0"/>
        <v>0</v>
      </c>
      <c r="D39" s="38">
        <v>84</v>
      </c>
    </row>
    <row r="40" spans="1:4" s="26" customFormat="1" ht="15.75" x14ac:dyDescent="0.25">
      <c r="A40" s="18" t="s">
        <v>29</v>
      </c>
      <c r="B40" s="19">
        <v>38</v>
      </c>
      <c r="C40" s="19">
        <f t="shared" si="0"/>
        <v>0</v>
      </c>
      <c r="D40" s="38">
        <v>38</v>
      </c>
    </row>
    <row r="41" spans="1:4" s="26" customFormat="1" ht="15.75" x14ac:dyDescent="0.25">
      <c r="A41" s="18" t="s">
        <v>25</v>
      </c>
      <c r="B41" s="19">
        <v>102</v>
      </c>
      <c r="C41" s="19">
        <f t="shared" si="0"/>
        <v>0</v>
      </c>
      <c r="D41" s="39">
        <v>102</v>
      </c>
    </row>
    <row r="42" spans="1:4" s="26" customFormat="1" ht="15.75" x14ac:dyDescent="0.25">
      <c r="A42" s="18" t="s">
        <v>35</v>
      </c>
      <c r="B42" s="19">
        <v>54</v>
      </c>
      <c r="C42" s="19">
        <f t="shared" si="0"/>
        <v>0</v>
      </c>
      <c r="D42" s="38">
        <v>54</v>
      </c>
    </row>
    <row r="43" spans="1:4" s="26" customFormat="1" ht="15.75" x14ac:dyDescent="0.25">
      <c r="A43" s="18" t="s">
        <v>32</v>
      </c>
      <c r="B43" s="19">
        <v>55.6</v>
      </c>
      <c r="C43" s="19">
        <f t="shared" si="0"/>
        <v>3</v>
      </c>
      <c r="D43" s="38">
        <v>58.6</v>
      </c>
    </row>
    <row r="44" spans="1:4" s="26" customFormat="1" ht="15.75" x14ac:dyDescent="0.25">
      <c r="A44" s="18" t="s">
        <v>28</v>
      </c>
      <c r="B44" s="19">
        <v>69</v>
      </c>
      <c r="C44" s="19">
        <f t="shared" si="0"/>
        <v>0</v>
      </c>
      <c r="D44" s="38">
        <v>69</v>
      </c>
    </row>
    <row r="45" spans="1:4" s="26" customFormat="1" ht="15.75" x14ac:dyDescent="0.25">
      <c r="A45" s="18" t="s">
        <v>39</v>
      </c>
      <c r="B45" s="19">
        <v>114</v>
      </c>
      <c r="C45" s="19">
        <f t="shared" si="0"/>
        <v>0</v>
      </c>
      <c r="D45" s="38">
        <v>114</v>
      </c>
    </row>
    <row r="46" spans="1:4" s="26" customFormat="1" ht="15.75" x14ac:dyDescent="0.25">
      <c r="A46" s="18" t="s">
        <v>30</v>
      </c>
      <c r="B46" s="19">
        <v>120</v>
      </c>
      <c r="C46" s="19">
        <f t="shared" si="0"/>
        <v>0</v>
      </c>
      <c r="D46" s="38">
        <v>120</v>
      </c>
    </row>
    <row r="47" spans="1:4" s="26" customFormat="1" ht="15.75" x14ac:dyDescent="0.25">
      <c r="A47" s="18" t="s">
        <v>31</v>
      </c>
      <c r="B47" s="19">
        <v>145</v>
      </c>
      <c r="C47" s="19">
        <f t="shared" si="0"/>
        <v>0</v>
      </c>
      <c r="D47" s="38">
        <v>145</v>
      </c>
    </row>
    <row r="48" spans="1:4" s="26" customFormat="1" ht="15.75" x14ac:dyDescent="0.25">
      <c r="A48" s="35" t="s">
        <v>59</v>
      </c>
      <c r="B48" s="19">
        <v>130</v>
      </c>
      <c r="C48" s="19">
        <f t="shared" si="0"/>
        <v>0</v>
      </c>
      <c r="D48" s="38">
        <v>130</v>
      </c>
    </row>
    <row r="49" spans="1:4" s="26" customFormat="1" ht="15.75" x14ac:dyDescent="0.25">
      <c r="A49" s="18" t="s">
        <v>36</v>
      </c>
      <c r="B49" s="19">
        <v>178.5</v>
      </c>
      <c r="C49" s="19">
        <f t="shared" si="0"/>
        <v>35</v>
      </c>
      <c r="D49" s="38">
        <v>213.5</v>
      </c>
    </row>
    <row r="50" spans="1:4" ht="15.75" x14ac:dyDescent="0.25">
      <c r="A50" s="18" t="s">
        <v>44</v>
      </c>
      <c r="B50" s="19">
        <v>458.8</v>
      </c>
      <c r="C50" s="19">
        <f t="shared" si="0"/>
        <v>-9.8000000000000114</v>
      </c>
      <c r="D50" s="31">
        <v>449</v>
      </c>
    </row>
    <row r="51" spans="1:4" ht="15.75" x14ac:dyDescent="0.25">
      <c r="A51" s="18" t="s">
        <v>75</v>
      </c>
      <c r="B51" s="19">
        <v>53</v>
      </c>
      <c r="C51" s="19">
        <f t="shared" si="0"/>
        <v>0</v>
      </c>
      <c r="D51" s="31">
        <v>53</v>
      </c>
    </row>
    <row r="52" spans="1:4" ht="15.75" x14ac:dyDescent="0.25">
      <c r="A52" s="18" t="s">
        <v>4</v>
      </c>
      <c r="B52" s="19">
        <v>75</v>
      </c>
      <c r="C52" s="19">
        <f t="shared" si="0"/>
        <v>0</v>
      </c>
      <c r="D52" s="31">
        <v>75</v>
      </c>
    </row>
    <row r="53" spans="1:4" ht="15.75" x14ac:dyDescent="0.25">
      <c r="A53" s="18" t="s">
        <v>5</v>
      </c>
      <c r="B53" s="19">
        <v>185</v>
      </c>
      <c r="C53" s="19">
        <f t="shared" si="0"/>
        <v>0</v>
      </c>
      <c r="D53" s="31">
        <v>185</v>
      </c>
    </row>
    <row r="54" spans="1:4" ht="15.75" x14ac:dyDescent="0.25">
      <c r="A54" s="18" t="s">
        <v>6</v>
      </c>
      <c r="B54" s="19">
        <v>50</v>
      </c>
      <c r="C54" s="19">
        <f t="shared" si="0"/>
        <v>0</v>
      </c>
      <c r="D54" s="31">
        <v>50</v>
      </c>
    </row>
    <row r="55" spans="1:4" ht="15.75" x14ac:dyDescent="0.25">
      <c r="A55" s="18" t="s">
        <v>68</v>
      </c>
      <c r="B55" s="19">
        <v>35</v>
      </c>
      <c r="C55" s="19">
        <f t="shared" si="0"/>
        <v>0</v>
      </c>
      <c r="D55" s="31">
        <v>35</v>
      </c>
    </row>
    <row r="56" spans="1:4" ht="15.75" x14ac:dyDescent="0.25">
      <c r="A56" s="18" t="s">
        <v>7</v>
      </c>
      <c r="B56" s="19">
        <v>68</v>
      </c>
      <c r="C56" s="19">
        <f t="shared" si="0"/>
        <v>0</v>
      </c>
      <c r="D56" s="31">
        <v>68</v>
      </c>
    </row>
    <row r="57" spans="1:4" ht="15.75" x14ac:dyDescent="0.25">
      <c r="A57" s="18" t="s">
        <v>69</v>
      </c>
      <c r="B57" s="19">
        <v>40</v>
      </c>
      <c r="C57" s="19">
        <f t="shared" si="0"/>
        <v>5.7999999999999972</v>
      </c>
      <c r="D57" s="31">
        <v>45.8</v>
      </c>
    </row>
    <row r="58" spans="1:4" ht="15.75" x14ac:dyDescent="0.25">
      <c r="A58" s="18" t="s">
        <v>8</v>
      </c>
      <c r="B58" s="19">
        <v>125</v>
      </c>
      <c r="C58" s="19">
        <f t="shared" si="0"/>
        <v>0</v>
      </c>
      <c r="D58" s="31">
        <v>125</v>
      </c>
    </row>
    <row r="59" spans="1:4" ht="15.75" x14ac:dyDescent="0.25">
      <c r="A59" s="18" t="s">
        <v>45</v>
      </c>
      <c r="B59" s="19">
        <v>103</v>
      </c>
      <c r="C59" s="19">
        <f t="shared" si="0"/>
        <v>0</v>
      </c>
      <c r="D59" s="31">
        <v>103</v>
      </c>
    </row>
    <row r="60" spans="1:4" ht="15.75" x14ac:dyDescent="0.25">
      <c r="A60" s="18" t="s">
        <v>67</v>
      </c>
      <c r="B60" s="19">
        <v>73</v>
      </c>
      <c r="C60" s="19">
        <f t="shared" si="0"/>
        <v>0</v>
      </c>
      <c r="D60" s="31">
        <v>73</v>
      </c>
    </row>
    <row r="61" spans="1:4" ht="15.75" x14ac:dyDescent="0.25">
      <c r="A61" s="18" t="s">
        <v>73</v>
      </c>
      <c r="B61" s="19">
        <v>133</v>
      </c>
      <c r="C61" s="19">
        <f t="shared" si="0"/>
        <v>0</v>
      </c>
      <c r="D61" s="31">
        <v>133</v>
      </c>
    </row>
    <row r="62" spans="1:4" ht="15.75" x14ac:dyDescent="0.25">
      <c r="A62" s="18" t="s">
        <v>9</v>
      </c>
      <c r="B62" s="19">
        <v>122.6</v>
      </c>
      <c r="C62" s="19">
        <f t="shared" si="0"/>
        <v>13.5</v>
      </c>
      <c r="D62" s="31">
        <v>136.1</v>
      </c>
    </row>
    <row r="63" spans="1:4" ht="15.75" x14ac:dyDescent="0.25">
      <c r="A63" s="18" t="s">
        <v>10</v>
      </c>
      <c r="B63" s="19">
        <v>70.900000000000006</v>
      </c>
      <c r="C63" s="19">
        <f t="shared" si="0"/>
        <v>1.0999999999999943</v>
      </c>
      <c r="D63" s="31">
        <v>72</v>
      </c>
    </row>
    <row r="64" spans="1:4" ht="15.75" x14ac:dyDescent="0.25">
      <c r="A64" s="18" t="s">
        <v>74</v>
      </c>
      <c r="B64" s="19">
        <v>35</v>
      </c>
      <c r="C64" s="19">
        <f t="shared" si="0"/>
        <v>0</v>
      </c>
      <c r="D64" s="31">
        <v>35</v>
      </c>
    </row>
    <row r="65" spans="1:6" ht="15.75" x14ac:dyDescent="0.25">
      <c r="A65" s="18" t="s">
        <v>11</v>
      </c>
      <c r="B65" s="19">
        <v>18</v>
      </c>
      <c r="C65" s="19">
        <f t="shared" si="0"/>
        <v>1</v>
      </c>
      <c r="D65" s="31">
        <v>19</v>
      </c>
    </row>
    <row r="66" spans="1:6" ht="15.75" x14ac:dyDescent="0.25">
      <c r="A66" s="18" t="s">
        <v>70</v>
      </c>
      <c r="B66" s="19">
        <v>60</v>
      </c>
      <c r="C66" s="19">
        <f t="shared" si="0"/>
        <v>0</v>
      </c>
      <c r="D66" s="31">
        <v>60</v>
      </c>
    </row>
    <row r="67" spans="1:6" ht="15.75" x14ac:dyDescent="0.25">
      <c r="A67" s="18" t="s">
        <v>42</v>
      </c>
      <c r="B67" s="23">
        <v>325.8</v>
      </c>
      <c r="C67" s="19">
        <f>D67-B67</f>
        <v>4.1999999999999886</v>
      </c>
      <c r="D67" s="31">
        <v>330</v>
      </c>
    </row>
    <row r="68" spans="1:6" ht="20.25" customHeight="1" thickBot="1" x14ac:dyDescent="0.3">
      <c r="A68" s="36" t="s">
        <v>12</v>
      </c>
      <c r="B68" s="20">
        <v>182</v>
      </c>
      <c r="C68" s="63">
        <v>0</v>
      </c>
      <c r="D68" s="40">
        <v>182</v>
      </c>
      <c r="F68" s="64"/>
    </row>
    <row r="69" spans="1:6" ht="20.25" customHeight="1" x14ac:dyDescent="0.25">
      <c r="A69" s="29"/>
      <c r="B69" s="30"/>
      <c r="C69" s="30"/>
      <c r="D69" s="30"/>
    </row>
    <row r="70" spans="1:6" ht="20.25" customHeight="1" x14ac:dyDescent="0.25">
      <c r="A70" s="9"/>
      <c r="B70" s="30"/>
      <c r="C70" s="30"/>
      <c r="D70" s="30"/>
    </row>
    <row r="71" spans="1:6" s="32" customFormat="1" ht="20.25" customHeight="1" thickBot="1" x14ac:dyDescent="0.3">
      <c r="A71" s="9"/>
      <c r="B71" s="30"/>
      <c r="C71" s="30"/>
      <c r="D71" s="33" t="s">
        <v>0</v>
      </c>
    </row>
    <row r="72" spans="1:6" ht="15.75" customHeight="1" x14ac:dyDescent="0.2">
      <c r="A72" s="132"/>
      <c r="B72" s="12" t="s">
        <v>77</v>
      </c>
      <c r="C72" s="13" t="s">
        <v>40</v>
      </c>
      <c r="D72" s="13" t="s">
        <v>103</v>
      </c>
    </row>
    <row r="73" spans="1:6" ht="14.25" x14ac:dyDescent="0.2">
      <c r="A73" s="133"/>
      <c r="B73" s="14" t="s">
        <v>76</v>
      </c>
      <c r="C73" s="15" t="s">
        <v>41</v>
      </c>
      <c r="D73" s="15" t="s">
        <v>104</v>
      </c>
    </row>
    <row r="74" spans="1:6" ht="15" thickBot="1" x14ac:dyDescent="0.25">
      <c r="A74" s="134"/>
      <c r="B74" s="16" t="s">
        <v>82</v>
      </c>
      <c r="C74" s="17"/>
      <c r="D74" s="17">
        <v>2017</v>
      </c>
    </row>
    <row r="75" spans="1:6" ht="15.75" x14ac:dyDescent="0.25">
      <c r="A75" s="18" t="s">
        <v>43</v>
      </c>
      <c r="B75" s="23">
        <v>2520</v>
      </c>
      <c r="C75" s="23">
        <v>0</v>
      </c>
      <c r="D75" s="23">
        <v>2520</v>
      </c>
    </row>
    <row r="76" spans="1:6" ht="16.5" thickBot="1" x14ac:dyDescent="0.3">
      <c r="A76" s="24" t="s">
        <v>95</v>
      </c>
      <c r="B76" s="8">
        <v>2157</v>
      </c>
      <c r="C76" s="8">
        <f>D76-B76</f>
        <v>85</v>
      </c>
      <c r="D76" s="8">
        <v>2242</v>
      </c>
    </row>
    <row r="77" spans="1:6" x14ac:dyDescent="0.2">
      <c r="A77" s="61" t="s">
        <v>98</v>
      </c>
      <c r="B77" s="21"/>
      <c r="C77" s="25"/>
      <c r="D77" s="25"/>
    </row>
    <row r="78" spans="1:6" x14ac:dyDescent="0.2">
      <c r="B78" s="6"/>
      <c r="C78" s="7"/>
      <c r="D78" s="7"/>
    </row>
    <row r="79" spans="1:6" x14ac:dyDescent="0.2">
      <c r="A79" s="4"/>
      <c r="B79" s="6"/>
      <c r="C79" s="7"/>
      <c r="D79" s="7"/>
    </row>
    <row r="80" spans="1:6" x14ac:dyDescent="0.2">
      <c r="A80" s="4"/>
      <c r="B80" s="6"/>
      <c r="C80" s="7"/>
      <c r="D80" s="7"/>
    </row>
    <row r="81" spans="1:4" x14ac:dyDescent="0.2">
      <c r="A81" s="4"/>
      <c r="B81" s="6"/>
      <c r="C81" s="7"/>
      <c r="D81" s="7"/>
    </row>
    <row r="82" spans="1:4" x14ac:dyDescent="0.2">
      <c r="A82" s="4"/>
      <c r="B82" s="6"/>
      <c r="C82" s="7"/>
      <c r="D82" s="7"/>
    </row>
    <row r="83" spans="1:4" x14ac:dyDescent="0.2">
      <c r="A83" s="4"/>
      <c r="B83" s="4"/>
    </row>
    <row r="84" spans="1:4" ht="15" x14ac:dyDescent="0.2">
      <c r="A84" s="3"/>
      <c r="B84" s="2"/>
    </row>
    <row r="85" spans="1:4" ht="15" x14ac:dyDescent="0.2">
      <c r="A85" s="1"/>
      <c r="B85" s="2"/>
    </row>
    <row r="86" spans="1:4" ht="15" x14ac:dyDescent="0.2">
      <c r="A86" s="1"/>
      <c r="B86" s="2"/>
    </row>
    <row r="87" spans="1:4" ht="15" x14ac:dyDescent="0.2">
      <c r="A87" s="1"/>
      <c r="B87" s="2"/>
    </row>
    <row r="88" spans="1:4" ht="15" x14ac:dyDescent="0.2">
      <c r="A88" s="1"/>
      <c r="B88" s="2"/>
    </row>
    <row r="101" spans="1:2" ht="15" x14ac:dyDescent="0.2">
      <c r="A101" s="1"/>
      <c r="B101" s="2"/>
    </row>
    <row r="102" spans="1:2" ht="15" x14ac:dyDescent="0.2">
      <c r="A102" s="1"/>
      <c r="B102" s="2"/>
    </row>
    <row r="103" spans="1:2" ht="15" x14ac:dyDescent="0.2">
      <c r="A103" s="1"/>
      <c r="B103" s="2"/>
    </row>
    <row r="104" spans="1:2" ht="15" x14ac:dyDescent="0.2">
      <c r="A104" s="1"/>
      <c r="B104" s="2"/>
    </row>
    <row r="105" spans="1:2" ht="15" x14ac:dyDescent="0.2">
      <c r="A105" s="1"/>
      <c r="B105" s="2"/>
    </row>
    <row r="106" spans="1:2" ht="15" x14ac:dyDescent="0.2">
      <c r="A106" s="1"/>
      <c r="B106" s="2"/>
    </row>
    <row r="107" spans="1:2" ht="15" x14ac:dyDescent="0.2">
      <c r="A107" s="1"/>
      <c r="B107" s="2"/>
    </row>
    <row r="108" spans="1:2" ht="15" x14ac:dyDescent="0.2">
      <c r="A108" s="1"/>
      <c r="B108" s="2"/>
    </row>
  </sheetData>
  <mergeCells count="4">
    <mergeCell ref="A72:A74"/>
    <mergeCell ref="A3:D4"/>
    <mergeCell ref="A6:D6"/>
    <mergeCell ref="A8:A10"/>
  </mergeCells>
  <phoneticPr fontId="0" type="noConversion"/>
  <pageMargins left="0.78740157480314965" right="0.59055118110236227" top="0.98425196850393704" bottom="0.98425196850393704" header="0.51181102362204722" footer="0.51181102362204722"/>
  <pageSetup paperSize="9" scale="90" orientation="portrait" r:id="rId1"/>
  <headerFooter alignWithMargins="0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9" sqref="A9"/>
      <selection pane="bottomRight" activeCell="B68" sqref="B68"/>
    </sheetView>
  </sheetViews>
  <sheetFormatPr defaultRowHeight="12.75" x14ac:dyDescent="0.2"/>
  <cols>
    <col min="1" max="1" width="29.7109375" style="43" customWidth="1"/>
    <col min="2" max="2" width="16.140625" style="43" customWidth="1"/>
    <col min="3" max="3" width="13" style="43" customWidth="1"/>
    <col min="4" max="4" width="13" style="76" hidden="1" customWidth="1"/>
    <col min="5" max="5" width="13.140625" style="76" hidden="1" customWidth="1"/>
    <col min="6" max="6" width="19.28515625" style="85" hidden="1" customWidth="1"/>
    <col min="7" max="7" width="18.7109375" style="85" hidden="1" customWidth="1"/>
    <col min="8" max="8" width="18.7109375" style="43" customWidth="1"/>
    <col min="9" max="9" width="17" style="69" customWidth="1"/>
    <col min="10" max="10" width="9.140625" style="43" customWidth="1"/>
    <col min="11" max="11" width="15" style="129" customWidth="1"/>
    <col min="12" max="13" width="9.140625" style="124" customWidth="1"/>
    <col min="14" max="16384" width="9.140625" style="43"/>
  </cols>
  <sheetData>
    <row r="1" spans="1:14" ht="18.75" x14ac:dyDescent="0.3">
      <c r="A1" s="140"/>
      <c r="B1" s="140"/>
      <c r="C1" s="140"/>
      <c r="D1" s="71"/>
      <c r="E1" s="71"/>
      <c r="F1" s="81"/>
      <c r="G1" s="81"/>
      <c r="H1" s="65"/>
      <c r="I1" s="65"/>
      <c r="K1" s="148"/>
    </row>
    <row r="2" spans="1:14" ht="15.75" x14ac:dyDescent="0.25">
      <c r="A2" s="89" t="s">
        <v>105</v>
      </c>
      <c r="B2" s="89"/>
      <c r="C2" s="89"/>
      <c r="D2" s="89"/>
      <c r="E2" s="89"/>
      <c r="F2" s="92"/>
      <c r="G2" s="92"/>
      <c r="H2" s="89"/>
      <c r="I2" s="89"/>
      <c r="K2" s="148"/>
    </row>
    <row r="3" spans="1:14" ht="16.5" thickBot="1" x14ac:dyDescent="0.3">
      <c r="A3" s="44"/>
      <c r="B3" s="44"/>
      <c r="C3" s="45"/>
      <c r="D3" s="72" t="s">
        <v>90</v>
      </c>
      <c r="E3" s="72" t="s">
        <v>90</v>
      </c>
      <c r="F3" s="82" t="s">
        <v>93</v>
      </c>
      <c r="G3" s="82" t="s">
        <v>93</v>
      </c>
      <c r="H3" s="68"/>
      <c r="I3" s="46" t="s">
        <v>46</v>
      </c>
      <c r="K3" s="148"/>
    </row>
    <row r="4" spans="1:14" ht="14.25" customHeight="1" x14ac:dyDescent="0.2">
      <c r="A4" s="141" t="s">
        <v>47</v>
      </c>
      <c r="B4" s="93" t="s">
        <v>77</v>
      </c>
      <c r="C4" s="94" t="s">
        <v>81</v>
      </c>
      <c r="D4" s="95" t="s">
        <v>1</v>
      </c>
      <c r="E4" s="144" t="s">
        <v>91</v>
      </c>
      <c r="F4" s="96" t="s">
        <v>80</v>
      </c>
      <c r="G4" s="96" t="s">
        <v>80</v>
      </c>
      <c r="H4" s="97" t="s">
        <v>80</v>
      </c>
      <c r="I4" s="98" t="s">
        <v>103</v>
      </c>
      <c r="K4" s="147"/>
    </row>
    <row r="5" spans="1:14" ht="14.25" x14ac:dyDescent="0.2">
      <c r="A5" s="142"/>
      <c r="B5" s="99" t="s">
        <v>76</v>
      </c>
      <c r="C5" s="100" t="s">
        <v>41</v>
      </c>
      <c r="D5" s="101" t="s">
        <v>94</v>
      </c>
      <c r="E5" s="145"/>
      <c r="F5" s="102" t="s">
        <v>85</v>
      </c>
      <c r="G5" s="102" t="s">
        <v>85</v>
      </c>
      <c r="H5" s="103" t="s">
        <v>99</v>
      </c>
      <c r="I5" s="104" t="s">
        <v>104</v>
      </c>
      <c r="K5" s="147"/>
    </row>
    <row r="6" spans="1:14" ht="14.25" customHeight="1" thickBot="1" x14ac:dyDescent="0.25">
      <c r="A6" s="143"/>
      <c r="B6" s="105" t="s">
        <v>82</v>
      </c>
      <c r="C6" s="106"/>
      <c r="D6" s="101">
        <v>2017</v>
      </c>
      <c r="E6" s="146"/>
      <c r="F6" s="107" t="s">
        <v>86</v>
      </c>
      <c r="G6" s="107" t="s">
        <v>89</v>
      </c>
      <c r="H6" s="108" t="s">
        <v>92</v>
      </c>
      <c r="I6" s="104" t="s">
        <v>87</v>
      </c>
      <c r="K6" s="125"/>
    </row>
    <row r="7" spans="1:14" ht="15.75" x14ac:dyDescent="0.25">
      <c r="A7" s="49" t="s">
        <v>72</v>
      </c>
      <c r="B7" s="50">
        <v>100308</v>
      </c>
      <c r="C7" s="50">
        <v>7068</v>
      </c>
      <c r="D7" s="77">
        <f>B7+C7</f>
        <v>107376</v>
      </c>
      <c r="E7" s="73"/>
      <c r="F7" s="83">
        <v>5480</v>
      </c>
      <c r="G7" s="83"/>
      <c r="H7" s="50">
        <v>5480</v>
      </c>
      <c r="I7" s="50">
        <f>D7+F7+G7</f>
        <v>112856</v>
      </c>
      <c r="K7" s="126"/>
      <c r="L7" s="127"/>
      <c r="N7" s="70"/>
    </row>
    <row r="8" spans="1:14" ht="15.75" x14ac:dyDescent="0.25">
      <c r="A8" s="51" t="s">
        <v>48</v>
      </c>
      <c r="B8" s="52">
        <v>28844.799999999999</v>
      </c>
      <c r="C8" s="53">
        <f t="shared" ref="C8:C38" si="0">D8-B8</f>
        <v>0</v>
      </c>
      <c r="D8" s="74">
        <v>28844.799999999999</v>
      </c>
      <c r="E8" s="74"/>
      <c r="F8" s="79">
        <f>ROUND(D8*0.05,1)</f>
        <v>1442.2</v>
      </c>
      <c r="G8" s="79"/>
      <c r="H8" s="52">
        <f>F8+G8</f>
        <v>1442.2</v>
      </c>
      <c r="I8" s="52">
        <f>D8+F8+G8</f>
        <v>30287</v>
      </c>
      <c r="K8" s="126"/>
      <c r="L8" s="127"/>
      <c r="N8" s="70"/>
    </row>
    <row r="9" spans="1:14" ht="15.75" x14ac:dyDescent="0.25">
      <c r="A9" s="51" t="s">
        <v>49</v>
      </c>
      <c r="B9" s="52">
        <v>57652.3</v>
      </c>
      <c r="C9" s="53">
        <f t="shared" si="0"/>
        <v>1663</v>
      </c>
      <c r="D9" s="74">
        <v>59315.3</v>
      </c>
      <c r="E9" s="74"/>
      <c r="F9" s="79">
        <f t="shared" ref="F9:F64" si="1">ROUND(D9*0.05,1)</f>
        <v>2965.8</v>
      </c>
      <c r="G9" s="79"/>
      <c r="H9" s="52">
        <f>F9+G9</f>
        <v>2965.8</v>
      </c>
      <c r="I9" s="52">
        <f t="shared" ref="I9:I64" si="2">D9+F9+G9</f>
        <v>62281.100000000006</v>
      </c>
      <c r="K9" s="126"/>
      <c r="L9" s="127"/>
      <c r="N9" s="70"/>
    </row>
    <row r="10" spans="1:14" ht="15.75" x14ac:dyDescent="0.25">
      <c r="A10" s="51" t="s">
        <v>2</v>
      </c>
      <c r="B10" s="52">
        <v>31935.1</v>
      </c>
      <c r="C10" s="53">
        <f t="shared" si="0"/>
        <v>0</v>
      </c>
      <c r="D10" s="74">
        <v>31935.1</v>
      </c>
      <c r="E10" s="74"/>
      <c r="F10" s="79">
        <f t="shared" si="1"/>
        <v>1596.8</v>
      </c>
      <c r="G10" s="79"/>
      <c r="H10" s="52">
        <f t="shared" ref="H10:H64" si="3">F10+G10</f>
        <v>1596.8</v>
      </c>
      <c r="I10" s="52">
        <f t="shared" si="2"/>
        <v>33531.9</v>
      </c>
      <c r="K10" s="126"/>
      <c r="L10" s="127"/>
      <c r="N10" s="70"/>
    </row>
    <row r="11" spans="1:14" ht="15.75" x14ac:dyDescent="0.25">
      <c r="A11" s="51" t="s">
        <v>61</v>
      </c>
      <c r="B11" s="52">
        <v>239537</v>
      </c>
      <c r="C11" s="53">
        <f t="shared" si="0"/>
        <v>7186</v>
      </c>
      <c r="D11" s="80">
        <f>258360-11637</f>
        <v>246723</v>
      </c>
      <c r="E11" s="74">
        <v>39476</v>
      </c>
      <c r="F11" s="79">
        <f>ROUND(E11*0.05,1)</f>
        <v>1973.8</v>
      </c>
      <c r="G11" s="79">
        <f>ROUND((D11-E11)*0.1,1)</f>
        <v>20724.7</v>
      </c>
      <c r="H11" s="52">
        <f t="shared" si="3"/>
        <v>22698.5</v>
      </c>
      <c r="I11" s="52">
        <f t="shared" si="2"/>
        <v>269421.5</v>
      </c>
      <c r="J11" s="66"/>
      <c r="K11" s="126"/>
      <c r="L11" s="127"/>
      <c r="M11" s="127"/>
      <c r="N11" s="70"/>
    </row>
    <row r="12" spans="1:14" ht="15.75" x14ac:dyDescent="0.25">
      <c r="A12" s="51" t="s">
        <v>62</v>
      </c>
      <c r="B12" s="52">
        <v>35717.199999999997</v>
      </c>
      <c r="C12" s="53">
        <f t="shared" si="0"/>
        <v>2910.4000000000015</v>
      </c>
      <c r="D12" s="74">
        <v>38627.599999999999</v>
      </c>
      <c r="E12" s="74">
        <v>5794.1</v>
      </c>
      <c r="F12" s="79">
        <f t="shared" ref="F12:F44" si="4">ROUND(E12*0.05,1)</f>
        <v>289.7</v>
      </c>
      <c r="G12" s="88">
        <f>ROUND((D12-E12)*0.1,1)</f>
        <v>3283.4</v>
      </c>
      <c r="H12" s="52">
        <f t="shared" si="3"/>
        <v>3573.1</v>
      </c>
      <c r="I12" s="52">
        <f t="shared" si="2"/>
        <v>42200.7</v>
      </c>
      <c r="K12" s="126"/>
      <c r="L12" s="127"/>
      <c r="M12" s="127"/>
      <c r="N12" s="70"/>
    </row>
    <row r="13" spans="1:14" ht="15.75" x14ac:dyDescent="0.25">
      <c r="A13" s="51" t="s">
        <v>63</v>
      </c>
      <c r="B13" s="52">
        <v>37207</v>
      </c>
      <c r="C13" s="53">
        <f t="shared" si="0"/>
        <v>0</v>
      </c>
      <c r="D13" s="74">
        <v>37207</v>
      </c>
      <c r="E13" s="90">
        <v>0</v>
      </c>
      <c r="F13" s="79">
        <f t="shared" si="4"/>
        <v>0</v>
      </c>
      <c r="G13" s="88">
        <f t="shared" ref="G13:G20" si="5">ROUND((D13-E13)*0.1,1)</f>
        <v>3720.7</v>
      </c>
      <c r="H13" s="52">
        <f t="shared" si="3"/>
        <v>3720.7</v>
      </c>
      <c r="I13" s="52">
        <f t="shared" si="2"/>
        <v>40927.699999999997</v>
      </c>
      <c r="K13" s="126"/>
      <c r="L13" s="127"/>
      <c r="M13" s="127"/>
      <c r="N13" s="70"/>
    </row>
    <row r="14" spans="1:14" ht="15.75" x14ac:dyDescent="0.25">
      <c r="A14" s="51" t="s">
        <v>64</v>
      </c>
      <c r="B14" s="52">
        <v>3694.7</v>
      </c>
      <c r="C14" s="53">
        <f t="shared" si="0"/>
        <v>0.3000000000001819</v>
      </c>
      <c r="D14" s="74">
        <v>3695</v>
      </c>
      <c r="E14" s="74">
        <v>0</v>
      </c>
      <c r="F14" s="79">
        <f t="shared" si="4"/>
        <v>0</v>
      </c>
      <c r="G14" s="79">
        <f t="shared" si="5"/>
        <v>369.5</v>
      </c>
      <c r="H14" s="52">
        <f t="shared" si="3"/>
        <v>369.5</v>
      </c>
      <c r="I14" s="52">
        <f t="shared" si="2"/>
        <v>4064.5</v>
      </c>
      <c r="K14" s="126"/>
      <c r="L14" s="127"/>
      <c r="M14" s="127"/>
      <c r="N14" s="70"/>
    </row>
    <row r="15" spans="1:14" ht="15.75" x14ac:dyDescent="0.25">
      <c r="A15" s="51" t="s">
        <v>51</v>
      </c>
      <c r="B15" s="52">
        <v>10407.5</v>
      </c>
      <c r="C15" s="53">
        <f t="shared" si="0"/>
        <v>21</v>
      </c>
      <c r="D15" s="74">
        <f>11060.5-632</f>
        <v>10428.5</v>
      </c>
      <c r="E15" s="74">
        <v>3128.5</v>
      </c>
      <c r="F15" s="79">
        <f t="shared" si="4"/>
        <v>156.4</v>
      </c>
      <c r="G15" s="79">
        <f t="shared" si="5"/>
        <v>730</v>
      </c>
      <c r="H15" s="52">
        <f t="shared" si="3"/>
        <v>886.4</v>
      </c>
      <c r="I15" s="52">
        <f t="shared" si="2"/>
        <v>11314.9</v>
      </c>
      <c r="K15" s="126"/>
      <c r="L15" s="127"/>
      <c r="M15" s="127"/>
      <c r="N15" s="70"/>
    </row>
    <row r="16" spans="1:14" s="47" customFormat="1" ht="15.75" x14ac:dyDescent="0.25">
      <c r="A16" s="51" t="s">
        <v>50</v>
      </c>
      <c r="B16" s="52">
        <v>44182.8</v>
      </c>
      <c r="C16" s="53">
        <f t="shared" si="0"/>
        <v>0</v>
      </c>
      <c r="D16" s="74">
        <v>44182.8</v>
      </c>
      <c r="E16" s="74">
        <v>44182.8</v>
      </c>
      <c r="F16" s="79">
        <f t="shared" si="4"/>
        <v>2209.1</v>
      </c>
      <c r="G16" s="79">
        <f t="shared" si="5"/>
        <v>0</v>
      </c>
      <c r="H16" s="52">
        <f t="shared" si="3"/>
        <v>2209.1</v>
      </c>
      <c r="I16" s="52">
        <f t="shared" si="2"/>
        <v>46391.9</v>
      </c>
      <c r="K16" s="126"/>
      <c r="L16" s="127"/>
      <c r="M16" s="127"/>
      <c r="N16" s="70"/>
    </row>
    <row r="17" spans="1:14" s="47" customFormat="1" ht="15.75" x14ac:dyDescent="0.25">
      <c r="A17" s="51" t="s">
        <v>37</v>
      </c>
      <c r="B17" s="52">
        <v>12503.8</v>
      </c>
      <c r="C17" s="53">
        <f t="shared" si="0"/>
        <v>0</v>
      </c>
      <c r="D17" s="74">
        <v>12503.8</v>
      </c>
      <c r="E17" s="90">
        <v>10365.700000000001</v>
      </c>
      <c r="F17" s="79">
        <f t="shared" si="4"/>
        <v>518.29999999999995</v>
      </c>
      <c r="G17" s="88">
        <f t="shared" si="5"/>
        <v>213.8</v>
      </c>
      <c r="H17" s="52">
        <f t="shared" si="3"/>
        <v>732.09999999999991</v>
      </c>
      <c r="I17" s="52">
        <f t="shared" si="2"/>
        <v>13235.899999999998</v>
      </c>
      <c r="K17" s="126"/>
      <c r="L17" s="127"/>
      <c r="M17" s="127"/>
      <c r="N17" s="70"/>
    </row>
    <row r="18" spans="1:14" s="47" customFormat="1" ht="15.75" x14ac:dyDescent="0.25">
      <c r="A18" s="51" t="s">
        <v>17</v>
      </c>
      <c r="B18" s="52">
        <v>24999.200000000001</v>
      </c>
      <c r="C18" s="53">
        <f t="shared" si="0"/>
        <v>955.29999999999927</v>
      </c>
      <c r="D18" s="74">
        <v>25954.5</v>
      </c>
      <c r="E18" s="74">
        <v>20867.5</v>
      </c>
      <c r="F18" s="79">
        <f t="shared" si="4"/>
        <v>1043.4000000000001</v>
      </c>
      <c r="G18" s="79">
        <f t="shared" si="5"/>
        <v>508.7</v>
      </c>
      <c r="H18" s="52">
        <f t="shared" si="3"/>
        <v>1552.1000000000001</v>
      </c>
      <c r="I18" s="52">
        <f t="shared" si="2"/>
        <v>27506.600000000002</v>
      </c>
      <c r="K18" s="126"/>
      <c r="L18" s="127"/>
      <c r="M18" s="127"/>
      <c r="N18" s="70"/>
    </row>
    <row r="19" spans="1:14" s="47" customFormat="1" ht="15.75" x14ac:dyDescent="0.25">
      <c r="A19" s="51" t="s">
        <v>52</v>
      </c>
      <c r="B19" s="52">
        <v>40753.1</v>
      </c>
      <c r="C19" s="53">
        <f t="shared" si="0"/>
        <v>1989.3000000000029</v>
      </c>
      <c r="D19" s="74">
        <v>42742.400000000001</v>
      </c>
      <c r="E19" s="74">
        <v>32655.200000000001</v>
      </c>
      <c r="F19" s="79">
        <f t="shared" si="4"/>
        <v>1632.8</v>
      </c>
      <c r="G19" s="79">
        <f t="shared" si="5"/>
        <v>1008.7</v>
      </c>
      <c r="H19" s="52">
        <f t="shared" si="3"/>
        <v>2641.5</v>
      </c>
      <c r="I19" s="52">
        <f t="shared" si="2"/>
        <v>45383.9</v>
      </c>
      <c r="K19" s="126"/>
      <c r="L19" s="127"/>
      <c r="M19" s="127"/>
      <c r="N19" s="70"/>
    </row>
    <row r="20" spans="1:14" s="47" customFormat="1" ht="15.75" x14ac:dyDescent="0.25">
      <c r="A20" s="51" t="s">
        <v>18</v>
      </c>
      <c r="B20" s="52">
        <v>32805.4</v>
      </c>
      <c r="C20" s="53">
        <f t="shared" si="0"/>
        <v>121.40000000000146</v>
      </c>
      <c r="D20" s="74">
        <v>32926.800000000003</v>
      </c>
      <c r="E20" s="74">
        <v>25131.8</v>
      </c>
      <c r="F20" s="79">
        <f t="shared" si="4"/>
        <v>1256.5999999999999</v>
      </c>
      <c r="G20" s="79">
        <f t="shared" si="5"/>
        <v>779.5</v>
      </c>
      <c r="H20" s="52">
        <f t="shared" si="3"/>
        <v>2036.1</v>
      </c>
      <c r="I20" s="52">
        <f t="shared" si="2"/>
        <v>34962.9</v>
      </c>
      <c r="K20" s="126"/>
      <c r="L20" s="127"/>
      <c r="M20" s="127"/>
      <c r="N20" s="70"/>
    </row>
    <row r="21" spans="1:14" s="47" customFormat="1" ht="15.75" x14ac:dyDescent="0.25">
      <c r="A21" s="51" t="s">
        <v>20</v>
      </c>
      <c r="B21" s="52">
        <v>48745.5</v>
      </c>
      <c r="C21" s="53">
        <f t="shared" si="0"/>
        <v>904</v>
      </c>
      <c r="D21" s="74">
        <v>49649.5</v>
      </c>
      <c r="E21" s="74">
        <v>29000.5</v>
      </c>
      <c r="F21" s="79">
        <f t="shared" si="4"/>
        <v>1450</v>
      </c>
      <c r="G21" s="79">
        <f t="shared" ref="G21:G45" si="6">ROUND((D21-E21)*0.1,1)</f>
        <v>2064.9</v>
      </c>
      <c r="H21" s="52">
        <f t="shared" si="3"/>
        <v>3514.9</v>
      </c>
      <c r="I21" s="52">
        <f t="shared" si="2"/>
        <v>53164.4</v>
      </c>
      <c r="K21" s="126"/>
      <c r="L21" s="127"/>
      <c r="M21" s="127"/>
      <c r="N21" s="70"/>
    </row>
    <row r="22" spans="1:14" s="47" customFormat="1" ht="15.75" x14ac:dyDescent="0.25">
      <c r="A22" s="51" t="s">
        <v>53</v>
      </c>
      <c r="B22" s="52">
        <v>31276</v>
      </c>
      <c r="C22" s="53">
        <f t="shared" si="0"/>
        <v>552</v>
      </c>
      <c r="D22" s="74">
        <v>31828</v>
      </c>
      <c r="E22" s="74">
        <v>21569</v>
      </c>
      <c r="F22" s="79">
        <f t="shared" si="4"/>
        <v>1078.5</v>
      </c>
      <c r="G22" s="79">
        <f t="shared" si="6"/>
        <v>1025.9000000000001</v>
      </c>
      <c r="H22" s="52">
        <f t="shared" si="3"/>
        <v>2104.4</v>
      </c>
      <c r="I22" s="52">
        <f t="shared" si="2"/>
        <v>33932.400000000001</v>
      </c>
      <c r="K22" s="126"/>
      <c r="L22" s="127"/>
      <c r="M22" s="127"/>
      <c r="N22" s="70"/>
    </row>
    <row r="23" spans="1:14" s="47" customFormat="1" ht="15.75" x14ac:dyDescent="0.25">
      <c r="A23" s="51" t="s">
        <v>84</v>
      </c>
      <c r="B23" s="52">
        <v>37904.199999999997</v>
      </c>
      <c r="C23" s="53">
        <f t="shared" si="0"/>
        <v>459.80000000000291</v>
      </c>
      <c r="D23" s="74">
        <v>38364</v>
      </c>
      <c r="E23" s="74">
        <v>27155.200000000001</v>
      </c>
      <c r="F23" s="79">
        <f t="shared" si="4"/>
        <v>1357.8</v>
      </c>
      <c r="G23" s="79">
        <f t="shared" si="6"/>
        <v>1120.9000000000001</v>
      </c>
      <c r="H23" s="52">
        <f t="shared" si="3"/>
        <v>2478.6999999999998</v>
      </c>
      <c r="I23" s="52">
        <f t="shared" si="2"/>
        <v>40842.700000000004</v>
      </c>
      <c r="K23" s="126"/>
      <c r="L23" s="127"/>
      <c r="M23" s="127"/>
      <c r="N23" s="70"/>
    </row>
    <row r="24" spans="1:14" s="47" customFormat="1" ht="15.75" x14ac:dyDescent="0.25">
      <c r="A24" s="51" t="s">
        <v>54</v>
      </c>
      <c r="B24" s="52">
        <v>33535</v>
      </c>
      <c r="C24" s="53">
        <f t="shared" si="0"/>
        <v>0</v>
      </c>
      <c r="D24" s="74">
        <v>33535</v>
      </c>
      <c r="E24" s="74">
        <v>23503</v>
      </c>
      <c r="F24" s="79">
        <f t="shared" si="4"/>
        <v>1175.2</v>
      </c>
      <c r="G24" s="79">
        <f t="shared" si="6"/>
        <v>1003.2</v>
      </c>
      <c r="H24" s="52">
        <f t="shared" si="3"/>
        <v>2178.4</v>
      </c>
      <c r="I24" s="52">
        <f t="shared" si="2"/>
        <v>35713.399999999994</v>
      </c>
      <c r="K24" s="126"/>
      <c r="L24" s="127"/>
      <c r="M24" s="127"/>
      <c r="N24" s="70"/>
    </row>
    <row r="25" spans="1:14" s="47" customFormat="1" ht="15.75" x14ac:dyDescent="0.25">
      <c r="A25" s="51" t="s">
        <v>55</v>
      </c>
      <c r="B25" s="52">
        <v>36499</v>
      </c>
      <c r="C25" s="53">
        <f t="shared" si="0"/>
        <v>1</v>
      </c>
      <c r="D25" s="74">
        <v>36500</v>
      </c>
      <c r="E25" s="74">
        <v>23333.200000000001</v>
      </c>
      <c r="F25" s="79">
        <f t="shared" si="4"/>
        <v>1166.7</v>
      </c>
      <c r="G25" s="79">
        <f t="shared" si="6"/>
        <v>1316.7</v>
      </c>
      <c r="H25" s="52">
        <f t="shared" si="3"/>
        <v>2483.4</v>
      </c>
      <c r="I25" s="52">
        <f t="shared" si="2"/>
        <v>38983.399999999994</v>
      </c>
      <c r="K25" s="126"/>
      <c r="L25" s="127"/>
      <c r="M25" s="127"/>
      <c r="N25" s="70"/>
    </row>
    <row r="26" spans="1:14" s="47" customFormat="1" ht="15.75" x14ac:dyDescent="0.25">
      <c r="A26" s="51" t="s">
        <v>56</v>
      </c>
      <c r="B26" s="52">
        <v>43742.9</v>
      </c>
      <c r="C26" s="53">
        <f t="shared" si="0"/>
        <v>11524.299999999996</v>
      </c>
      <c r="D26" s="74">
        <v>55267.199999999997</v>
      </c>
      <c r="E26" s="74">
        <v>44009.1</v>
      </c>
      <c r="F26" s="79">
        <f t="shared" si="4"/>
        <v>2200.5</v>
      </c>
      <c r="G26" s="79">
        <f t="shared" si="6"/>
        <v>1125.8</v>
      </c>
      <c r="H26" s="52">
        <f t="shared" si="3"/>
        <v>3326.3</v>
      </c>
      <c r="I26" s="52">
        <f t="shared" si="2"/>
        <v>58593.5</v>
      </c>
      <c r="K26" s="126"/>
      <c r="L26" s="127"/>
      <c r="M26" s="127"/>
      <c r="N26" s="70"/>
    </row>
    <row r="27" spans="1:14" s="47" customFormat="1" ht="15.75" x14ac:dyDescent="0.25">
      <c r="A27" s="51" t="s">
        <v>23</v>
      </c>
      <c r="B27" s="52">
        <v>26129.4</v>
      </c>
      <c r="C27" s="53">
        <f t="shared" si="0"/>
        <v>918.59999999999854</v>
      </c>
      <c r="D27" s="74">
        <v>27048</v>
      </c>
      <c r="E27" s="74">
        <v>21529.599999999999</v>
      </c>
      <c r="F27" s="79">
        <f t="shared" si="4"/>
        <v>1076.5</v>
      </c>
      <c r="G27" s="79">
        <f t="shared" si="6"/>
        <v>551.79999999999995</v>
      </c>
      <c r="H27" s="52">
        <f t="shared" si="3"/>
        <v>1628.3</v>
      </c>
      <c r="I27" s="52">
        <f t="shared" si="2"/>
        <v>28676.3</v>
      </c>
      <c r="K27" s="126"/>
      <c r="L27" s="127"/>
      <c r="M27" s="127"/>
      <c r="N27" s="70"/>
    </row>
    <row r="28" spans="1:14" s="47" customFormat="1" ht="15.75" x14ac:dyDescent="0.25">
      <c r="A28" s="51" t="s">
        <v>57</v>
      </c>
      <c r="B28" s="52">
        <v>10172.4</v>
      </c>
      <c r="C28" s="53">
        <f t="shared" si="0"/>
        <v>315.60000000000036</v>
      </c>
      <c r="D28" s="74">
        <v>10488</v>
      </c>
      <c r="E28" s="74">
        <v>7983.4</v>
      </c>
      <c r="F28" s="79">
        <f t="shared" si="4"/>
        <v>399.2</v>
      </c>
      <c r="G28" s="79">
        <f t="shared" si="6"/>
        <v>250.5</v>
      </c>
      <c r="H28" s="52">
        <f t="shared" si="3"/>
        <v>649.70000000000005</v>
      </c>
      <c r="I28" s="52">
        <f t="shared" si="2"/>
        <v>11137.7</v>
      </c>
      <c r="K28" s="126"/>
      <c r="L28" s="127"/>
      <c r="M28" s="127"/>
      <c r="N28" s="70"/>
    </row>
    <row r="29" spans="1:14" s="47" customFormat="1" ht="15.75" x14ac:dyDescent="0.25">
      <c r="A29" s="51" t="s">
        <v>22</v>
      </c>
      <c r="B29" s="52">
        <v>9728.9</v>
      </c>
      <c r="C29" s="53">
        <f t="shared" si="0"/>
        <v>0</v>
      </c>
      <c r="D29" s="74">
        <v>9728.9</v>
      </c>
      <c r="E29" s="74">
        <v>7180</v>
      </c>
      <c r="F29" s="79">
        <f t="shared" si="4"/>
        <v>359</v>
      </c>
      <c r="G29" s="79">
        <f t="shared" si="6"/>
        <v>254.9</v>
      </c>
      <c r="H29" s="52">
        <f t="shared" si="3"/>
        <v>613.9</v>
      </c>
      <c r="I29" s="52">
        <f t="shared" si="2"/>
        <v>10342.799999999999</v>
      </c>
      <c r="K29" s="126"/>
      <c r="L29" s="127"/>
      <c r="M29" s="127"/>
      <c r="N29" s="70"/>
    </row>
    <row r="30" spans="1:14" s="47" customFormat="1" ht="15.75" x14ac:dyDescent="0.25">
      <c r="A30" s="51" t="s">
        <v>26</v>
      </c>
      <c r="B30" s="54">
        <v>27516.6</v>
      </c>
      <c r="C30" s="53">
        <f t="shared" si="0"/>
        <v>292.80000000000291</v>
      </c>
      <c r="D30" s="74">
        <v>27809.4</v>
      </c>
      <c r="E30" s="74">
        <v>23547.8</v>
      </c>
      <c r="F30" s="79">
        <f t="shared" si="4"/>
        <v>1177.4000000000001</v>
      </c>
      <c r="G30" s="79">
        <f t="shared" si="6"/>
        <v>426.2</v>
      </c>
      <c r="H30" s="52">
        <f t="shared" si="3"/>
        <v>1603.6000000000001</v>
      </c>
      <c r="I30" s="52">
        <f t="shared" si="2"/>
        <v>29413.000000000004</v>
      </c>
      <c r="K30" s="126"/>
      <c r="L30" s="127"/>
      <c r="M30" s="127"/>
      <c r="N30" s="70"/>
    </row>
    <row r="31" spans="1:14" s="47" customFormat="1" ht="15.75" x14ac:dyDescent="0.25">
      <c r="A31" s="51" t="s">
        <v>34</v>
      </c>
      <c r="B31" s="52">
        <v>45855.5</v>
      </c>
      <c r="C31" s="53">
        <f t="shared" si="0"/>
        <v>2444.5</v>
      </c>
      <c r="D31" s="74">
        <v>48300</v>
      </c>
      <c r="E31" s="74">
        <v>42669</v>
      </c>
      <c r="F31" s="79">
        <f t="shared" si="4"/>
        <v>2133.5</v>
      </c>
      <c r="G31" s="79">
        <f t="shared" si="6"/>
        <v>563.1</v>
      </c>
      <c r="H31" s="52">
        <f t="shared" si="3"/>
        <v>2696.6</v>
      </c>
      <c r="I31" s="52">
        <f t="shared" si="2"/>
        <v>50996.6</v>
      </c>
      <c r="K31" s="126"/>
      <c r="L31" s="127"/>
      <c r="M31" s="127"/>
      <c r="N31" s="70"/>
    </row>
    <row r="32" spans="1:14" s="47" customFormat="1" ht="15.75" x14ac:dyDescent="0.25">
      <c r="A32" s="51" t="s">
        <v>33</v>
      </c>
      <c r="B32" s="52">
        <v>20544.400000000001</v>
      </c>
      <c r="C32" s="53">
        <f t="shared" si="0"/>
        <v>1027.1999999999971</v>
      </c>
      <c r="D32" s="74">
        <v>21571.599999999999</v>
      </c>
      <c r="E32" s="90">
        <v>18209.599999999999</v>
      </c>
      <c r="F32" s="79">
        <f t="shared" si="4"/>
        <v>910.5</v>
      </c>
      <c r="G32" s="88">
        <f t="shared" si="6"/>
        <v>336.2</v>
      </c>
      <c r="H32" s="52">
        <f t="shared" si="3"/>
        <v>1246.7</v>
      </c>
      <c r="I32" s="52">
        <f t="shared" si="2"/>
        <v>22818.3</v>
      </c>
      <c r="K32" s="126"/>
      <c r="L32" s="127"/>
      <c r="M32" s="127"/>
      <c r="N32" s="70"/>
    </row>
    <row r="33" spans="1:14" s="47" customFormat="1" ht="15.75" x14ac:dyDescent="0.25">
      <c r="A33" s="51" t="s">
        <v>66</v>
      </c>
      <c r="B33" s="52">
        <v>30193.599999999999</v>
      </c>
      <c r="C33" s="53">
        <f t="shared" si="0"/>
        <v>1006.4000000000015</v>
      </c>
      <c r="D33" s="74">
        <v>31200</v>
      </c>
      <c r="E33" s="74">
        <v>25416</v>
      </c>
      <c r="F33" s="79">
        <f t="shared" si="4"/>
        <v>1270.8</v>
      </c>
      <c r="G33" s="88">
        <f t="shared" si="6"/>
        <v>578.4</v>
      </c>
      <c r="H33" s="52">
        <f t="shared" si="3"/>
        <v>1849.1999999999998</v>
      </c>
      <c r="I33" s="52">
        <f t="shared" si="2"/>
        <v>33049.199999999997</v>
      </c>
      <c r="K33" s="126"/>
      <c r="L33" s="127"/>
      <c r="M33" s="127"/>
      <c r="N33" s="70"/>
    </row>
    <row r="34" spans="1:14" s="47" customFormat="1" ht="15.75" x14ac:dyDescent="0.25">
      <c r="A34" s="51" t="s">
        <v>27</v>
      </c>
      <c r="B34" s="52">
        <v>12768</v>
      </c>
      <c r="C34" s="53">
        <f t="shared" si="0"/>
        <v>0</v>
      </c>
      <c r="D34" s="74">
        <v>12768</v>
      </c>
      <c r="E34" s="74">
        <v>10741.5</v>
      </c>
      <c r="F34" s="79">
        <f t="shared" si="4"/>
        <v>537.1</v>
      </c>
      <c r="G34" s="79">
        <f t="shared" si="6"/>
        <v>202.7</v>
      </c>
      <c r="H34" s="52">
        <f>F34+G34</f>
        <v>739.8</v>
      </c>
      <c r="I34" s="52">
        <f>D34+F34+G34</f>
        <v>13507.800000000001</v>
      </c>
      <c r="K34" s="126"/>
      <c r="L34" s="127"/>
      <c r="M34" s="127"/>
      <c r="N34" s="70"/>
    </row>
    <row r="35" spans="1:14" s="47" customFormat="1" ht="15.75" x14ac:dyDescent="0.25">
      <c r="A35" s="51" t="s">
        <v>38</v>
      </c>
      <c r="B35" s="52">
        <v>23120</v>
      </c>
      <c r="C35" s="53">
        <f t="shared" si="0"/>
        <v>64</v>
      </c>
      <c r="D35" s="74">
        <v>23184</v>
      </c>
      <c r="E35" s="74">
        <v>21389</v>
      </c>
      <c r="F35" s="79">
        <f t="shared" si="4"/>
        <v>1069.5</v>
      </c>
      <c r="G35" s="79">
        <f t="shared" si="6"/>
        <v>179.5</v>
      </c>
      <c r="H35" s="52">
        <f t="shared" si="3"/>
        <v>1249</v>
      </c>
      <c r="I35" s="52">
        <f t="shared" si="2"/>
        <v>24433</v>
      </c>
      <c r="K35" s="126"/>
      <c r="L35" s="127"/>
      <c r="M35" s="127"/>
      <c r="N35" s="70"/>
    </row>
    <row r="36" spans="1:14" s="47" customFormat="1" ht="15.75" x14ac:dyDescent="0.25">
      <c r="A36" s="51" t="s">
        <v>29</v>
      </c>
      <c r="B36" s="52">
        <v>10284</v>
      </c>
      <c r="C36" s="53">
        <f t="shared" si="0"/>
        <v>204</v>
      </c>
      <c r="D36" s="74">
        <v>10488</v>
      </c>
      <c r="E36" s="74">
        <v>9088</v>
      </c>
      <c r="F36" s="79">
        <f t="shared" si="4"/>
        <v>454.4</v>
      </c>
      <c r="G36" s="88">
        <f t="shared" si="6"/>
        <v>140</v>
      </c>
      <c r="H36" s="52">
        <f t="shared" si="3"/>
        <v>594.4</v>
      </c>
      <c r="I36" s="52">
        <f t="shared" si="2"/>
        <v>11082.4</v>
      </c>
      <c r="K36" s="126"/>
      <c r="L36" s="127"/>
      <c r="M36" s="127"/>
      <c r="N36" s="70"/>
    </row>
    <row r="37" spans="1:14" s="47" customFormat="1" ht="15.75" x14ac:dyDescent="0.25">
      <c r="A37" s="51" t="s">
        <v>25</v>
      </c>
      <c r="B37" s="52">
        <v>27065.8</v>
      </c>
      <c r="C37" s="53">
        <f t="shared" si="0"/>
        <v>1086.2000000000007</v>
      </c>
      <c r="D37" s="74">
        <v>28152</v>
      </c>
      <c r="E37" s="74">
        <v>24548.5</v>
      </c>
      <c r="F37" s="79">
        <f t="shared" si="4"/>
        <v>1227.4000000000001</v>
      </c>
      <c r="G37" s="79">
        <f t="shared" si="6"/>
        <v>360.4</v>
      </c>
      <c r="H37" s="52">
        <f t="shared" si="3"/>
        <v>1587.8000000000002</v>
      </c>
      <c r="I37" s="52">
        <f t="shared" si="2"/>
        <v>29739.800000000003</v>
      </c>
      <c r="K37" s="126"/>
      <c r="L37" s="127"/>
      <c r="M37" s="127"/>
      <c r="N37" s="70"/>
    </row>
    <row r="38" spans="1:14" s="47" customFormat="1" ht="15.75" x14ac:dyDescent="0.25">
      <c r="A38" s="51" t="s">
        <v>35</v>
      </c>
      <c r="B38" s="52">
        <v>16810.099999999999</v>
      </c>
      <c r="C38" s="53">
        <f t="shared" si="0"/>
        <v>0</v>
      </c>
      <c r="D38" s="74">
        <v>16810.099999999999</v>
      </c>
      <c r="E38" s="74">
        <v>13860.1</v>
      </c>
      <c r="F38" s="79">
        <f t="shared" si="4"/>
        <v>693</v>
      </c>
      <c r="G38" s="79">
        <f t="shared" si="6"/>
        <v>295</v>
      </c>
      <c r="H38" s="52">
        <f t="shared" si="3"/>
        <v>988</v>
      </c>
      <c r="I38" s="52">
        <f t="shared" si="2"/>
        <v>17798.099999999999</v>
      </c>
      <c r="K38" s="126"/>
      <c r="L38" s="127"/>
      <c r="M38" s="127"/>
      <c r="N38" s="70"/>
    </row>
    <row r="39" spans="1:14" s="47" customFormat="1" ht="15.75" x14ac:dyDescent="0.25">
      <c r="A39" s="51" t="s">
        <v>32</v>
      </c>
      <c r="B39" s="52">
        <v>16001.1</v>
      </c>
      <c r="C39" s="53">
        <f t="shared" ref="C39:C64" si="7">D39-B39</f>
        <v>863.30000000000109</v>
      </c>
      <c r="D39" s="74">
        <v>16864.400000000001</v>
      </c>
      <c r="E39" s="74">
        <v>13024.4</v>
      </c>
      <c r="F39" s="79">
        <f t="shared" si="4"/>
        <v>651.20000000000005</v>
      </c>
      <c r="G39" s="79">
        <f t="shared" si="6"/>
        <v>384</v>
      </c>
      <c r="H39" s="52">
        <f t="shared" si="3"/>
        <v>1035.2</v>
      </c>
      <c r="I39" s="52">
        <f t="shared" si="2"/>
        <v>17899.600000000002</v>
      </c>
      <c r="K39" s="126"/>
      <c r="L39" s="127"/>
      <c r="M39" s="127"/>
      <c r="N39" s="70"/>
    </row>
    <row r="40" spans="1:14" s="47" customFormat="1" ht="15.75" x14ac:dyDescent="0.25">
      <c r="A40" s="51" t="s">
        <v>28</v>
      </c>
      <c r="B40" s="52">
        <v>19290.099999999999</v>
      </c>
      <c r="C40" s="53">
        <f t="shared" si="7"/>
        <v>-242</v>
      </c>
      <c r="D40" s="74">
        <v>19048.099999999999</v>
      </c>
      <c r="E40" s="74">
        <v>17118.099999999999</v>
      </c>
      <c r="F40" s="79">
        <f t="shared" si="4"/>
        <v>855.9</v>
      </c>
      <c r="G40" s="79">
        <f t="shared" si="6"/>
        <v>193</v>
      </c>
      <c r="H40" s="52">
        <f t="shared" si="3"/>
        <v>1048.9000000000001</v>
      </c>
      <c r="I40" s="52">
        <f t="shared" si="2"/>
        <v>20097</v>
      </c>
      <c r="K40" s="126"/>
      <c r="L40" s="127"/>
      <c r="M40" s="127"/>
      <c r="N40" s="70"/>
    </row>
    <row r="41" spans="1:14" s="47" customFormat="1" ht="15.75" x14ac:dyDescent="0.25">
      <c r="A41" s="51" t="s">
        <v>39</v>
      </c>
      <c r="B41" s="52">
        <v>30692.2</v>
      </c>
      <c r="C41" s="53">
        <f t="shared" si="7"/>
        <v>771.79999999999927</v>
      </c>
      <c r="D41" s="74">
        <v>31464</v>
      </c>
      <c r="E41" s="74">
        <v>25633</v>
      </c>
      <c r="F41" s="79">
        <f t="shared" si="4"/>
        <v>1281.7</v>
      </c>
      <c r="G41" s="79">
        <f t="shared" si="6"/>
        <v>583.1</v>
      </c>
      <c r="H41" s="52">
        <f t="shared" si="3"/>
        <v>1864.8000000000002</v>
      </c>
      <c r="I41" s="52">
        <f t="shared" si="2"/>
        <v>33328.800000000003</v>
      </c>
      <c r="K41" s="126"/>
      <c r="L41" s="127"/>
      <c r="M41" s="127"/>
      <c r="N41" s="70"/>
    </row>
    <row r="42" spans="1:14" s="47" customFormat="1" ht="15.75" x14ac:dyDescent="0.25">
      <c r="A42" s="51" t="s">
        <v>30</v>
      </c>
      <c r="B42" s="52">
        <v>32600</v>
      </c>
      <c r="C42" s="53">
        <f t="shared" si="7"/>
        <v>3050</v>
      </c>
      <c r="D42" s="74">
        <v>35650</v>
      </c>
      <c r="E42" s="74">
        <v>31150</v>
      </c>
      <c r="F42" s="79">
        <f t="shared" si="4"/>
        <v>1557.5</v>
      </c>
      <c r="G42" s="79">
        <f t="shared" si="6"/>
        <v>450</v>
      </c>
      <c r="H42" s="52">
        <f t="shared" si="3"/>
        <v>2007.5</v>
      </c>
      <c r="I42" s="52">
        <f t="shared" si="2"/>
        <v>37657.5</v>
      </c>
      <c r="K42" s="126"/>
      <c r="L42" s="127"/>
      <c r="M42" s="127"/>
      <c r="N42" s="70"/>
    </row>
    <row r="43" spans="1:14" s="47" customFormat="1" ht="15.75" x14ac:dyDescent="0.25">
      <c r="A43" s="51" t="s">
        <v>58</v>
      </c>
      <c r="B43" s="52">
        <v>39156.400000000001</v>
      </c>
      <c r="C43" s="53">
        <f t="shared" si="7"/>
        <v>863.59999999999854</v>
      </c>
      <c r="D43" s="74">
        <v>40020</v>
      </c>
      <c r="E43" s="74">
        <v>38967</v>
      </c>
      <c r="F43" s="79">
        <f t="shared" si="4"/>
        <v>1948.4</v>
      </c>
      <c r="G43" s="79">
        <f t="shared" si="6"/>
        <v>105.3</v>
      </c>
      <c r="H43" s="52">
        <f t="shared" si="3"/>
        <v>2053.7000000000003</v>
      </c>
      <c r="I43" s="52">
        <f t="shared" si="2"/>
        <v>42073.700000000004</v>
      </c>
      <c r="K43" s="126"/>
      <c r="L43" s="127"/>
      <c r="M43" s="127"/>
      <c r="N43" s="70"/>
    </row>
    <row r="44" spans="1:14" s="47" customFormat="1" ht="15.75" x14ac:dyDescent="0.25">
      <c r="A44" s="51" t="s">
        <v>59</v>
      </c>
      <c r="B44" s="52">
        <v>35075.800000000003</v>
      </c>
      <c r="C44" s="53">
        <f t="shared" si="7"/>
        <v>1052.2999999999956</v>
      </c>
      <c r="D44" s="74">
        <v>36128.1</v>
      </c>
      <c r="E44" s="74">
        <v>29128.1</v>
      </c>
      <c r="F44" s="79">
        <f t="shared" si="4"/>
        <v>1456.4</v>
      </c>
      <c r="G44" s="79">
        <f t="shared" si="6"/>
        <v>700</v>
      </c>
      <c r="H44" s="52">
        <f t="shared" si="3"/>
        <v>2156.4</v>
      </c>
      <c r="I44" s="52">
        <f t="shared" si="2"/>
        <v>38284.5</v>
      </c>
      <c r="K44" s="126"/>
      <c r="L44" s="127"/>
      <c r="M44" s="127"/>
      <c r="N44" s="70"/>
    </row>
    <row r="45" spans="1:14" s="47" customFormat="1" ht="15.75" x14ac:dyDescent="0.25">
      <c r="A45" s="51" t="s">
        <v>36</v>
      </c>
      <c r="B45" s="52">
        <v>57001.1</v>
      </c>
      <c r="C45" s="53">
        <f t="shared" si="7"/>
        <v>11303.599999999999</v>
      </c>
      <c r="D45" s="74">
        <v>68304.7</v>
      </c>
      <c r="E45" s="74">
        <v>56256.7</v>
      </c>
      <c r="F45" s="79">
        <f>ROUND(E45*0.05,1)</f>
        <v>2812.8</v>
      </c>
      <c r="G45" s="79">
        <f t="shared" si="6"/>
        <v>1204.8</v>
      </c>
      <c r="H45" s="52">
        <f t="shared" si="3"/>
        <v>4017.6000000000004</v>
      </c>
      <c r="I45" s="52">
        <f t="shared" si="2"/>
        <v>72322.3</v>
      </c>
      <c r="K45" s="126"/>
      <c r="L45" s="127"/>
      <c r="M45" s="127"/>
      <c r="N45" s="70"/>
    </row>
    <row r="46" spans="1:14" ht="15.75" x14ac:dyDescent="0.25">
      <c r="A46" s="51" t="s">
        <v>44</v>
      </c>
      <c r="B46" s="55">
        <v>125177.4</v>
      </c>
      <c r="C46" s="53">
        <f t="shared" si="7"/>
        <v>0</v>
      </c>
      <c r="D46" s="74">
        <v>125177.4</v>
      </c>
      <c r="E46" s="74"/>
      <c r="F46" s="79">
        <f t="shared" si="1"/>
        <v>6258.9</v>
      </c>
      <c r="G46" s="79"/>
      <c r="H46" s="52">
        <f t="shared" si="3"/>
        <v>6258.9</v>
      </c>
      <c r="I46" s="52">
        <f t="shared" si="2"/>
        <v>131436.29999999999</v>
      </c>
      <c r="K46" s="126"/>
      <c r="L46" s="127"/>
      <c r="N46" s="70"/>
    </row>
    <row r="47" spans="1:14" ht="15.75" x14ac:dyDescent="0.25">
      <c r="A47" s="51" t="s">
        <v>75</v>
      </c>
      <c r="B47" s="55">
        <v>14666</v>
      </c>
      <c r="C47" s="53">
        <f t="shared" si="7"/>
        <v>0</v>
      </c>
      <c r="D47" s="74">
        <v>14666</v>
      </c>
      <c r="E47" s="74"/>
      <c r="F47" s="79">
        <f t="shared" si="1"/>
        <v>733.3</v>
      </c>
      <c r="G47" s="79"/>
      <c r="H47" s="52">
        <f t="shared" si="3"/>
        <v>733.3</v>
      </c>
      <c r="I47" s="52">
        <f t="shared" si="2"/>
        <v>15399.3</v>
      </c>
      <c r="K47" s="126"/>
      <c r="L47" s="127"/>
      <c r="N47" s="70"/>
    </row>
    <row r="48" spans="1:14" ht="16.5" customHeight="1" x14ac:dyDescent="0.25">
      <c r="A48" s="51" t="s">
        <v>4</v>
      </c>
      <c r="B48" s="52">
        <v>20087.599999999999</v>
      </c>
      <c r="C48" s="53">
        <f t="shared" si="7"/>
        <v>0</v>
      </c>
      <c r="D48" s="74">
        <v>20087.599999999999</v>
      </c>
      <c r="E48" s="74"/>
      <c r="F48" s="79">
        <f t="shared" si="1"/>
        <v>1004.4</v>
      </c>
      <c r="G48" s="79"/>
      <c r="H48" s="52">
        <f t="shared" si="3"/>
        <v>1004.4</v>
      </c>
      <c r="I48" s="52">
        <f t="shared" si="2"/>
        <v>21092</v>
      </c>
      <c r="K48" s="126"/>
      <c r="L48" s="127"/>
      <c r="N48" s="70"/>
    </row>
    <row r="49" spans="1:14" ht="16.5" customHeight="1" x14ac:dyDescent="0.25">
      <c r="A49" s="51" t="s">
        <v>5</v>
      </c>
      <c r="B49" s="52">
        <v>46928.5</v>
      </c>
      <c r="C49" s="53">
        <f t="shared" si="7"/>
        <v>0</v>
      </c>
      <c r="D49" s="74">
        <v>46928.5</v>
      </c>
      <c r="E49" s="74"/>
      <c r="F49" s="79">
        <f t="shared" si="1"/>
        <v>2346.4</v>
      </c>
      <c r="G49" s="79"/>
      <c r="H49" s="52">
        <f t="shared" si="3"/>
        <v>2346.4</v>
      </c>
      <c r="I49" s="52">
        <f t="shared" si="2"/>
        <v>49274.9</v>
      </c>
      <c r="K49" s="126"/>
      <c r="L49" s="127"/>
      <c r="N49" s="70"/>
    </row>
    <row r="50" spans="1:14" ht="16.5" customHeight="1" x14ac:dyDescent="0.25">
      <c r="A50" s="51" t="s">
        <v>6</v>
      </c>
      <c r="B50" s="52">
        <v>14216</v>
      </c>
      <c r="C50" s="53">
        <f t="shared" si="7"/>
        <v>0</v>
      </c>
      <c r="D50" s="74">
        <v>14216</v>
      </c>
      <c r="E50" s="74"/>
      <c r="F50" s="79">
        <f t="shared" si="1"/>
        <v>710.8</v>
      </c>
      <c r="G50" s="79"/>
      <c r="H50" s="52">
        <f t="shared" si="3"/>
        <v>710.8</v>
      </c>
      <c r="I50" s="52">
        <f t="shared" si="2"/>
        <v>14926.8</v>
      </c>
      <c r="K50" s="126"/>
      <c r="L50" s="127"/>
      <c r="N50" s="70"/>
    </row>
    <row r="51" spans="1:14" ht="16.5" customHeight="1" x14ac:dyDescent="0.25">
      <c r="A51" s="51" t="s">
        <v>68</v>
      </c>
      <c r="B51" s="52">
        <v>9961</v>
      </c>
      <c r="C51" s="53">
        <f t="shared" si="7"/>
        <v>46</v>
      </c>
      <c r="D51" s="74">
        <v>10007</v>
      </c>
      <c r="E51" s="74"/>
      <c r="F51" s="79">
        <f t="shared" si="1"/>
        <v>500.4</v>
      </c>
      <c r="G51" s="79"/>
      <c r="H51" s="52">
        <f t="shared" si="3"/>
        <v>500.4</v>
      </c>
      <c r="I51" s="52">
        <f t="shared" si="2"/>
        <v>10507.4</v>
      </c>
      <c r="K51" s="126"/>
      <c r="L51" s="127"/>
      <c r="N51" s="70"/>
    </row>
    <row r="52" spans="1:14" ht="16.5" customHeight="1" x14ac:dyDescent="0.25">
      <c r="A52" s="51" t="s">
        <v>7</v>
      </c>
      <c r="B52" s="52">
        <v>17355.599999999999</v>
      </c>
      <c r="C52" s="53">
        <f t="shared" si="7"/>
        <v>0</v>
      </c>
      <c r="D52" s="74">
        <v>17355.599999999999</v>
      </c>
      <c r="E52" s="74"/>
      <c r="F52" s="79">
        <f t="shared" si="1"/>
        <v>867.8</v>
      </c>
      <c r="G52" s="79"/>
      <c r="H52" s="52">
        <f t="shared" si="3"/>
        <v>867.8</v>
      </c>
      <c r="I52" s="52">
        <f t="shared" si="2"/>
        <v>18223.399999999998</v>
      </c>
      <c r="K52" s="126"/>
      <c r="L52" s="127"/>
      <c r="N52" s="70"/>
    </row>
    <row r="53" spans="1:14" ht="15.75" x14ac:dyDescent="0.25">
      <c r="A53" s="51" t="s">
        <v>69</v>
      </c>
      <c r="B53" s="55">
        <v>11516.6</v>
      </c>
      <c r="C53" s="53">
        <f t="shared" si="7"/>
        <v>1484.3999999999996</v>
      </c>
      <c r="D53" s="74">
        <v>13001</v>
      </c>
      <c r="E53" s="74"/>
      <c r="F53" s="79">
        <f t="shared" si="1"/>
        <v>650.1</v>
      </c>
      <c r="G53" s="79"/>
      <c r="H53" s="52">
        <f t="shared" si="3"/>
        <v>650.1</v>
      </c>
      <c r="I53" s="52">
        <f t="shared" si="2"/>
        <v>13651.1</v>
      </c>
      <c r="K53" s="126"/>
      <c r="L53" s="127"/>
      <c r="N53" s="70"/>
    </row>
    <row r="54" spans="1:14" ht="16.5" customHeight="1" x14ac:dyDescent="0.25">
      <c r="A54" s="51" t="s">
        <v>8</v>
      </c>
      <c r="B54" s="52">
        <v>32862</v>
      </c>
      <c r="C54" s="53">
        <f t="shared" si="7"/>
        <v>0</v>
      </c>
      <c r="D54" s="74">
        <v>32862</v>
      </c>
      <c r="E54" s="74"/>
      <c r="F54" s="79">
        <f t="shared" si="1"/>
        <v>1643.1</v>
      </c>
      <c r="G54" s="79"/>
      <c r="H54" s="52">
        <f t="shared" si="3"/>
        <v>1643.1</v>
      </c>
      <c r="I54" s="52">
        <f t="shared" si="2"/>
        <v>34505.1</v>
      </c>
      <c r="K54" s="126"/>
      <c r="L54" s="127"/>
      <c r="N54" s="70"/>
    </row>
    <row r="55" spans="1:14" ht="17.25" customHeight="1" x14ac:dyDescent="0.25">
      <c r="A55" s="51" t="s">
        <v>45</v>
      </c>
      <c r="B55" s="55">
        <v>24083</v>
      </c>
      <c r="C55" s="53">
        <f t="shared" si="7"/>
        <v>-483</v>
      </c>
      <c r="D55" s="74">
        <v>23600</v>
      </c>
      <c r="E55" s="74"/>
      <c r="F55" s="79">
        <f t="shared" si="1"/>
        <v>1180</v>
      </c>
      <c r="G55" s="79"/>
      <c r="H55" s="52">
        <f t="shared" si="3"/>
        <v>1180</v>
      </c>
      <c r="I55" s="52">
        <f t="shared" si="2"/>
        <v>24780</v>
      </c>
      <c r="K55" s="126"/>
      <c r="L55" s="127"/>
      <c r="N55" s="70"/>
    </row>
    <row r="56" spans="1:14" ht="16.5" customHeight="1" x14ac:dyDescent="0.25">
      <c r="A56" s="51" t="s">
        <v>67</v>
      </c>
      <c r="B56" s="52">
        <v>20280</v>
      </c>
      <c r="C56" s="53">
        <f t="shared" si="7"/>
        <v>0</v>
      </c>
      <c r="D56" s="74">
        <v>20280</v>
      </c>
      <c r="E56" s="74"/>
      <c r="F56" s="79">
        <f t="shared" si="1"/>
        <v>1014</v>
      </c>
      <c r="G56" s="79"/>
      <c r="H56" s="52">
        <f t="shared" si="3"/>
        <v>1014</v>
      </c>
      <c r="I56" s="52">
        <f t="shared" si="2"/>
        <v>21294</v>
      </c>
      <c r="K56" s="126"/>
      <c r="L56" s="127"/>
      <c r="N56" s="70"/>
    </row>
    <row r="57" spans="1:14" ht="15.75" x14ac:dyDescent="0.25">
      <c r="A57" s="51" t="s">
        <v>73</v>
      </c>
      <c r="B57" s="55">
        <v>52908</v>
      </c>
      <c r="C57" s="53">
        <f t="shared" si="7"/>
        <v>0</v>
      </c>
      <c r="D57" s="74">
        <v>52908</v>
      </c>
      <c r="E57" s="74"/>
      <c r="F57" s="79">
        <f t="shared" si="1"/>
        <v>2645.4</v>
      </c>
      <c r="G57" s="79"/>
      <c r="H57" s="52">
        <f t="shared" si="3"/>
        <v>2645.4</v>
      </c>
      <c r="I57" s="52">
        <f t="shared" si="2"/>
        <v>55553.4</v>
      </c>
      <c r="K57" s="126"/>
      <c r="L57" s="127"/>
      <c r="N57" s="70"/>
    </row>
    <row r="58" spans="1:14" ht="15.75" x14ac:dyDescent="0.25">
      <c r="A58" s="51" t="s">
        <v>9</v>
      </c>
      <c r="B58" s="55">
        <v>37560.699999999997</v>
      </c>
      <c r="C58" s="53">
        <f t="shared" si="7"/>
        <v>4157</v>
      </c>
      <c r="D58" s="74">
        <v>41717.699999999997</v>
      </c>
      <c r="E58" s="74"/>
      <c r="F58" s="79">
        <f t="shared" si="1"/>
        <v>2085.9</v>
      </c>
      <c r="G58" s="79"/>
      <c r="H58" s="52">
        <f t="shared" si="3"/>
        <v>2085.9</v>
      </c>
      <c r="I58" s="52">
        <f t="shared" si="2"/>
        <v>43803.6</v>
      </c>
      <c r="K58" s="126"/>
      <c r="L58" s="127"/>
      <c r="N58" s="70"/>
    </row>
    <row r="59" spans="1:14" ht="15.75" x14ac:dyDescent="0.25">
      <c r="A59" s="51" t="s">
        <v>60</v>
      </c>
      <c r="B59" s="55">
        <v>24300.3</v>
      </c>
      <c r="C59" s="53">
        <f t="shared" si="7"/>
        <v>453.70000000000073</v>
      </c>
      <c r="D59" s="74">
        <v>24754</v>
      </c>
      <c r="E59" s="74"/>
      <c r="F59" s="79">
        <f t="shared" si="1"/>
        <v>1237.7</v>
      </c>
      <c r="G59" s="79"/>
      <c r="H59" s="52">
        <f t="shared" si="3"/>
        <v>1237.7</v>
      </c>
      <c r="I59" s="52">
        <f t="shared" si="2"/>
        <v>25991.7</v>
      </c>
      <c r="K59" s="126"/>
      <c r="L59" s="127"/>
      <c r="N59" s="70"/>
    </row>
    <row r="60" spans="1:14" ht="15.75" x14ac:dyDescent="0.25">
      <c r="A60" s="51" t="s">
        <v>74</v>
      </c>
      <c r="B60" s="55">
        <v>10487</v>
      </c>
      <c r="C60" s="53">
        <f t="shared" si="7"/>
        <v>513</v>
      </c>
      <c r="D60" s="74">
        <v>11000</v>
      </c>
      <c r="E60" s="74"/>
      <c r="F60" s="79">
        <f t="shared" si="1"/>
        <v>550</v>
      </c>
      <c r="G60" s="79"/>
      <c r="H60" s="52">
        <f t="shared" si="3"/>
        <v>550</v>
      </c>
      <c r="I60" s="52">
        <f t="shared" si="2"/>
        <v>11550</v>
      </c>
      <c r="K60" s="126"/>
      <c r="L60" s="127"/>
      <c r="N60" s="70"/>
    </row>
    <row r="61" spans="1:14" ht="15.75" x14ac:dyDescent="0.25">
      <c r="A61" s="51" t="s">
        <v>11</v>
      </c>
      <c r="B61" s="55">
        <v>5386.3</v>
      </c>
      <c r="C61" s="53">
        <f t="shared" si="7"/>
        <v>241.09999999999945</v>
      </c>
      <c r="D61" s="74">
        <v>5627.4</v>
      </c>
      <c r="E61" s="74"/>
      <c r="F61" s="79">
        <f t="shared" si="1"/>
        <v>281.39999999999998</v>
      </c>
      <c r="G61" s="79"/>
      <c r="H61" s="52">
        <f t="shared" si="3"/>
        <v>281.39999999999998</v>
      </c>
      <c r="I61" s="52">
        <f t="shared" si="2"/>
        <v>5908.7999999999993</v>
      </c>
      <c r="K61" s="126"/>
      <c r="L61" s="127"/>
      <c r="N61" s="70"/>
    </row>
    <row r="62" spans="1:14" ht="15.75" x14ac:dyDescent="0.25">
      <c r="A62" s="51" t="s">
        <v>70</v>
      </c>
      <c r="B62" s="55">
        <v>21900</v>
      </c>
      <c r="C62" s="53">
        <f t="shared" si="7"/>
        <v>0</v>
      </c>
      <c r="D62" s="74">
        <v>21900</v>
      </c>
      <c r="E62" s="74"/>
      <c r="F62" s="79">
        <f t="shared" si="1"/>
        <v>1095</v>
      </c>
      <c r="G62" s="79"/>
      <c r="H62" s="52">
        <f t="shared" si="3"/>
        <v>1095</v>
      </c>
      <c r="I62" s="52">
        <f t="shared" si="2"/>
        <v>22995</v>
      </c>
      <c r="K62" s="126"/>
      <c r="L62" s="127"/>
      <c r="N62" s="70"/>
    </row>
    <row r="63" spans="1:14" ht="15.75" x14ac:dyDescent="0.25">
      <c r="A63" s="51" t="s">
        <v>42</v>
      </c>
      <c r="B63" s="55">
        <v>96986.8</v>
      </c>
      <c r="C63" s="53">
        <f>D63-B63</f>
        <v>1732.1999999999971</v>
      </c>
      <c r="D63" s="74">
        <v>98719</v>
      </c>
      <c r="E63" s="74"/>
      <c r="F63" s="79">
        <f>ROUND(D63*0.05,1)</f>
        <v>4936</v>
      </c>
      <c r="G63" s="79"/>
      <c r="H63" s="52">
        <f t="shared" si="3"/>
        <v>4936</v>
      </c>
      <c r="I63" s="52">
        <f t="shared" si="2"/>
        <v>103655</v>
      </c>
      <c r="K63" s="126"/>
      <c r="L63" s="127"/>
      <c r="N63" s="70"/>
    </row>
    <row r="64" spans="1:14" ht="16.5" thickBot="1" x14ac:dyDescent="0.3">
      <c r="A64" s="56" t="s">
        <v>12</v>
      </c>
      <c r="B64" s="57">
        <v>41009.5</v>
      </c>
      <c r="C64" s="62">
        <f t="shared" si="7"/>
        <v>0</v>
      </c>
      <c r="D64" s="75">
        <v>41009.5</v>
      </c>
      <c r="E64" s="75"/>
      <c r="F64" s="84">
        <f t="shared" si="1"/>
        <v>2050.5</v>
      </c>
      <c r="G64" s="84"/>
      <c r="H64" s="57">
        <f t="shared" si="3"/>
        <v>2050.5</v>
      </c>
      <c r="I64" s="57">
        <f t="shared" si="2"/>
        <v>43060</v>
      </c>
      <c r="K64" s="126"/>
      <c r="L64" s="127"/>
      <c r="N64" s="70"/>
    </row>
    <row r="65" spans="1:14" ht="15.75" x14ac:dyDescent="0.25">
      <c r="A65" s="109"/>
      <c r="B65" s="110"/>
      <c r="C65" s="111"/>
      <c r="D65" s="112"/>
      <c r="E65" s="112"/>
      <c r="F65" s="113"/>
      <c r="G65" s="113"/>
      <c r="H65" s="114"/>
      <c r="I65" s="114"/>
      <c r="K65" s="128"/>
      <c r="N65" s="70"/>
    </row>
    <row r="66" spans="1:14" ht="16.5" thickBot="1" x14ac:dyDescent="0.3">
      <c r="A66" s="44"/>
      <c r="B66" s="44"/>
      <c r="C66" s="44"/>
      <c r="I66" s="46" t="s">
        <v>46</v>
      </c>
      <c r="N66" s="70"/>
    </row>
    <row r="67" spans="1:14" ht="16.5" customHeight="1" x14ac:dyDescent="0.25">
      <c r="A67" s="115"/>
      <c r="B67" s="93" t="s">
        <v>77</v>
      </c>
      <c r="C67" s="94" t="s">
        <v>81</v>
      </c>
      <c r="D67" s="116" t="s">
        <v>1</v>
      </c>
      <c r="E67" s="116"/>
      <c r="F67" s="96" t="s">
        <v>80</v>
      </c>
      <c r="G67" s="96" t="s">
        <v>80</v>
      </c>
      <c r="H67" s="97" t="s">
        <v>80</v>
      </c>
      <c r="I67" s="98" t="s">
        <v>103</v>
      </c>
      <c r="N67" s="70"/>
    </row>
    <row r="68" spans="1:14" ht="15.75" x14ac:dyDescent="0.25">
      <c r="A68" s="117"/>
      <c r="B68" s="99" t="s">
        <v>76</v>
      </c>
      <c r="C68" s="100" t="s">
        <v>41</v>
      </c>
      <c r="D68" s="118" t="s">
        <v>78</v>
      </c>
      <c r="E68" s="118"/>
      <c r="F68" s="102" t="s">
        <v>79</v>
      </c>
      <c r="G68" s="102" t="s">
        <v>88</v>
      </c>
      <c r="H68" s="103" t="s">
        <v>99</v>
      </c>
      <c r="I68" s="104" t="s">
        <v>104</v>
      </c>
      <c r="N68" s="70"/>
    </row>
    <row r="69" spans="1:14" ht="16.5" thickBot="1" x14ac:dyDescent="0.3">
      <c r="A69" s="119"/>
      <c r="B69" s="105" t="s">
        <v>82</v>
      </c>
      <c r="C69" s="106"/>
      <c r="D69" s="118">
        <v>2017</v>
      </c>
      <c r="E69" s="118"/>
      <c r="F69" s="107" t="s">
        <v>83</v>
      </c>
      <c r="G69" s="107" t="s">
        <v>89</v>
      </c>
      <c r="H69" s="120" t="s">
        <v>92</v>
      </c>
      <c r="I69" s="121" t="s">
        <v>87</v>
      </c>
      <c r="K69" s="130"/>
      <c r="N69" s="70"/>
    </row>
    <row r="70" spans="1:14" ht="15.75" x14ac:dyDescent="0.25">
      <c r="A70" s="58" t="s">
        <v>43</v>
      </c>
      <c r="B70" s="50">
        <v>948192</v>
      </c>
      <c r="C70" s="59">
        <f>D70-B70</f>
        <v>50000</v>
      </c>
      <c r="D70" s="77">
        <v>998192</v>
      </c>
      <c r="E70" s="78"/>
      <c r="F70" s="79">
        <f t="shared" ref="F70" si="8">ROUND(D70*0.05,1)</f>
        <v>49909.599999999999</v>
      </c>
      <c r="G70" s="79"/>
      <c r="H70" s="91">
        <f>F70+G70</f>
        <v>49909.599999999999</v>
      </c>
      <c r="I70" s="91">
        <f>D70+F70+G70</f>
        <v>1048101.6</v>
      </c>
      <c r="K70" s="126"/>
      <c r="L70" s="127"/>
      <c r="N70" s="70"/>
    </row>
    <row r="71" spans="1:14" ht="16.5" thickBot="1" x14ac:dyDescent="0.3">
      <c r="A71" s="60" t="s">
        <v>96</v>
      </c>
      <c r="B71" s="87">
        <v>1023050.5</v>
      </c>
      <c r="C71" s="57">
        <f>D71-B71</f>
        <v>40314</v>
      </c>
      <c r="D71" s="75">
        <v>1063364.5</v>
      </c>
      <c r="E71" s="75"/>
      <c r="F71" s="84">
        <f>ROUND(D71*0.05,1)</f>
        <v>53168.2</v>
      </c>
      <c r="G71" s="84"/>
      <c r="H71" s="57">
        <f>F71+G71</f>
        <v>53168.2</v>
      </c>
      <c r="I71" s="57">
        <f>D71+F71+G71</f>
        <v>1116532.7</v>
      </c>
      <c r="K71" s="126"/>
      <c r="L71" s="127"/>
      <c r="N71" s="70"/>
    </row>
    <row r="72" spans="1:14" x14ac:dyDescent="0.2">
      <c r="A72" s="122" t="s">
        <v>97</v>
      </c>
      <c r="B72" s="123"/>
      <c r="C72" s="123"/>
      <c r="K72" s="128"/>
      <c r="N72" s="70"/>
    </row>
    <row r="73" spans="1:14" ht="15.75" x14ac:dyDescent="0.25">
      <c r="A73" s="44"/>
      <c r="B73" s="86"/>
      <c r="C73" s="67"/>
      <c r="N73" s="70"/>
    </row>
    <row r="74" spans="1:14" x14ac:dyDescent="0.2">
      <c r="A74" s="122"/>
      <c r="B74" s="44"/>
      <c r="C74" s="48"/>
      <c r="K74" s="128"/>
    </row>
    <row r="75" spans="1:14" x14ac:dyDescent="0.2">
      <c r="A75" s="44"/>
      <c r="B75" s="44"/>
      <c r="C75" s="48"/>
    </row>
  </sheetData>
  <sheetProtection algorithmName="SHA-512" hashValue="eVgARJifpyK7Or6dXlKxHzGWyaxwJWuEfoIMFGyWfMmKvQrr32iBIgUPzT4ltLkY/26MukKYTtzZ7jzyc9jACg==" saltValue="ZXlLGuaVifB+C7Ys1Ov62w==" spinCount="100000" sheet="1" objects="1" scenarios="1" formatColumns="0" selectLockedCells="1"/>
  <mergeCells count="5">
    <mergeCell ref="A1:C1"/>
    <mergeCell ref="A4:A6"/>
    <mergeCell ref="E4:E6"/>
    <mergeCell ref="K4:K5"/>
    <mergeCell ref="K1:K3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Počet zam. 2017</vt:lpstr>
      <vt:lpstr>Limity platy 2017</vt:lpstr>
      <vt:lpstr>'Limity platy 2017'!Názvy_tisku</vt:lpstr>
      <vt:lpstr>'Počet zam. 2017'!Názvy_tisku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MHMP</dc:creator>
  <cp:lastModifiedBy>Paneš Patrik (MHMP)</cp:lastModifiedBy>
  <cp:lastPrinted>2016-11-03T10:24:12Z</cp:lastPrinted>
  <dcterms:created xsi:type="dcterms:W3CDTF">1996-12-09T14:15:58Z</dcterms:created>
  <dcterms:modified xsi:type="dcterms:W3CDTF">2016-11-25T14:46:34Z</dcterms:modified>
</cp:coreProperties>
</file>