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m000xz000658\Documents\"/>
    </mc:Choice>
  </mc:AlternateContent>
  <bookViews>
    <workbookView xWindow="0" yWindow="0" windowWidth="15180" windowHeight="8640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Spec.!$A:$B,Spec.!$2:$4</definedName>
    <definedName name="_xlnm.Print_Titles" localSheetId="0">sumář!$A:$A</definedName>
    <definedName name="_xlnm.Print_Titles" localSheetId="3">VOŠ!$A:$A</definedName>
  </definedNames>
  <calcPr calcId="152511"/>
</workbook>
</file>

<file path=xl/calcChain.xml><?xml version="1.0" encoding="utf-8"?>
<calcChain xmlns="http://schemas.openxmlformats.org/spreadsheetml/2006/main">
  <c r="G26" i="41" l="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32" i="33"/>
  <c r="G31" i="33"/>
  <c r="G23" i="33"/>
  <c r="G22" i="33"/>
  <c r="G21" i="33"/>
  <c r="G20" i="33"/>
  <c r="G12" i="33"/>
  <c r="G11" i="33"/>
  <c r="G10" i="33"/>
  <c r="G9" i="33"/>
  <c r="G8" i="33"/>
  <c r="G7" i="33"/>
  <c r="G6" i="33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6" i="32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J23" i="32" l="1"/>
  <c r="E42" i="40" l="1"/>
  <c r="B11" i="29" s="1"/>
  <c r="F42" i="40"/>
  <c r="C11" i="29" s="1"/>
  <c r="G42" i="40"/>
  <c r="D11" i="29" s="1"/>
  <c r="H42" i="40"/>
  <c r="E11" i="29" s="1"/>
  <c r="F32" i="38"/>
  <c r="B12" i="29" s="1"/>
  <c r="G32" i="38"/>
  <c r="C12" i="29" s="1"/>
  <c r="H32" i="38"/>
  <c r="D12" i="29" s="1"/>
  <c r="I32" i="38"/>
  <c r="E12" i="29" s="1"/>
  <c r="F22" i="39"/>
  <c r="B13" i="29" s="1"/>
  <c r="G22" i="39"/>
  <c r="C13" i="29" s="1"/>
  <c r="H22" i="39"/>
  <c r="D13" i="29" s="1"/>
  <c r="I22" i="39"/>
  <c r="E13" i="29" s="1"/>
  <c r="F44" i="31"/>
  <c r="B14" i="29" s="1"/>
  <c r="G44" i="31"/>
  <c r="C14" i="29" s="1"/>
  <c r="H44" i="31"/>
  <c r="D14" i="29" s="1"/>
  <c r="I44" i="31"/>
  <c r="E14" i="29" s="1"/>
  <c r="F30" i="32"/>
  <c r="B15" i="29" s="1"/>
  <c r="G30" i="32"/>
  <c r="C15" i="29" s="1"/>
  <c r="H30" i="32"/>
  <c r="D15" i="29" s="1"/>
  <c r="I30" i="32"/>
  <c r="E15" i="29" s="1"/>
  <c r="E13" i="33"/>
  <c r="B16" i="29" s="1"/>
  <c r="F13" i="33"/>
  <c r="C16" i="29" s="1"/>
  <c r="G13" i="33"/>
  <c r="D16" i="29" s="1"/>
  <c r="H13" i="33"/>
  <c r="E16" i="29" s="1"/>
  <c r="E24" i="33"/>
  <c r="B17" i="29" s="1"/>
  <c r="F24" i="33"/>
  <c r="C17" i="29" s="1"/>
  <c r="G24" i="33"/>
  <c r="D17" i="29" s="1"/>
  <c r="H24" i="33"/>
  <c r="E17" i="29" s="1"/>
  <c r="E33" i="33"/>
  <c r="B18" i="29" s="1"/>
  <c r="F33" i="33"/>
  <c r="C18" i="29" s="1"/>
  <c r="G33" i="33"/>
  <c r="D18" i="29" s="1"/>
  <c r="H33" i="33"/>
  <c r="E18" i="29" s="1"/>
  <c r="E31" i="36"/>
  <c r="B21" i="29" s="1"/>
  <c r="F31" i="36"/>
  <c r="C21" i="29" s="1"/>
  <c r="G31" i="36"/>
  <c r="D21" i="29" s="1"/>
  <c r="H31" i="36"/>
  <c r="E21" i="29" s="1"/>
  <c r="E19" i="41"/>
  <c r="B22" i="29" s="1"/>
  <c r="F19" i="41"/>
  <c r="C22" i="29" s="1"/>
  <c r="G19" i="41"/>
  <c r="D22" i="29" s="1"/>
  <c r="H19" i="41"/>
  <c r="E22" i="29" s="1"/>
  <c r="B20" i="29"/>
  <c r="F27" i="41"/>
  <c r="C20" i="29" s="1"/>
  <c r="G27" i="41"/>
  <c r="D20" i="29" s="1"/>
  <c r="H27" i="41"/>
  <c r="E20" i="29" s="1"/>
  <c r="I40" i="40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D27" i="41"/>
  <c r="G20" i="29" s="1"/>
  <c r="D19" i="41"/>
  <c r="G22" i="29" s="1"/>
  <c r="I26" i="41"/>
  <c r="I27" i="41" s="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E27" i="41"/>
  <c r="D31" i="36"/>
  <c r="G21" i="29" s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D33" i="33"/>
  <c r="G18" i="29" s="1"/>
  <c r="D24" i="33"/>
  <c r="G17" i="29" s="1"/>
  <c r="D13" i="33"/>
  <c r="G16" i="29" s="1"/>
  <c r="I31" i="33"/>
  <c r="I32" i="33"/>
  <c r="I20" i="33"/>
  <c r="I21" i="33"/>
  <c r="I22" i="33"/>
  <c r="I23" i="33"/>
  <c r="I6" i="33"/>
  <c r="I7" i="33"/>
  <c r="I8" i="33"/>
  <c r="I9" i="33"/>
  <c r="I10" i="33"/>
  <c r="I11" i="33"/>
  <c r="I12" i="33"/>
  <c r="E30" i="32"/>
  <c r="G15" i="29" s="1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4" i="32"/>
  <c r="J25" i="32"/>
  <c r="J26" i="32"/>
  <c r="J27" i="32"/>
  <c r="J28" i="32"/>
  <c r="J29" i="32"/>
  <c r="E44" i="31"/>
  <c r="G14" i="29" s="1"/>
  <c r="J6" i="31"/>
  <c r="E22" i="39"/>
  <c r="G13" i="29" s="1"/>
  <c r="J6" i="39"/>
  <c r="J21" i="39"/>
  <c r="E32" i="38"/>
  <c r="G12" i="29" s="1"/>
  <c r="J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D42" i="40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1" i="40"/>
  <c r="G11" i="29"/>
  <c r="F19" i="29"/>
  <c r="G26" i="42"/>
  <c r="F26" i="42"/>
  <c r="J44" i="31" l="1"/>
  <c r="J30" i="32"/>
  <c r="I24" i="33"/>
  <c r="I33" i="33"/>
  <c r="J22" i="39"/>
  <c r="F21" i="29"/>
  <c r="F15" i="29"/>
  <c r="I13" i="33"/>
  <c r="F20" i="29"/>
  <c r="I19" i="41"/>
  <c r="I31" i="36"/>
  <c r="F17" i="29"/>
  <c r="F13" i="29"/>
  <c r="J32" i="38"/>
  <c r="F11" i="29"/>
  <c r="I42" i="40"/>
  <c r="E23" i="29"/>
  <c r="C23" i="29"/>
  <c r="D23" i="29"/>
  <c r="G23" i="29"/>
  <c r="F22" i="29"/>
  <c r="F18" i="29"/>
  <c r="F16" i="29"/>
  <c r="F14" i="29"/>
  <c r="F12" i="29"/>
  <c r="B23" i="29"/>
  <c r="F23" i="29" l="1"/>
</calcChain>
</file>

<file path=xl/sharedStrings.xml><?xml version="1.0" encoding="utf-8"?>
<sst xmlns="http://schemas.openxmlformats.org/spreadsheetml/2006/main" count="415" uniqueCount="269">
  <si>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</si>
  <si>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</si>
  <si>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</si>
  <si>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</si>
  <si>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</si>
  <si>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</si>
  <si>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</si>
  <si>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</si>
  <si>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</si>
  <si>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</si>
  <si>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</si>
  <si>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</si>
  <si>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</si>
  <si>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</si>
  <si>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Drahaňská 7</t>
  </si>
  <si>
    <t>Mateřská škola speciální, Praha 8, Štíbrova 1691</t>
  </si>
  <si>
    <t>Základní škola a Mateřská škola, Praha 8, Za Invalidovnou 3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</si>
  <si>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</si>
  <si>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</si>
  <si>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</si>
  <si>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</si>
  <si>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</si>
  <si>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</si>
  <si>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</si>
  <si>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</si>
  <si>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Střední odborné učiliště potravinářské, Praha 4 - Písnice, Libušská 320/111</t>
  </si>
  <si>
    <t>00639214</t>
  </si>
  <si>
    <t>00638846</t>
  </si>
  <si>
    <t>00069621</t>
  </si>
  <si>
    <t>00639494</t>
  </si>
  <si>
    <t>Střední odborné učiliště kadeřnické, Praha 8, Karlínské nám. 8/225</t>
  </si>
  <si>
    <t>00639028</t>
  </si>
  <si>
    <t>Střední odborná škola logistických služeb, Praha 9, Učňovská 1/100</t>
  </si>
  <si>
    <t>00639516</t>
  </si>
  <si>
    <t>Střední odborná škola stavební a zahradnická, Praha 9, Učňovská 1</t>
  </si>
  <si>
    <t>00300268</t>
  </si>
  <si>
    <t>Střední odborné učiliště služeb, Praha 9, Novovysočanská 5</t>
  </si>
  <si>
    <t>00639265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</si>
  <si>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</si>
  <si>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</si>
  <si>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</si>
  <si>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</si>
  <si>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</si>
  <si>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</si>
  <si>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</si>
  <si>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</si>
  <si>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</si>
  <si>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8, Pobřežní 6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</si>
  <si>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</si>
  <si>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</si>
  <si>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</si>
  <si>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</si>
  <si>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</si>
  <si>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</si>
  <si>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</si>
  <si>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</si>
  <si>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</si>
  <si>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</si>
  <si>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škola, Praha 5 - Košíře, Na Popelce 18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</si>
  <si>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</si>
  <si>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</si>
  <si>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</si>
  <si>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</si>
  <si>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</si>
  <si>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</si>
  <si>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</si>
  <si>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</si>
  <si>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</si>
  <si>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</si>
  <si>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</si>
  <si>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</si>
  <si>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</si>
  <si>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</si>
  <si>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</si>
  <si>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</si>
  <si>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</si>
  <si>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</si>
  <si>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</si>
  <si>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</si>
  <si>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</si>
  <si>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</si>
  <si>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</si>
  <si>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</si>
  <si>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</si>
  <si>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</si>
  <si>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</si>
  <si>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</si>
  <si>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</si>
  <si>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</si>
  <si>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</si>
  <si>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</si>
  <si>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</si>
  <si>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</si>
  <si>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</si>
  <si>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</si>
  <si>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</si>
  <si>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</si>
  <si>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</si>
  <si>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</si>
  <si>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</si>
  <si>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Akademické gymnázium, škola hlavního města Prahy, Praha 1, Štěpánská 22</t>
  </si>
  <si>
    <t>Gymnázium Jana  Nerudy, škola hlavního města Prahy, Praha 1, Hellichova 3</t>
  </si>
  <si>
    <t>Dům dětí a mládeže, Praha 6 - Suchdol, Rohová 7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</si>
  <si>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</si>
  <si>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</si>
  <si>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</si>
  <si>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</si>
  <si>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</si>
  <si>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</si>
  <si>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</si>
  <si>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</si>
  <si>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</si>
  <si>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Smíchovská střední průmyslová škola, Praha 5, Preslova 25</t>
  </si>
  <si>
    <t>Střední průmyslová škola zeměměřická, Praha 9, Pod Táborem 300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</si>
  <si>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</si>
  <si>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</si>
  <si>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</si>
  <si>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</si>
  <si>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</si>
  <si>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</si>
  <si>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</si>
  <si>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</si>
  <si>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</si>
  <si>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</si>
  <si>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</si>
  <si>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</si>
  <si>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</si>
  <si>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Vyšší odborná škola informačních služeb, Praha 4, Pacovská 350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</si>
  <si>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</si>
  <si>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</si>
  <si>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</si>
  <si>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</si>
  <si>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</si>
  <si>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</si>
  <si>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</si>
  <si>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</si>
  <si>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Základní škola pro zrakově postižené, Praha 2, nám. Míru 19</t>
  </si>
  <si>
    <t>v tis.Kč</t>
  </si>
  <si>
    <t>§ 3231</t>
  </si>
  <si>
    <t>§ 3421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</si>
  <si>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</si>
  <si>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</si>
  <si>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</si>
  <si>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</si>
  <si>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</si>
  <si>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</si>
  <si>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</si>
  <si>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</si>
  <si>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</si>
  <si>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</si>
  <si>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</si>
  <si>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</si>
  <si>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</si>
  <si>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</si>
  <si>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</si>
  <si>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</si>
  <si>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</si>
  <si>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</si>
  <si>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Jazyková škola</t>
  </si>
  <si>
    <t>Přímé NIV celkem</t>
  </si>
  <si>
    <t>ONIV přímé</t>
  </si>
  <si>
    <t>Základní umělecké školy</t>
  </si>
  <si>
    <t>Základní umělecká škola, Praha 6, Nad Alejí 28/1879</t>
  </si>
  <si>
    <t>Školní jídelna</t>
  </si>
  <si>
    <t>Školní jídelna, Praha 5-Smíchov, Štefánikova 11/235</t>
  </si>
  <si>
    <t>§ 3112, § 3114, § 3124</t>
  </si>
  <si>
    <t xml:space="preserve">v tis. Kč </t>
  </si>
  <si>
    <t xml:space="preserve">Název zařízení                                                                               </t>
  </si>
  <si>
    <t>počtu zaměst.</t>
  </si>
  <si>
    <t>prostřed. na platy</t>
  </si>
  <si>
    <t>0064289</t>
  </si>
  <si>
    <t>§ 3122, § 3126, § 3150</t>
  </si>
  <si>
    <t>Domy dětí a mládeže</t>
  </si>
  <si>
    <t>Základní škola a Mateřská škola při Nemocnici Na Bulovce, Praha 8, Budínova 2</t>
  </si>
  <si>
    <t>Základní škola a Mateřská škola při Thomayerově nemocnici, Praha 4, Vídeňská 800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</si>
  <si>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</si>
  <si>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</si>
  <si>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</si>
  <si>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</si>
  <si>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</si>
  <si>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</si>
  <si>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</si>
  <si>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</si>
  <si>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</si>
  <si>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škola - Centrum odborné přípravy technickohospodářské, Praha 9, Poděbradská 1/179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</si>
  <si>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</si>
  <si>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</si>
  <si>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</si>
  <si>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Dětský domov a Školní jídelna,  Praha 9 - Dolní Počernice, Národních hrdinů 1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</si>
  <si>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</si>
  <si>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</si>
  <si>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</si>
  <si>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</si>
  <si>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</si>
  <si>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</si>
  <si>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</si>
  <si>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</si>
  <si>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</si>
  <si>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</si>
  <si>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</si>
  <si>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škola, Praha 5, nám. Osvoboditelů 1368</t>
  </si>
  <si>
    <t>Základní škola pro žáky se specifickými poruchami učení, Praha 6 - Řepy, U Boroviček 1</t>
  </si>
  <si>
    <t xml:space="preserve">Dům dětí a mládeže, Praha 6 - Suchdol, Rohová 7 </t>
  </si>
  <si>
    <t>Základní škola při Psychiatrické nemocnici Bohnice, Praha 8, Ústavní 91</t>
  </si>
  <si>
    <t>Základní umělecká škola, Praha 9, Učňovská 1</t>
  </si>
  <si>
    <t>Dům dětí a mládeže Praha 12 - Monet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</si>
  <si>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</si>
  <si>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</si>
  <si>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</si>
  <si>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</si>
  <si>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</si>
  <si>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</si>
  <si>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</si>
  <si>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</si>
  <si>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</si>
  <si>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Hotelová škola Radlická</t>
  </si>
  <si>
    <t>Konzervatoř a Vyšší odborná škola Jaroslava Ježka</t>
  </si>
  <si>
    <t>Vyšší odborná škola a Střední škola slaboproudé elektrotechniky</t>
  </si>
  <si>
    <t>Vyšší odborná škola sociálně právní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</si>
  <si>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</si>
  <si>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</si>
  <si>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</si>
  <si>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</si>
  <si>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</si>
  <si>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</si>
  <si>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škola umělecká a řemeslná</t>
  </si>
  <si>
    <t>Střední odborné učiliště, Praha - Radotín</t>
  </si>
  <si>
    <t>Střední škola dostihového sportu a jezdectví</t>
  </si>
  <si>
    <t>Střední odborná škola civilního letectví, Praha - Ruzyně</t>
  </si>
  <si>
    <t xml:space="preserve">Střední škola Náhorní </t>
  </si>
  <si>
    <t>Střední odborné učiliště gastronomie  a podnikání</t>
  </si>
  <si>
    <t>Střední průmyslová škola na Proseku</t>
  </si>
  <si>
    <t>Střední škola automobilní a informatiky</t>
  </si>
  <si>
    <t xml:space="preserve">Střední odborné učiliště gastronomie </t>
  </si>
  <si>
    <t xml:space="preserve">Střední škola elektrotechniky a strojírenství </t>
  </si>
  <si>
    <t>Pedagogicko-psychologická poradna pro Prahu 1, 2 a 4</t>
  </si>
  <si>
    <t>Pedagogicko-psychologická poradna pro Prahu 3 a 9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</si>
  <si>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</si>
  <si>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</si>
  <si>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</si>
  <si>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</si>
  <si>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Pedagogicko-psychologická poradna pro Prahu 10</t>
  </si>
  <si>
    <t>Gymnázium prof. Jana Patočky, Praha 1, Jindřišská 36</t>
  </si>
  <si>
    <t>Karlínská obchodní akademie a vyšší odborná škola ekonomická</t>
  </si>
  <si>
    <t>Střední odborná škola a Střední odborné učiliště, Praha - Čakovice</t>
  </si>
  <si>
    <t>Základní umělecká škola, Praha 1, U Půjčovny 4</t>
  </si>
  <si>
    <t>Střední škola obchodní</t>
  </si>
  <si>
    <t>Vyšší odborná škola ekonomických studií a Střední průmyslová škola potravinářských technologií a Střední škola přírodovědná a veterinární, Praha 2, Podskalská 10</t>
  </si>
  <si>
    <t>Gymnázium Jana Nerudy, škola hlavního města Prahy, Praha 1, Hellichova 3</t>
  </si>
  <si>
    <t>Obchodní akademie Vinohradská</t>
  </si>
  <si>
    <t>Dům dětí a mládeže Praha 4 - Hobby centrum 4</t>
  </si>
  <si>
    <t>Obchodní akademie Bubeneč</t>
  </si>
  <si>
    <t>§ 3141</t>
  </si>
  <si>
    <t>§ 3133</t>
  </si>
  <si>
    <t>zřizovaných hlavním městem Prahou na rok 2017</t>
  </si>
  <si>
    <t>Obchodní akademie Dušní</t>
  </si>
  <si>
    <t>Základní škola a Střední škola, Praha 10, Vachkova 941</t>
  </si>
  <si>
    <t>Akademie řemesel Praha - Střední škola technická</t>
  </si>
  <si>
    <t>Základní škola a Střední škola Karla Herforta, fakultní škola Pedagogické fakulty UK, Praha 1, Josefská 4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</si>
  <si>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</si>
  <si>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</si>
  <si>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</si>
  <si>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</si>
  <si>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</si>
  <si>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>Závazné ukazatele rozpočtu a počtu zaměstnanců škol a školských zařízení</t>
  </si>
  <si>
    <t>Tabulka č. 7</t>
  </si>
  <si>
    <t>Rok 2017</t>
  </si>
  <si>
    <t>Limit</t>
  </si>
  <si>
    <t>Limit prostředků na platy a počtu zaměstnanců z prostředků HMP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</si>
</sst>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_K_č_-;\-* #,##0.0\ _K_č_-;_-* &quot;-&quot;?\ _K_č_-;_-@_-"/>
  </numFmts>
  <fonts count="17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165" fontId="3" fillId="0" borderId="3" xfId="0" applyNumberFormat="1" applyFont="1" applyFill="1" applyBorder="1" applyAlignment="1">
      <alignment vertical="center"/>
    </xf>
    <xf numFmtId="165" fontId="8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8" fillId="0" borderId="21" xfId="0" applyNumberFormat="1" applyFont="1" applyBorder="1" applyAlignment="1">
      <alignment vertical="center"/>
    </xf>
    <xf numFmtId="165" fontId="3" fillId="0" borderId="18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8" fillId="0" borderId="6" xfId="0" applyNumberFormat="1" applyFont="1" applyBorder="1" applyAlignment="1">
      <alignment vertical="center"/>
    </xf>
    <xf numFmtId="165" fontId="3" fillId="0" borderId="17" xfId="0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5" fontId="3" fillId="0" borderId="17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165" fontId="9" fillId="0" borderId="23" xfId="0" applyNumberFormat="1" applyFont="1" applyBorder="1" applyAlignment="1">
      <alignment vertical="center"/>
    </xf>
    <xf numFmtId="165" fontId="9" fillId="0" borderId="25" xfId="0" applyNumberFormat="1" applyFont="1" applyBorder="1" applyAlignment="1">
      <alignment vertical="center"/>
    </xf>
    <xf numFmtId="165" fontId="9" fillId="0" borderId="2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5" fontId="3" fillId="0" borderId="19" xfId="0" applyNumberFormat="1" applyFont="1" applyFill="1" applyBorder="1" applyAlignment="1">
      <alignment vertical="center"/>
    </xf>
    <xf numFmtId="165" fontId="3" fillId="0" borderId="20" xfId="0" applyNumberFormat="1" applyFont="1" applyFill="1" applyBorder="1" applyAlignment="1">
      <alignment vertical="center"/>
    </xf>
    <xf numFmtId="165" fontId="8" fillId="0" borderId="19" xfId="0" applyNumberFormat="1" applyFont="1" applyFill="1" applyBorder="1" applyAlignment="1">
      <alignment vertical="center"/>
    </xf>
    <xf numFmtId="165" fontId="8" fillId="0" borderId="2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9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vertical="center"/>
    </xf>
    <xf numFmtId="165" fontId="3" fillId="0" borderId="7" xfId="0" applyNumberFormat="1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12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vertical="center"/>
    </xf>
    <xf numFmtId="165" fontId="3" fillId="0" borderId="4" xfId="0" applyNumberFormat="1" applyFont="1" applyFill="1" applyBorder="1" applyAlignment="1">
      <alignment vertical="center"/>
    </xf>
    <xf numFmtId="165" fontId="3" fillId="0" borderId="21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65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6" fontId="12" fillId="0" borderId="28" xfId="0" applyNumberFormat="1" applyFont="1" applyFill="1" applyBorder="1" applyAlignment="1">
      <alignment horizontal="right" vertical="center"/>
    </xf>
    <xf numFmtId="166" fontId="12" fillId="0" borderId="6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vertical="center"/>
    </xf>
    <xf numFmtId="166" fontId="12" fillId="0" borderId="6" xfId="0" applyNumberFormat="1" applyFont="1" applyFill="1" applyBorder="1" applyAlignment="1">
      <alignment vertical="center"/>
    </xf>
    <xf numFmtId="165" fontId="3" fillId="0" borderId="0" xfId="0" applyNumberFormat="1" applyFont="1" applyFill="1" applyBorder="1"/>
    <xf numFmtId="0" fontId="12" fillId="0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166" fontId="12" fillId="0" borderId="21" xfId="0" applyNumberFormat="1" applyFont="1" applyBorder="1" applyAlignment="1">
      <alignment vertical="center"/>
    </xf>
    <xf numFmtId="165" fontId="3" fillId="0" borderId="0" xfId="0" applyNumberFormat="1" applyFont="1" applyBorder="1"/>
    <xf numFmtId="0" fontId="3" fillId="0" borderId="0" xfId="0" applyFont="1" applyBorder="1"/>
    <xf numFmtId="0" fontId="12" fillId="0" borderId="1" xfId="0" applyFont="1" applyBorder="1" applyAlignment="1">
      <alignment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vertical="center"/>
    </xf>
    <xf numFmtId="166" fontId="12" fillId="0" borderId="8" xfId="0" applyNumberFormat="1" applyFont="1" applyFill="1" applyBorder="1" applyAlignment="1">
      <alignment vertical="center"/>
    </xf>
    <xf numFmtId="166" fontId="14" fillId="0" borderId="29" xfId="0" applyNumberFormat="1" applyFont="1" applyBorder="1" applyAlignment="1">
      <alignment vertical="center"/>
    </xf>
    <xf numFmtId="166" fontId="14" fillId="0" borderId="30" xfId="0" applyNumberFormat="1" applyFont="1" applyBorder="1" applyAlignment="1">
      <alignment vertical="center"/>
    </xf>
    <xf numFmtId="165" fontId="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8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8" fillId="0" borderId="44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165" fontId="10" fillId="0" borderId="43" xfId="0" applyNumberFormat="1" applyFont="1" applyFill="1" applyBorder="1" applyAlignment="1">
      <alignment vertical="center" wrapText="1"/>
    </xf>
    <xf numFmtId="165" fontId="10" fillId="0" borderId="35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10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3" fillId="0" borderId="31" xfId="0" applyFont="1" applyBorder="1" applyAlignment="1"/>
    <xf numFmtId="0" fontId="3" fillId="0" borderId="42" xfId="0" applyFont="1" applyBorder="1" applyAlignment="1"/>
    <xf numFmtId="0" fontId="10" fillId="0" borderId="43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49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32"/>
  <sheetViews>
    <sheetView tabSelected="1" zoomScale="80" workbookViewId="0"/>
  </sheetViews>
  <sheetFormatPr defaultRowHeight="12.75" x14ac:dyDescent="0.2"/>
  <cols>
    <col min="1" max="1" width="34.85546875" customWidth="1"/>
    <col min="2" max="3" width="15.7109375" customWidth="1"/>
    <col min="4" max="4" width="13.7109375" customWidth="1"/>
    <col min="5" max="5" width="12.7109375" customWidth="1"/>
    <col min="6" max="6" width="15.7109375" customWidth="1"/>
    <col min="7" max="7" width="12.5703125" customWidth="1"/>
    <col min="8" max="8" width="11" customWidth="1"/>
    <col min="9" max="9" width="10.85546875" customWidth="1"/>
  </cols>
  <sheetData>
    <row r="1" spans="1:7" ht="15.75" x14ac:dyDescent="0.25">
      <c r="A1" s="150" t="s">
        <v>265</v>
      </c>
    </row>
    <row r="2" spans="1:7" ht="15.75" x14ac:dyDescent="0.25">
      <c r="A2" s="149"/>
    </row>
    <row r="3" spans="1:7" x14ac:dyDescent="0.2">
      <c r="A3" s="3"/>
      <c r="B3" s="3"/>
      <c r="C3" s="4"/>
      <c r="D3" s="4"/>
      <c r="E3" s="4"/>
      <c r="F3" s="4"/>
      <c r="G3" s="4"/>
    </row>
    <row r="4" spans="1:7" x14ac:dyDescent="0.2">
      <c r="A4" s="4"/>
      <c r="B4" s="4"/>
      <c r="C4" s="4"/>
      <c r="D4" s="4"/>
      <c r="E4" s="4"/>
      <c r="F4" s="4"/>
      <c r="G4" s="4"/>
    </row>
    <row r="5" spans="1:7" ht="25.5" customHeight="1" x14ac:dyDescent="0.2">
      <c r="A5" s="153" t="s">
        <v>264</v>
      </c>
      <c r="B5" s="154"/>
      <c r="C5" s="154"/>
      <c r="D5" s="154"/>
      <c r="E5" s="154"/>
      <c r="F5" s="154"/>
      <c r="G5" s="154"/>
    </row>
    <row r="6" spans="1:7" ht="25.5" customHeight="1" x14ac:dyDescent="0.2">
      <c r="A6" s="153" t="s">
        <v>254</v>
      </c>
      <c r="B6" s="154"/>
      <c r="C6" s="154"/>
      <c r="D6" s="154"/>
      <c r="E6" s="154"/>
      <c r="F6" s="154"/>
      <c r="G6" s="154"/>
    </row>
    <row r="7" spans="1:7" ht="13.5" customHeight="1" x14ac:dyDescent="0.3">
      <c r="A7" s="5"/>
      <c r="B7" s="5"/>
      <c r="C7" s="5"/>
      <c r="D7" s="5"/>
      <c r="E7" s="5"/>
      <c r="F7" s="6"/>
      <c r="G7" s="6"/>
    </row>
    <row r="8" spans="1:7" ht="13.5" thickBot="1" x14ac:dyDescent="0.25">
      <c r="A8" s="7"/>
      <c r="B8" s="7"/>
      <c r="C8" s="4"/>
      <c r="D8" s="4"/>
      <c r="E8" s="8"/>
      <c r="F8" s="4"/>
      <c r="G8" s="9" t="s">
        <v>137</v>
      </c>
    </row>
    <row r="9" spans="1:7" s="2" customFormat="1" ht="21" customHeight="1" x14ac:dyDescent="0.2">
      <c r="A9" s="159" t="s">
        <v>266</v>
      </c>
      <c r="B9" s="151" t="s">
        <v>0</v>
      </c>
      <c r="C9" s="151" t="s">
        <v>154</v>
      </c>
      <c r="D9" s="151" t="s">
        <v>1</v>
      </c>
      <c r="E9" s="151" t="s">
        <v>155</v>
      </c>
      <c r="F9" s="155" t="s">
        <v>156</v>
      </c>
      <c r="G9" s="157" t="s">
        <v>157</v>
      </c>
    </row>
    <row r="10" spans="1:7" s="2" customFormat="1" ht="29.25" customHeight="1" x14ac:dyDescent="0.2">
      <c r="A10" s="160"/>
      <c r="B10" s="152"/>
      <c r="C10" s="152"/>
      <c r="D10" s="152"/>
      <c r="E10" s="152"/>
      <c r="F10" s="156"/>
      <c r="G10" s="158"/>
    </row>
    <row r="11" spans="1:7" s="2" customFormat="1" ht="16.5" customHeight="1" x14ac:dyDescent="0.2">
      <c r="A11" s="10" t="s">
        <v>131</v>
      </c>
      <c r="B11" s="11">
        <f>gymnázia!E42</f>
        <v>602384</v>
      </c>
      <c r="C11" s="11">
        <f>gymnázia!F42</f>
        <v>10463</v>
      </c>
      <c r="D11" s="11">
        <f>gymnázia!G42</f>
        <v>220436</v>
      </c>
      <c r="E11" s="11">
        <f>gymnázia!H42</f>
        <v>15812</v>
      </c>
      <c r="F11" s="12">
        <f t="shared" ref="F11:F22" si="0">B11+C11+D11+E11</f>
        <v>849095</v>
      </c>
      <c r="G11" s="13">
        <f>gymnázia!D42</f>
        <v>1903.7999999999997</v>
      </c>
    </row>
    <row r="12" spans="1:7" s="2" customFormat="1" ht="16.5" customHeight="1" x14ac:dyDescent="0.2">
      <c r="A12" s="10" t="s">
        <v>103</v>
      </c>
      <c r="B12" s="14">
        <f>SOŠ!F32</f>
        <v>468529</v>
      </c>
      <c r="C12" s="14">
        <f>SOŠ!G32</f>
        <v>10392</v>
      </c>
      <c r="D12" s="14">
        <f>SOŠ!H32</f>
        <v>172216</v>
      </c>
      <c r="E12" s="14">
        <f>SOŠ!I32</f>
        <v>8794</v>
      </c>
      <c r="F12" s="15">
        <f t="shared" si="0"/>
        <v>659931</v>
      </c>
      <c r="G12" s="16">
        <f>SOŠ!E32</f>
        <v>1504.8100000000002</v>
      </c>
    </row>
    <row r="13" spans="1:7" s="2" customFormat="1" ht="16.5" customHeight="1" x14ac:dyDescent="0.2">
      <c r="A13" s="10" t="s">
        <v>118</v>
      </c>
      <c r="B13" s="17">
        <f>VOŠ!F22</f>
        <v>345096</v>
      </c>
      <c r="C13" s="11">
        <f>VOŠ!G22</f>
        <v>15866</v>
      </c>
      <c r="D13" s="11">
        <f>VOŠ!H22</f>
        <v>129637</v>
      </c>
      <c r="E13" s="17">
        <f>VOŠ!I22</f>
        <v>6947</v>
      </c>
      <c r="F13" s="18">
        <f t="shared" si="0"/>
        <v>497546</v>
      </c>
      <c r="G13" s="19">
        <f>VOŠ!E22</f>
        <v>1052.9000000000001</v>
      </c>
    </row>
    <row r="14" spans="1:7" s="2" customFormat="1" ht="16.5" customHeight="1" x14ac:dyDescent="0.2">
      <c r="A14" s="10" t="s">
        <v>4</v>
      </c>
      <c r="B14" s="17">
        <f>Spec.!F44</f>
        <v>384365</v>
      </c>
      <c r="C14" s="17">
        <f>Spec.!G44</f>
        <v>3468</v>
      </c>
      <c r="D14" s="17">
        <f>Spec.!H44</f>
        <v>139569</v>
      </c>
      <c r="E14" s="17">
        <f>Spec.!I44</f>
        <v>5925</v>
      </c>
      <c r="F14" s="18">
        <f t="shared" si="0"/>
        <v>533327</v>
      </c>
      <c r="G14" s="19">
        <f>Spec.!E44</f>
        <v>1253.4099999999996</v>
      </c>
    </row>
    <row r="15" spans="1:7" s="2" customFormat="1" ht="16.5" customHeight="1" x14ac:dyDescent="0.2">
      <c r="A15" s="10" t="s">
        <v>178</v>
      </c>
      <c r="B15" s="17">
        <f>SOU!F30</f>
        <v>484957</v>
      </c>
      <c r="C15" s="17">
        <f>SOU!G30</f>
        <v>14708</v>
      </c>
      <c r="D15" s="17">
        <f>SOU!H30</f>
        <v>179593</v>
      </c>
      <c r="E15" s="17">
        <f>SOU!I30</f>
        <v>14020</v>
      </c>
      <c r="F15" s="18">
        <f t="shared" si="0"/>
        <v>693278</v>
      </c>
      <c r="G15" s="19">
        <f>SOU!E30</f>
        <v>1558</v>
      </c>
    </row>
    <row r="16" spans="1:7" s="2" customFormat="1" ht="16.5" customHeight="1" x14ac:dyDescent="0.2">
      <c r="A16" s="10" t="s">
        <v>179</v>
      </c>
      <c r="B16" s="17">
        <f>'PPP, DM a DD'!E13</f>
        <v>43329</v>
      </c>
      <c r="C16" s="17">
        <f>'PPP, DM a DD'!F13</f>
        <v>674</v>
      </c>
      <c r="D16" s="17">
        <f>'PPP, DM a DD'!G13</f>
        <v>15831</v>
      </c>
      <c r="E16" s="17">
        <f>'PPP, DM a DD'!H13</f>
        <v>681</v>
      </c>
      <c r="F16" s="18">
        <f t="shared" si="0"/>
        <v>60515</v>
      </c>
      <c r="G16" s="19">
        <f>'PPP, DM a DD'!D13</f>
        <v>128.39999999999998</v>
      </c>
    </row>
    <row r="17" spans="1:7" s="2" customFormat="1" ht="16.5" customHeight="1" x14ac:dyDescent="0.2">
      <c r="A17" s="10" t="s">
        <v>45</v>
      </c>
      <c r="B17" s="17">
        <f>'PPP, DM a DD'!E24</f>
        <v>29766</v>
      </c>
      <c r="C17" s="17">
        <f>'PPP, DM a DD'!F24</f>
        <v>970</v>
      </c>
      <c r="D17" s="17">
        <f>'PPP, DM a DD'!G24</f>
        <v>11048</v>
      </c>
      <c r="E17" s="17">
        <f>'PPP, DM a DD'!H24</f>
        <v>383</v>
      </c>
      <c r="F17" s="18">
        <f t="shared" si="0"/>
        <v>42167</v>
      </c>
      <c r="G17" s="19">
        <f>'PPP, DM a DD'!D24</f>
        <v>118.6</v>
      </c>
    </row>
    <row r="18" spans="1:7" s="2" customFormat="1" ht="16.5" customHeight="1" x14ac:dyDescent="0.2">
      <c r="A18" s="10" t="s">
        <v>50</v>
      </c>
      <c r="B18" s="17">
        <f>'PPP, DM a DD'!E33</f>
        <v>24187</v>
      </c>
      <c r="C18" s="17">
        <f>'PPP, DM a DD'!F33</f>
        <v>950</v>
      </c>
      <c r="D18" s="17">
        <f>'PPP, DM a DD'!G33</f>
        <v>9032</v>
      </c>
      <c r="E18" s="17">
        <f>'PPP, DM a DD'!H33</f>
        <v>201</v>
      </c>
      <c r="F18" s="18">
        <f t="shared" si="0"/>
        <v>34370</v>
      </c>
      <c r="G18" s="19">
        <f>'PPP, DM a DD'!D33</f>
        <v>73.099999999999994</v>
      </c>
    </row>
    <row r="19" spans="1:7" s="2" customFormat="1" ht="16.5" customHeight="1" x14ac:dyDescent="0.2">
      <c r="A19" s="20" t="s">
        <v>158</v>
      </c>
      <c r="B19" s="17">
        <v>0</v>
      </c>
      <c r="C19" s="17">
        <v>0</v>
      </c>
      <c r="D19" s="17">
        <v>0</v>
      </c>
      <c r="E19" s="17">
        <v>0</v>
      </c>
      <c r="F19" s="18">
        <f t="shared" si="0"/>
        <v>0</v>
      </c>
      <c r="G19" s="19">
        <v>0</v>
      </c>
    </row>
    <row r="20" spans="1:7" s="2" customFormat="1" ht="16.5" customHeight="1" x14ac:dyDescent="0.2">
      <c r="A20" s="10" t="s">
        <v>163</v>
      </c>
      <c r="B20" s="17">
        <f>'DDM a ŠJ'!E26</f>
        <v>2580</v>
      </c>
      <c r="C20" s="17">
        <f>'DDM a ŠJ'!F27</f>
        <v>30</v>
      </c>
      <c r="D20" s="17">
        <f>'DDM a ŠJ'!G27</f>
        <v>939</v>
      </c>
      <c r="E20" s="17">
        <f>'DDM a ŠJ'!H27</f>
        <v>71</v>
      </c>
      <c r="F20" s="18">
        <f t="shared" si="0"/>
        <v>3620</v>
      </c>
      <c r="G20" s="19">
        <f>'DDM a ŠJ'!D27</f>
        <v>15.3</v>
      </c>
    </row>
    <row r="21" spans="1:7" s="2" customFormat="1" ht="16.5" customHeight="1" x14ac:dyDescent="0.2">
      <c r="A21" s="10" t="s">
        <v>161</v>
      </c>
      <c r="B21" s="17">
        <f>ZUŠ!E31</f>
        <v>260889</v>
      </c>
      <c r="C21" s="17">
        <f>ZUŠ!F31</f>
        <v>1793</v>
      </c>
      <c r="D21" s="17">
        <f>ZUŠ!G31</f>
        <v>94541</v>
      </c>
      <c r="E21" s="17">
        <f>ZUŠ!H31</f>
        <v>662.5</v>
      </c>
      <c r="F21" s="18">
        <f t="shared" si="0"/>
        <v>357885.5</v>
      </c>
      <c r="G21" s="21">
        <f>ZUŠ!D31</f>
        <v>841.00000000000011</v>
      </c>
    </row>
    <row r="22" spans="1:7" s="2" customFormat="1" ht="16.5" customHeight="1" thickBot="1" x14ac:dyDescent="0.25">
      <c r="A22" s="22" t="s">
        <v>180</v>
      </c>
      <c r="B22" s="14">
        <f>'DDM a ŠJ'!E19</f>
        <v>71253</v>
      </c>
      <c r="C22" s="14">
        <f>'DDM a ŠJ'!F19</f>
        <v>11969</v>
      </c>
      <c r="D22" s="14">
        <f>'DDM a ŠJ'!G19</f>
        <v>29726</v>
      </c>
      <c r="E22" s="14">
        <f>'DDM a ŠJ'!H19</f>
        <v>2894</v>
      </c>
      <c r="F22" s="15">
        <f t="shared" si="0"/>
        <v>115842</v>
      </c>
      <c r="G22" s="16">
        <f>'DDM a ŠJ'!D19</f>
        <v>242.89999999999998</v>
      </c>
    </row>
    <row r="23" spans="1:7" s="2" customFormat="1" ht="20.25" customHeight="1" thickBot="1" x14ac:dyDescent="0.25">
      <c r="A23" s="23" t="s">
        <v>132</v>
      </c>
      <c r="B23" s="24">
        <f t="shared" ref="B23:G23" si="1">SUM(B11:B22)</f>
        <v>2717335</v>
      </c>
      <c r="C23" s="24">
        <f t="shared" si="1"/>
        <v>71283</v>
      </c>
      <c r="D23" s="24">
        <f t="shared" si="1"/>
        <v>1002568</v>
      </c>
      <c r="E23" s="24">
        <f t="shared" si="1"/>
        <v>56390.5</v>
      </c>
      <c r="F23" s="25">
        <f t="shared" si="1"/>
        <v>3847576.5</v>
      </c>
      <c r="G23" s="26">
        <f t="shared" si="1"/>
        <v>8692.2200000000012</v>
      </c>
    </row>
    <row r="24" spans="1:7" s="2" customFormat="1" x14ac:dyDescent="0.2"/>
    <row r="25" spans="1:7" x14ac:dyDescent="0.2">
      <c r="A25" s="143"/>
      <c r="B25" s="142"/>
      <c r="C25" s="142"/>
      <c r="D25" s="142"/>
      <c r="E25" s="142"/>
      <c r="F25" s="142"/>
    </row>
    <row r="27" spans="1:7" x14ac:dyDescent="0.2">
      <c r="B27" s="142"/>
      <c r="C27" s="142"/>
      <c r="D27" s="142"/>
      <c r="E27" s="142"/>
      <c r="F27" s="142"/>
    </row>
    <row r="28" spans="1:7" x14ac:dyDescent="0.2">
      <c r="F28" s="1"/>
    </row>
    <row r="30" spans="1:7" x14ac:dyDescent="0.2">
      <c r="F30" s="1"/>
    </row>
    <row r="32" spans="1:7" x14ac:dyDescent="0.2">
      <c r="F32" s="1"/>
    </row>
  </sheetData>
  <mergeCells count="9">
    <mergeCell ref="E9:E10"/>
    <mergeCell ref="A5:G5"/>
    <mergeCell ref="F9:F10"/>
    <mergeCell ref="G9:G10"/>
    <mergeCell ref="A9:A10"/>
    <mergeCell ref="B9:B10"/>
    <mergeCell ref="C9:C10"/>
    <mergeCell ref="A6:G6"/>
    <mergeCell ref="D9:D10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5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1"/>
  <sheetViews>
    <sheetView zoomScale="80" workbookViewId="0"/>
  </sheetViews>
  <sheetFormatPr defaultColWidth="9.140625" defaultRowHeight="12.75" x14ac:dyDescent="0.2"/>
  <cols>
    <col min="1" max="1" width="2.85546875" style="4" customWidth="1"/>
    <col min="2" max="2" width="71" style="4" customWidth="1"/>
    <col min="3" max="3" width="11.85546875" style="4" hidden="1" customWidth="1"/>
    <col min="4" max="4" width="17.28515625" style="27" customWidth="1"/>
    <col min="5" max="5" width="11.85546875" style="4" customWidth="1"/>
    <col min="6" max="6" width="18.7109375" style="4" customWidth="1"/>
    <col min="7" max="7" width="22.42578125" style="4" customWidth="1"/>
    <col min="8" max="16384" width="9.140625" style="4"/>
  </cols>
  <sheetData>
    <row r="2" spans="2:10" ht="15.75" x14ac:dyDescent="0.25">
      <c r="B2" s="149"/>
      <c r="C2" s="99"/>
      <c r="D2" s="100"/>
      <c r="E2" s="99"/>
      <c r="F2" s="99"/>
      <c r="G2" s="99"/>
    </row>
    <row r="3" spans="2:10" ht="21" x14ac:dyDescent="0.35">
      <c r="B3" s="199" t="s">
        <v>268</v>
      </c>
      <c r="C3" s="199"/>
      <c r="D3" s="199"/>
      <c r="E3" s="199"/>
      <c r="F3" s="199"/>
      <c r="G3" s="199"/>
    </row>
    <row r="4" spans="2:10" ht="15.75" x14ac:dyDescent="0.25">
      <c r="B4" s="99"/>
      <c r="C4" s="99"/>
      <c r="D4" s="100"/>
      <c r="E4" s="99"/>
      <c r="F4" s="99"/>
      <c r="G4" s="99"/>
    </row>
    <row r="5" spans="2:10" ht="16.5" thickBot="1" x14ac:dyDescent="0.3">
      <c r="B5" s="99"/>
      <c r="C5" s="99"/>
      <c r="D5" s="100"/>
      <c r="E5" s="99"/>
      <c r="F5" s="99"/>
      <c r="G5" s="101" t="s">
        <v>166</v>
      </c>
    </row>
    <row r="6" spans="2:10" ht="15.75" x14ac:dyDescent="0.25">
      <c r="B6" s="200" t="s">
        <v>167</v>
      </c>
      <c r="C6" s="202" t="s">
        <v>134</v>
      </c>
      <c r="D6" s="202" t="s">
        <v>210</v>
      </c>
      <c r="E6" s="204" t="s">
        <v>22</v>
      </c>
      <c r="F6" s="102" t="s">
        <v>267</v>
      </c>
      <c r="G6" s="103" t="s">
        <v>267</v>
      </c>
    </row>
    <row r="7" spans="2:10" ht="16.5" thickBot="1" x14ac:dyDescent="0.3">
      <c r="B7" s="201"/>
      <c r="C7" s="203"/>
      <c r="D7" s="203"/>
      <c r="E7" s="205"/>
      <c r="F7" s="104" t="s">
        <v>168</v>
      </c>
      <c r="G7" s="105" t="s">
        <v>169</v>
      </c>
    </row>
    <row r="8" spans="2:10" ht="30" customHeight="1" x14ac:dyDescent="0.2">
      <c r="B8" s="106" t="s">
        <v>101</v>
      </c>
      <c r="C8" s="107">
        <v>70872767</v>
      </c>
      <c r="D8" s="108">
        <v>91651000105</v>
      </c>
      <c r="E8" s="109">
        <v>3121</v>
      </c>
      <c r="F8" s="110">
        <v>6.5</v>
      </c>
      <c r="G8" s="111">
        <v>2223</v>
      </c>
    </row>
    <row r="9" spans="2:10" ht="31.5" x14ac:dyDescent="0.2">
      <c r="B9" s="106" t="s">
        <v>209</v>
      </c>
      <c r="C9" s="112">
        <v>70874204</v>
      </c>
      <c r="D9" s="113">
        <v>91651000108</v>
      </c>
      <c r="E9" s="113">
        <v>3121</v>
      </c>
      <c r="F9" s="114">
        <v>92</v>
      </c>
      <c r="G9" s="115">
        <v>28115</v>
      </c>
      <c r="H9" s="116"/>
      <c r="I9" s="116"/>
      <c r="J9" s="116"/>
    </row>
    <row r="10" spans="2:10" ht="20.25" customHeight="1" x14ac:dyDescent="0.2">
      <c r="B10" s="117" t="s">
        <v>219</v>
      </c>
      <c r="C10" s="118">
        <v>70873160</v>
      </c>
      <c r="D10" s="119">
        <v>91651000107</v>
      </c>
      <c r="E10" s="119">
        <v>3114</v>
      </c>
      <c r="F10" s="120">
        <v>7.5</v>
      </c>
      <c r="G10" s="121">
        <v>2000</v>
      </c>
      <c r="H10" s="122"/>
      <c r="I10" s="122"/>
      <c r="J10" s="123"/>
    </row>
    <row r="11" spans="2:10" ht="20.100000000000001" customHeight="1" x14ac:dyDescent="0.25">
      <c r="B11" s="124" t="s">
        <v>143</v>
      </c>
      <c r="C11" s="125">
        <v>45245924</v>
      </c>
      <c r="D11" s="126">
        <v>91651000150</v>
      </c>
      <c r="E11" s="113">
        <v>3421</v>
      </c>
      <c r="F11" s="114">
        <v>1</v>
      </c>
      <c r="G11" s="115">
        <v>280</v>
      </c>
      <c r="H11" s="116"/>
      <c r="J11" s="116"/>
    </row>
    <row r="12" spans="2:10" ht="20.100000000000001" customHeight="1" x14ac:dyDescent="0.25">
      <c r="B12" s="124" t="s">
        <v>144</v>
      </c>
      <c r="C12" s="125">
        <v>45241848</v>
      </c>
      <c r="D12" s="126">
        <v>91651000149</v>
      </c>
      <c r="E12" s="113">
        <v>3421</v>
      </c>
      <c r="F12" s="114">
        <v>1</v>
      </c>
      <c r="G12" s="115">
        <v>280</v>
      </c>
      <c r="H12" s="116"/>
      <c r="J12" s="116"/>
    </row>
    <row r="13" spans="2:10" ht="20.100000000000001" customHeight="1" x14ac:dyDescent="0.25">
      <c r="B13" s="124" t="s">
        <v>250</v>
      </c>
      <c r="C13" s="125">
        <v>45241651</v>
      </c>
      <c r="D13" s="126">
        <v>91651000159</v>
      </c>
      <c r="E13" s="113">
        <v>3421</v>
      </c>
      <c r="F13" s="114">
        <v>7.8</v>
      </c>
      <c r="G13" s="115">
        <v>2160</v>
      </c>
      <c r="H13" s="116"/>
      <c r="J13" s="116"/>
    </row>
    <row r="14" spans="2:10" ht="20.100000000000001" customHeight="1" x14ac:dyDescent="0.25">
      <c r="B14" s="124" t="s">
        <v>250</v>
      </c>
      <c r="C14" s="125">
        <v>45241651</v>
      </c>
      <c r="D14" s="126">
        <v>91651000159</v>
      </c>
      <c r="E14" s="113">
        <v>3144</v>
      </c>
      <c r="F14" s="114">
        <v>8</v>
      </c>
      <c r="G14" s="115">
        <v>1482</v>
      </c>
      <c r="H14" s="116"/>
      <c r="J14" s="116"/>
    </row>
    <row r="15" spans="2:10" ht="20.100000000000001" customHeight="1" x14ac:dyDescent="0.25">
      <c r="B15" s="124" t="s">
        <v>205</v>
      </c>
      <c r="C15" s="125">
        <v>45241295</v>
      </c>
      <c r="D15" s="126">
        <v>91651000157</v>
      </c>
      <c r="E15" s="113">
        <v>3421</v>
      </c>
      <c r="F15" s="114">
        <v>1</v>
      </c>
      <c r="G15" s="115">
        <v>280</v>
      </c>
      <c r="H15" s="116"/>
      <c r="J15" s="116"/>
    </row>
    <row r="16" spans="2:10" ht="20.100000000000001" customHeight="1" x14ac:dyDescent="0.25">
      <c r="B16" s="124" t="s">
        <v>145</v>
      </c>
      <c r="C16" s="125">
        <v>45241643</v>
      </c>
      <c r="D16" s="126">
        <v>91651000155</v>
      </c>
      <c r="E16" s="113">
        <v>3421</v>
      </c>
      <c r="F16" s="114">
        <v>1</v>
      </c>
      <c r="G16" s="115">
        <v>280</v>
      </c>
      <c r="H16" s="116"/>
      <c r="J16" s="116"/>
    </row>
    <row r="17" spans="2:10" ht="20.100000000000001" customHeight="1" x14ac:dyDescent="0.25">
      <c r="B17" s="124" t="s">
        <v>146</v>
      </c>
      <c r="C17" s="125">
        <v>45242941</v>
      </c>
      <c r="D17" s="126">
        <v>91651000154</v>
      </c>
      <c r="E17" s="113">
        <v>3421</v>
      </c>
      <c r="F17" s="114">
        <v>1</v>
      </c>
      <c r="G17" s="115">
        <v>280</v>
      </c>
      <c r="H17" s="116"/>
      <c r="J17" s="116"/>
    </row>
    <row r="18" spans="2:10" ht="20.100000000000001" customHeight="1" x14ac:dyDescent="0.25">
      <c r="B18" s="124" t="s">
        <v>147</v>
      </c>
      <c r="C18" s="125">
        <v>45241694</v>
      </c>
      <c r="D18" s="126">
        <v>91651000416</v>
      </c>
      <c r="E18" s="113">
        <v>3421</v>
      </c>
      <c r="F18" s="114">
        <v>1</v>
      </c>
      <c r="G18" s="115">
        <v>280</v>
      </c>
      <c r="H18" s="116"/>
      <c r="J18" s="116"/>
    </row>
    <row r="19" spans="2:10" ht="20.100000000000001" customHeight="1" x14ac:dyDescent="0.25">
      <c r="B19" s="124" t="s">
        <v>102</v>
      </c>
      <c r="C19" s="125">
        <v>45242950</v>
      </c>
      <c r="D19" s="126">
        <v>91651000152</v>
      </c>
      <c r="E19" s="113">
        <v>3421</v>
      </c>
      <c r="F19" s="114">
        <v>1</v>
      </c>
      <c r="G19" s="115">
        <v>280</v>
      </c>
      <c r="H19" s="116"/>
      <c r="J19" s="116"/>
    </row>
    <row r="20" spans="2:10" ht="20.100000000000001" customHeight="1" x14ac:dyDescent="0.25">
      <c r="B20" s="124" t="s">
        <v>148</v>
      </c>
      <c r="C20" s="125">
        <v>45242879</v>
      </c>
      <c r="D20" s="126">
        <v>91651000153</v>
      </c>
      <c r="E20" s="113">
        <v>3421</v>
      </c>
      <c r="F20" s="114">
        <v>2</v>
      </c>
      <c r="G20" s="115">
        <v>560</v>
      </c>
      <c r="H20" s="116"/>
      <c r="J20" s="116"/>
    </row>
    <row r="21" spans="2:10" ht="20.100000000000001" customHeight="1" x14ac:dyDescent="0.25">
      <c r="B21" s="124" t="s">
        <v>153</v>
      </c>
      <c r="C21" s="125">
        <v>49625055</v>
      </c>
      <c r="D21" s="126">
        <v>91651000151</v>
      </c>
      <c r="E21" s="113">
        <v>3421</v>
      </c>
      <c r="F21" s="114">
        <v>1</v>
      </c>
      <c r="G21" s="115">
        <v>280</v>
      </c>
      <c r="H21" s="116"/>
      <c r="J21" s="116"/>
    </row>
    <row r="22" spans="2:10" ht="20.100000000000001" customHeight="1" x14ac:dyDescent="0.25">
      <c r="B22" s="124" t="s">
        <v>149</v>
      </c>
      <c r="C22" s="125">
        <v>67365779</v>
      </c>
      <c r="D22" s="126">
        <v>91651000156</v>
      </c>
      <c r="E22" s="113">
        <v>3421</v>
      </c>
      <c r="F22" s="114">
        <v>2</v>
      </c>
      <c r="G22" s="115">
        <v>560</v>
      </c>
      <c r="H22" s="116"/>
      <c r="J22" s="116"/>
    </row>
    <row r="23" spans="2:10" ht="20.100000000000001" customHeight="1" x14ac:dyDescent="0.25">
      <c r="B23" s="124" t="s">
        <v>150</v>
      </c>
      <c r="C23" s="125">
        <v>45241945</v>
      </c>
      <c r="D23" s="126">
        <v>91651000158</v>
      </c>
      <c r="E23" s="113">
        <v>3421</v>
      </c>
      <c r="F23" s="114">
        <v>3</v>
      </c>
      <c r="G23" s="115">
        <v>840</v>
      </c>
      <c r="H23" s="116"/>
      <c r="J23" s="116"/>
    </row>
    <row r="24" spans="2:10" ht="20.100000000000001" customHeight="1" x14ac:dyDescent="0.25">
      <c r="B24" s="127" t="s">
        <v>151</v>
      </c>
      <c r="C24" s="128">
        <v>64289</v>
      </c>
      <c r="D24" s="129">
        <v>91651000212</v>
      </c>
      <c r="E24" s="113">
        <v>3421</v>
      </c>
      <c r="F24" s="114">
        <v>49.3</v>
      </c>
      <c r="G24" s="115">
        <v>13084</v>
      </c>
      <c r="H24" s="116"/>
      <c r="J24" s="116"/>
    </row>
    <row r="25" spans="2:10" ht="19.5" customHeight="1" thickBot="1" x14ac:dyDescent="0.25">
      <c r="B25" s="130" t="s">
        <v>151</v>
      </c>
      <c r="C25" s="131" t="s">
        <v>170</v>
      </c>
      <c r="D25" s="132">
        <v>91651000212</v>
      </c>
      <c r="E25" s="113">
        <v>3144</v>
      </c>
      <c r="F25" s="133">
        <v>43.5</v>
      </c>
      <c r="G25" s="134">
        <v>8710</v>
      </c>
      <c r="H25" s="116"/>
      <c r="J25" s="116"/>
    </row>
    <row r="26" spans="2:10" ht="19.5" thickBot="1" x14ac:dyDescent="0.25">
      <c r="B26" s="198" t="s">
        <v>3</v>
      </c>
      <c r="C26" s="188"/>
      <c r="D26" s="188"/>
      <c r="E26" s="163"/>
      <c r="F26" s="135">
        <f>SUM(F8:F25)</f>
        <v>229.60000000000002</v>
      </c>
      <c r="G26" s="136">
        <f>SUM(G8:G25)</f>
        <v>61974</v>
      </c>
      <c r="H26" s="137"/>
      <c r="I26" s="137"/>
    </row>
    <row r="27" spans="2:10" ht="15.75" x14ac:dyDescent="0.25">
      <c r="B27" s="99"/>
      <c r="C27" s="138"/>
      <c r="D27" s="139"/>
      <c r="E27" s="138"/>
      <c r="F27" s="138"/>
      <c r="G27" s="138"/>
      <c r="H27" s="137"/>
      <c r="I27" s="137"/>
    </row>
    <row r="28" spans="2:10" ht="15.75" x14ac:dyDescent="0.25">
      <c r="B28" s="99"/>
      <c r="C28" s="138"/>
      <c r="D28" s="139"/>
      <c r="E28" s="138"/>
      <c r="F28" s="138"/>
      <c r="G28" s="138"/>
      <c r="H28" s="137"/>
      <c r="I28" s="137"/>
    </row>
    <row r="29" spans="2:10" ht="15.75" x14ac:dyDescent="0.25">
      <c r="B29" s="99"/>
      <c r="C29" s="138"/>
      <c r="D29" s="139"/>
      <c r="E29" s="138"/>
      <c r="F29" s="138"/>
      <c r="G29" s="138"/>
      <c r="H29" s="137"/>
      <c r="I29" s="137"/>
    </row>
    <row r="30" spans="2:10" ht="15.75" x14ac:dyDescent="0.25">
      <c r="B30" s="99"/>
      <c r="C30" s="138"/>
      <c r="D30" s="139"/>
      <c r="E30" s="138"/>
      <c r="F30" s="138"/>
      <c r="G30" s="138"/>
      <c r="H30" s="137"/>
      <c r="I30" s="137"/>
    </row>
    <row r="31" spans="2:10" ht="15.75" x14ac:dyDescent="0.25">
      <c r="B31" s="99"/>
      <c r="C31" s="138"/>
      <c r="D31" s="139"/>
      <c r="E31" s="138"/>
      <c r="F31" s="138"/>
      <c r="G31" s="138"/>
      <c r="H31" s="137"/>
      <c r="I31" s="137"/>
    </row>
    <row r="32" spans="2:10" ht="15.75" x14ac:dyDescent="0.25">
      <c r="B32" s="99"/>
      <c r="C32" s="138"/>
      <c r="D32" s="139"/>
      <c r="E32" s="138"/>
      <c r="F32" s="138"/>
      <c r="G32" s="138"/>
      <c r="H32" s="137"/>
      <c r="I32" s="137"/>
    </row>
    <row r="33" spans="2:9" ht="15.75" x14ac:dyDescent="0.25">
      <c r="B33" s="99"/>
      <c r="C33" s="138"/>
      <c r="D33" s="139"/>
      <c r="E33" s="138"/>
      <c r="F33" s="138"/>
      <c r="G33" s="138"/>
      <c r="H33" s="137"/>
      <c r="I33" s="137"/>
    </row>
    <row r="34" spans="2:9" ht="15.75" x14ac:dyDescent="0.25">
      <c r="B34" s="99"/>
      <c r="C34" s="138"/>
      <c r="D34" s="139"/>
      <c r="E34" s="138"/>
      <c r="F34" s="138"/>
      <c r="G34" s="138"/>
      <c r="H34" s="137"/>
      <c r="I34" s="137"/>
    </row>
    <row r="35" spans="2:9" x14ac:dyDescent="0.2">
      <c r="C35" s="137"/>
      <c r="D35" s="140"/>
      <c r="E35" s="137"/>
      <c r="F35" s="137"/>
      <c r="G35" s="137"/>
      <c r="H35" s="137"/>
      <c r="I35" s="137"/>
    </row>
    <row r="36" spans="2:9" x14ac:dyDescent="0.2">
      <c r="C36" s="137"/>
      <c r="D36" s="140"/>
      <c r="E36" s="137"/>
      <c r="F36" s="137"/>
      <c r="G36" s="137"/>
      <c r="H36" s="137"/>
      <c r="I36" s="137"/>
    </row>
    <row r="37" spans="2:9" x14ac:dyDescent="0.2">
      <c r="C37" s="137"/>
      <c r="D37" s="140"/>
      <c r="E37" s="137"/>
      <c r="F37" s="137"/>
      <c r="G37" s="137"/>
      <c r="H37" s="137"/>
      <c r="I37" s="137"/>
    </row>
    <row r="38" spans="2:9" x14ac:dyDescent="0.2">
      <c r="C38" s="137"/>
      <c r="D38" s="140"/>
      <c r="E38" s="137"/>
      <c r="F38" s="137"/>
      <c r="G38" s="137"/>
      <c r="H38" s="137"/>
      <c r="I38" s="137"/>
    </row>
    <row r="39" spans="2:9" x14ac:dyDescent="0.2">
      <c r="C39" s="137"/>
      <c r="D39" s="140"/>
      <c r="E39" s="137"/>
      <c r="F39" s="137"/>
      <c r="G39" s="137"/>
      <c r="H39" s="137"/>
      <c r="I39" s="137"/>
    </row>
    <row r="40" spans="2:9" x14ac:dyDescent="0.2">
      <c r="C40" s="137"/>
      <c r="D40" s="140"/>
      <c r="E40" s="137"/>
      <c r="F40" s="137"/>
      <c r="G40" s="137"/>
      <c r="H40" s="137"/>
      <c r="I40" s="137"/>
    </row>
    <row r="41" spans="2:9" x14ac:dyDescent="0.2">
      <c r="C41" s="137"/>
      <c r="D41" s="140"/>
      <c r="E41" s="137"/>
      <c r="F41" s="137"/>
      <c r="G41" s="137"/>
      <c r="H41" s="137"/>
      <c r="I41" s="137"/>
    </row>
  </sheetData>
  <mergeCells count="6">
    <mergeCell ref="B26:E26"/>
    <mergeCell ref="B3:G3"/>
    <mergeCell ref="B6:B7"/>
    <mergeCell ref="C6:C7"/>
    <mergeCell ref="E6:E7"/>
    <mergeCell ref="D6:D7"/>
  </mergeCells>
  <phoneticPr fontId="1" type="noConversion"/>
  <pageMargins left="0.59055118110236227" right="0.39370078740157483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80" zoomScaleNormal="75" workbookViewId="0"/>
  </sheetViews>
  <sheetFormatPr defaultColWidth="9.140625" defaultRowHeight="12.75" x14ac:dyDescent="0.2"/>
  <cols>
    <col min="1" max="1" width="67.7109375" style="4" customWidth="1"/>
    <col min="2" max="2" width="10.28515625" style="4" hidden="1" customWidth="1"/>
    <col min="3" max="3" width="14" style="27" customWidth="1"/>
    <col min="4" max="4" width="9.28515625" style="28" customWidth="1"/>
    <col min="5" max="5" width="12" style="29" customWidth="1"/>
    <col min="6" max="6" width="9.42578125" style="29" customWidth="1"/>
    <col min="7" max="7" width="11.5703125" style="29" customWidth="1"/>
    <col min="8" max="8" width="9.7109375" style="29" customWidth="1"/>
    <col min="9" max="9" width="10.5703125" style="29" customWidth="1"/>
    <col min="10" max="16384" width="9.140625" style="4"/>
  </cols>
  <sheetData>
    <row r="1" spans="1:9" ht="13.5" thickBot="1" x14ac:dyDescent="0.25">
      <c r="I1" s="30" t="s">
        <v>137</v>
      </c>
    </row>
    <row r="2" spans="1:9" s="31" customFormat="1" ht="15.75" customHeight="1" x14ac:dyDescent="0.2">
      <c r="A2" s="159" t="s">
        <v>266</v>
      </c>
      <c r="B2" s="168" t="s">
        <v>134</v>
      </c>
      <c r="C2" s="168" t="s">
        <v>210</v>
      </c>
      <c r="D2" s="171" t="s">
        <v>68</v>
      </c>
      <c r="E2" s="172"/>
      <c r="F2" s="172"/>
      <c r="G2" s="172"/>
      <c r="H2" s="172"/>
      <c r="I2" s="173"/>
    </row>
    <row r="3" spans="1:9" s="31" customFormat="1" ht="15.75" customHeight="1" x14ac:dyDescent="0.2">
      <c r="A3" s="166"/>
      <c r="B3" s="169"/>
      <c r="C3" s="169"/>
      <c r="D3" s="178" t="s">
        <v>157</v>
      </c>
      <c r="E3" s="180" t="s">
        <v>0</v>
      </c>
      <c r="F3" s="180" t="s">
        <v>154</v>
      </c>
      <c r="G3" s="178" t="s">
        <v>1</v>
      </c>
      <c r="H3" s="180" t="s">
        <v>160</v>
      </c>
      <c r="I3" s="164" t="s">
        <v>159</v>
      </c>
    </row>
    <row r="4" spans="1:9" s="31" customFormat="1" ht="41.25" customHeight="1" thickBot="1" x14ac:dyDescent="0.25">
      <c r="A4" s="167"/>
      <c r="B4" s="170"/>
      <c r="C4" s="170"/>
      <c r="D4" s="179"/>
      <c r="E4" s="181"/>
      <c r="F4" s="181"/>
      <c r="G4" s="179"/>
      <c r="H4" s="181"/>
      <c r="I4" s="165"/>
    </row>
    <row r="5" spans="1:9" s="31" customFormat="1" ht="20.25" customHeight="1" x14ac:dyDescent="0.2">
      <c r="A5" s="174" t="s">
        <v>69</v>
      </c>
      <c r="B5" s="175"/>
      <c r="C5" s="175"/>
      <c r="D5" s="175"/>
      <c r="E5" s="175"/>
      <c r="F5" s="175"/>
      <c r="G5" s="176"/>
      <c r="H5" s="176"/>
      <c r="I5" s="177"/>
    </row>
    <row r="6" spans="1:9" s="31" customFormat="1" ht="16.5" customHeight="1" x14ac:dyDescent="0.2">
      <c r="A6" s="32" t="s">
        <v>242</v>
      </c>
      <c r="B6" s="33">
        <v>60449004</v>
      </c>
      <c r="C6" s="34">
        <v>91651000278</v>
      </c>
      <c r="D6" s="35">
        <v>54.3</v>
      </c>
      <c r="E6" s="11">
        <v>17482</v>
      </c>
      <c r="F6" s="11">
        <v>500</v>
      </c>
      <c r="G6" s="11">
        <f>CEILING((E6+F6)*34%+E6*2%,1)</f>
        <v>6464</v>
      </c>
      <c r="H6" s="11">
        <v>499</v>
      </c>
      <c r="I6" s="13">
        <f t="shared" ref="I6:I41" si="0">E6+F6+G6+H6</f>
        <v>24945</v>
      </c>
    </row>
    <row r="7" spans="1:9" s="31" customFormat="1" ht="16.5" customHeight="1" x14ac:dyDescent="0.2">
      <c r="A7" s="36" t="s">
        <v>133</v>
      </c>
      <c r="B7" s="33">
        <v>63109662</v>
      </c>
      <c r="C7" s="37">
        <v>91651000263</v>
      </c>
      <c r="D7" s="35">
        <v>42.5</v>
      </c>
      <c r="E7" s="11">
        <v>14527</v>
      </c>
      <c r="F7" s="11">
        <v>50</v>
      </c>
      <c r="G7" s="11">
        <f t="shared" ref="G7:G41" si="1">CEILING((E7+F7)*34%+E7*2%,1)</f>
        <v>5247</v>
      </c>
      <c r="H7" s="11">
        <v>406</v>
      </c>
      <c r="I7" s="13">
        <f t="shared" si="0"/>
        <v>20230</v>
      </c>
    </row>
    <row r="8" spans="1:9" s="31" customFormat="1" ht="16.5" customHeight="1" x14ac:dyDescent="0.2">
      <c r="A8" s="32" t="s">
        <v>70</v>
      </c>
      <c r="B8" s="33">
        <v>60446218</v>
      </c>
      <c r="C8" s="37">
        <v>91651000262</v>
      </c>
      <c r="D8" s="35">
        <v>38.299999999999997</v>
      </c>
      <c r="E8" s="11">
        <v>13008</v>
      </c>
      <c r="F8" s="11">
        <v>120</v>
      </c>
      <c r="G8" s="11">
        <f t="shared" si="1"/>
        <v>4724</v>
      </c>
      <c r="H8" s="11">
        <v>392</v>
      </c>
      <c r="I8" s="13">
        <f t="shared" si="0"/>
        <v>18244</v>
      </c>
    </row>
    <row r="9" spans="1:9" s="31" customFormat="1" ht="16.5" customHeight="1" x14ac:dyDescent="0.2">
      <c r="A9" s="32" t="s">
        <v>71</v>
      </c>
      <c r="B9" s="33">
        <v>61388106</v>
      </c>
      <c r="C9" s="37">
        <v>91651000255</v>
      </c>
      <c r="D9" s="35">
        <v>40</v>
      </c>
      <c r="E9" s="11">
        <v>13298</v>
      </c>
      <c r="F9" s="11">
        <v>26</v>
      </c>
      <c r="G9" s="11">
        <f t="shared" si="1"/>
        <v>4797</v>
      </c>
      <c r="H9" s="11">
        <v>321</v>
      </c>
      <c r="I9" s="13">
        <f t="shared" si="0"/>
        <v>18442</v>
      </c>
    </row>
    <row r="10" spans="1:9" s="31" customFormat="1" ht="16.5" customHeight="1" x14ac:dyDescent="0.2">
      <c r="A10" s="32" t="s">
        <v>72</v>
      </c>
      <c r="B10" s="33">
        <v>60461675</v>
      </c>
      <c r="C10" s="37">
        <v>91651000270</v>
      </c>
      <c r="D10" s="35">
        <v>51.2</v>
      </c>
      <c r="E10" s="11">
        <v>16614</v>
      </c>
      <c r="F10" s="11">
        <v>200</v>
      </c>
      <c r="G10" s="11">
        <f t="shared" si="1"/>
        <v>6050</v>
      </c>
      <c r="H10" s="11">
        <v>441</v>
      </c>
      <c r="I10" s="13">
        <f t="shared" si="0"/>
        <v>23305</v>
      </c>
    </row>
    <row r="11" spans="1:9" s="31" customFormat="1" ht="16.5" customHeight="1" x14ac:dyDescent="0.2">
      <c r="A11" s="32" t="s">
        <v>191</v>
      </c>
      <c r="B11" s="33">
        <v>61385131</v>
      </c>
      <c r="C11" s="37">
        <v>91651000279</v>
      </c>
      <c r="D11" s="35">
        <v>53.75</v>
      </c>
      <c r="E11" s="11">
        <v>16343</v>
      </c>
      <c r="F11" s="11">
        <v>400</v>
      </c>
      <c r="G11" s="11">
        <f t="shared" si="1"/>
        <v>6020</v>
      </c>
      <c r="H11" s="11">
        <v>416</v>
      </c>
      <c r="I11" s="13">
        <f t="shared" si="0"/>
        <v>23179</v>
      </c>
    </row>
    <row r="12" spans="1:9" s="31" customFormat="1" ht="16.5" customHeight="1" x14ac:dyDescent="0.2">
      <c r="A12" s="32" t="s">
        <v>192</v>
      </c>
      <c r="B12" s="38" t="s">
        <v>73</v>
      </c>
      <c r="C12" s="37">
        <v>91651000271</v>
      </c>
      <c r="D12" s="35">
        <v>46.9</v>
      </c>
      <c r="E12" s="11">
        <v>13943</v>
      </c>
      <c r="F12" s="11">
        <v>120</v>
      </c>
      <c r="G12" s="11">
        <f t="shared" si="1"/>
        <v>5061</v>
      </c>
      <c r="H12" s="11">
        <v>381</v>
      </c>
      <c r="I12" s="13">
        <f t="shared" si="0"/>
        <v>19505</v>
      </c>
    </row>
    <row r="13" spans="1:9" s="31" customFormat="1" ht="16.5" customHeight="1" x14ac:dyDescent="0.2">
      <c r="A13" s="32" t="s">
        <v>74</v>
      </c>
      <c r="B13" s="38" t="s">
        <v>75</v>
      </c>
      <c r="C13" s="37">
        <v>91651000256</v>
      </c>
      <c r="D13" s="35">
        <v>77.5</v>
      </c>
      <c r="E13" s="11">
        <v>23017</v>
      </c>
      <c r="F13" s="11">
        <v>290</v>
      </c>
      <c r="G13" s="11">
        <f t="shared" si="1"/>
        <v>8385</v>
      </c>
      <c r="H13" s="11">
        <v>597</v>
      </c>
      <c r="I13" s="13">
        <f t="shared" si="0"/>
        <v>32289</v>
      </c>
    </row>
    <row r="14" spans="1:9" s="31" customFormat="1" ht="16.5" customHeight="1" x14ac:dyDescent="0.2">
      <c r="A14" s="32" t="s">
        <v>76</v>
      </c>
      <c r="B14" s="33">
        <v>49366629</v>
      </c>
      <c r="C14" s="37">
        <v>91651000273</v>
      </c>
      <c r="D14" s="35">
        <v>65</v>
      </c>
      <c r="E14" s="11">
        <v>20051</v>
      </c>
      <c r="F14" s="11">
        <v>300</v>
      </c>
      <c r="G14" s="11">
        <f t="shared" si="1"/>
        <v>7321</v>
      </c>
      <c r="H14" s="11">
        <v>566</v>
      </c>
      <c r="I14" s="13">
        <f t="shared" si="0"/>
        <v>28238</v>
      </c>
    </row>
    <row r="15" spans="1:9" s="31" customFormat="1" ht="16.5" customHeight="1" x14ac:dyDescent="0.2">
      <c r="A15" s="32" t="s">
        <v>77</v>
      </c>
      <c r="B15" s="33">
        <v>60444916</v>
      </c>
      <c r="C15" s="37">
        <v>91651000276</v>
      </c>
      <c r="D15" s="35">
        <v>31</v>
      </c>
      <c r="E15" s="11">
        <v>10688</v>
      </c>
      <c r="F15" s="11">
        <v>40</v>
      </c>
      <c r="G15" s="11">
        <f t="shared" si="1"/>
        <v>3862</v>
      </c>
      <c r="H15" s="11">
        <v>293</v>
      </c>
      <c r="I15" s="13">
        <f t="shared" si="0"/>
        <v>14883</v>
      </c>
    </row>
    <row r="16" spans="1:9" s="31" customFormat="1" ht="16.5" customHeight="1" x14ac:dyDescent="0.2">
      <c r="A16" s="32" t="s">
        <v>78</v>
      </c>
      <c r="B16" s="33">
        <v>60459085</v>
      </c>
      <c r="C16" s="37">
        <v>91651000277</v>
      </c>
      <c r="D16" s="35">
        <v>54.1</v>
      </c>
      <c r="E16" s="11">
        <v>18548</v>
      </c>
      <c r="F16" s="11">
        <v>352</v>
      </c>
      <c r="G16" s="11">
        <f t="shared" si="1"/>
        <v>6797</v>
      </c>
      <c r="H16" s="11">
        <v>498</v>
      </c>
      <c r="I16" s="13">
        <f t="shared" si="0"/>
        <v>26195</v>
      </c>
    </row>
    <row r="17" spans="1:9" s="31" customFormat="1" ht="16.5" customHeight="1" x14ac:dyDescent="0.2">
      <c r="A17" s="32" t="s">
        <v>79</v>
      </c>
      <c r="B17" s="38" t="s">
        <v>80</v>
      </c>
      <c r="C17" s="37">
        <v>91651000268</v>
      </c>
      <c r="D17" s="35">
        <v>74</v>
      </c>
      <c r="E17" s="11">
        <v>22584</v>
      </c>
      <c r="F17" s="11">
        <v>420</v>
      </c>
      <c r="G17" s="11">
        <f t="shared" si="1"/>
        <v>8274</v>
      </c>
      <c r="H17" s="11">
        <v>598</v>
      </c>
      <c r="I17" s="13">
        <f t="shared" si="0"/>
        <v>31876</v>
      </c>
    </row>
    <row r="18" spans="1:9" s="31" customFormat="1" ht="16.5" customHeight="1" x14ac:dyDescent="0.2">
      <c r="A18" s="32" t="s">
        <v>207</v>
      </c>
      <c r="B18" s="38" t="s">
        <v>81</v>
      </c>
      <c r="C18" s="37">
        <v>91651000434</v>
      </c>
      <c r="D18" s="35">
        <v>13</v>
      </c>
      <c r="E18" s="11">
        <v>4061</v>
      </c>
      <c r="F18" s="11">
        <v>180</v>
      </c>
      <c r="G18" s="11">
        <f t="shared" si="1"/>
        <v>1524</v>
      </c>
      <c r="H18" s="11">
        <v>86</v>
      </c>
      <c r="I18" s="13">
        <f t="shared" si="0"/>
        <v>5851</v>
      </c>
    </row>
    <row r="19" spans="1:9" s="31" customFormat="1" ht="16.5" customHeight="1" x14ac:dyDescent="0.2">
      <c r="A19" s="32" t="s">
        <v>82</v>
      </c>
      <c r="B19" s="33">
        <v>60446234</v>
      </c>
      <c r="C19" s="37">
        <v>91651000261</v>
      </c>
      <c r="D19" s="35">
        <v>72.5</v>
      </c>
      <c r="E19" s="11">
        <v>21840</v>
      </c>
      <c r="F19" s="11">
        <v>750</v>
      </c>
      <c r="G19" s="11">
        <f t="shared" si="1"/>
        <v>8118</v>
      </c>
      <c r="H19" s="11">
        <v>600</v>
      </c>
      <c r="I19" s="13">
        <f t="shared" si="0"/>
        <v>31308</v>
      </c>
    </row>
    <row r="20" spans="1:9" s="31" customFormat="1" ht="16.5" customHeight="1" x14ac:dyDescent="0.2">
      <c r="A20" s="32" t="s">
        <v>83</v>
      </c>
      <c r="B20" s="33">
        <v>61384992</v>
      </c>
      <c r="C20" s="37">
        <v>91651000274</v>
      </c>
      <c r="D20" s="35">
        <v>30.1</v>
      </c>
      <c r="E20" s="11">
        <v>9935</v>
      </c>
      <c r="F20" s="11">
        <v>200</v>
      </c>
      <c r="G20" s="11">
        <f t="shared" si="1"/>
        <v>3645</v>
      </c>
      <c r="H20" s="11">
        <v>225</v>
      </c>
      <c r="I20" s="13">
        <f t="shared" si="0"/>
        <v>14005</v>
      </c>
    </row>
    <row r="21" spans="1:9" s="31" customFormat="1" ht="16.5" customHeight="1" x14ac:dyDescent="0.2">
      <c r="A21" s="32" t="s">
        <v>208</v>
      </c>
      <c r="B21" s="33">
        <v>61385701</v>
      </c>
      <c r="C21" s="37">
        <v>91651000258</v>
      </c>
      <c r="D21" s="35">
        <v>46.1</v>
      </c>
      <c r="E21" s="11">
        <v>15640</v>
      </c>
      <c r="F21" s="11">
        <v>250</v>
      </c>
      <c r="G21" s="11">
        <f t="shared" si="1"/>
        <v>5716</v>
      </c>
      <c r="H21" s="11">
        <v>463</v>
      </c>
      <c r="I21" s="13">
        <f t="shared" si="0"/>
        <v>22069</v>
      </c>
    </row>
    <row r="22" spans="1:9" s="31" customFormat="1" ht="16.5" customHeight="1" x14ac:dyDescent="0.2">
      <c r="A22" s="32" t="s">
        <v>84</v>
      </c>
      <c r="B22" s="33">
        <v>61385298</v>
      </c>
      <c r="C22" s="37">
        <v>91651000267</v>
      </c>
      <c r="D22" s="35">
        <v>58</v>
      </c>
      <c r="E22" s="11">
        <v>17363</v>
      </c>
      <c r="F22" s="11">
        <v>300</v>
      </c>
      <c r="G22" s="11">
        <f t="shared" si="1"/>
        <v>6353</v>
      </c>
      <c r="H22" s="11">
        <v>494</v>
      </c>
      <c r="I22" s="13">
        <f t="shared" si="0"/>
        <v>24510</v>
      </c>
    </row>
    <row r="23" spans="1:9" s="31" customFormat="1" ht="16.5" customHeight="1" x14ac:dyDescent="0.2">
      <c r="A23" s="32" t="s">
        <v>85</v>
      </c>
      <c r="B23" s="33">
        <v>61385271</v>
      </c>
      <c r="C23" s="37">
        <v>91651000269</v>
      </c>
      <c r="D23" s="35">
        <v>50</v>
      </c>
      <c r="E23" s="11">
        <v>16563</v>
      </c>
      <c r="F23" s="11">
        <v>200</v>
      </c>
      <c r="G23" s="11">
        <f t="shared" si="1"/>
        <v>6031</v>
      </c>
      <c r="H23" s="11">
        <v>393</v>
      </c>
      <c r="I23" s="13">
        <f t="shared" si="0"/>
        <v>23187</v>
      </c>
    </row>
    <row r="24" spans="1:9" s="31" customFormat="1" ht="16.5" customHeight="1" x14ac:dyDescent="0.2">
      <c r="A24" s="32" t="s">
        <v>86</v>
      </c>
      <c r="B24" s="33">
        <v>61388246</v>
      </c>
      <c r="C24" s="37">
        <v>91651000260</v>
      </c>
      <c r="D24" s="35">
        <v>59.7</v>
      </c>
      <c r="E24" s="11">
        <v>19054</v>
      </c>
      <c r="F24" s="11">
        <v>420</v>
      </c>
      <c r="G24" s="11">
        <f t="shared" si="1"/>
        <v>7003</v>
      </c>
      <c r="H24" s="11">
        <v>500</v>
      </c>
      <c r="I24" s="13">
        <f t="shared" si="0"/>
        <v>26977</v>
      </c>
    </row>
    <row r="25" spans="1:9" s="31" customFormat="1" ht="16.5" customHeight="1" x14ac:dyDescent="0.2">
      <c r="A25" s="32" t="s">
        <v>87</v>
      </c>
      <c r="B25" s="33">
        <v>61386022</v>
      </c>
      <c r="C25" s="37">
        <v>91651000254</v>
      </c>
      <c r="D25" s="35">
        <v>71</v>
      </c>
      <c r="E25" s="11">
        <v>21495</v>
      </c>
      <c r="F25" s="11">
        <v>200</v>
      </c>
      <c r="G25" s="11">
        <f t="shared" si="1"/>
        <v>7807</v>
      </c>
      <c r="H25" s="11">
        <v>526</v>
      </c>
      <c r="I25" s="13">
        <f t="shared" si="0"/>
        <v>30028</v>
      </c>
    </row>
    <row r="26" spans="1:9" s="31" customFormat="1" ht="16.5" customHeight="1" x14ac:dyDescent="0.2">
      <c r="A26" s="32" t="s">
        <v>88</v>
      </c>
      <c r="B26" s="33">
        <v>49625446</v>
      </c>
      <c r="C26" s="37">
        <v>91651000266</v>
      </c>
      <c r="D26" s="35">
        <v>69.2</v>
      </c>
      <c r="E26" s="11">
        <v>20693</v>
      </c>
      <c r="F26" s="11">
        <v>200</v>
      </c>
      <c r="G26" s="11">
        <f t="shared" si="1"/>
        <v>7518</v>
      </c>
      <c r="H26" s="11">
        <v>571</v>
      </c>
      <c r="I26" s="13">
        <f t="shared" si="0"/>
        <v>28982</v>
      </c>
    </row>
    <row r="27" spans="1:9" s="31" customFormat="1" ht="16.5" customHeight="1" x14ac:dyDescent="0.2">
      <c r="A27" s="32" t="s">
        <v>89</v>
      </c>
      <c r="B27" s="33">
        <v>61385476</v>
      </c>
      <c r="C27" s="37">
        <v>91651000280</v>
      </c>
      <c r="D27" s="35">
        <v>90</v>
      </c>
      <c r="E27" s="11">
        <v>29250</v>
      </c>
      <c r="F27" s="11">
        <v>206</v>
      </c>
      <c r="G27" s="11">
        <f t="shared" si="1"/>
        <v>10601</v>
      </c>
      <c r="H27" s="11">
        <v>800</v>
      </c>
      <c r="I27" s="13">
        <f t="shared" si="0"/>
        <v>40857</v>
      </c>
    </row>
    <row r="28" spans="1:9" s="31" customFormat="1" ht="16.5" customHeight="1" x14ac:dyDescent="0.2">
      <c r="A28" s="32" t="s">
        <v>90</v>
      </c>
      <c r="B28" s="33">
        <v>61387509</v>
      </c>
      <c r="C28" s="37">
        <v>91651000283</v>
      </c>
      <c r="D28" s="35">
        <v>35.85</v>
      </c>
      <c r="E28" s="11">
        <v>11471</v>
      </c>
      <c r="F28" s="11">
        <v>330</v>
      </c>
      <c r="G28" s="11">
        <f t="shared" si="1"/>
        <v>4242</v>
      </c>
      <c r="H28" s="11">
        <v>277</v>
      </c>
      <c r="I28" s="13">
        <f t="shared" si="0"/>
        <v>16320</v>
      </c>
    </row>
    <row r="29" spans="1:9" s="31" customFormat="1" ht="16.5" customHeight="1" x14ac:dyDescent="0.2">
      <c r="A29" s="32" t="s">
        <v>91</v>
      </c>
      <c r="B29" s="33">
        <v>60460784</v>
      </c>
      <c r="C29" s="37">
        <v>91651000284</v>
      </c>
      <c r="D29" s="35">
        <v>61</v>
      </c>
      <c r="E29" s="11">
        <v>20878</v>
      </c>
      <c r="F29" s="11">
        <v>350</v>
      </c>
      <c r="G29" s="11">
        <f t="shared" si="1"/>
        <v>7636</v>
      </c>
      <c r="H29" s="11">
        <v>571</v>
      </c>
      <c r="I29" s="13">
        <f t="shared" si="0"/>
        <v>29435</v>
      </c>
    </row>
    <row r="30" spans="1:9" s="31" customFormat="1" ht="16.5" customHeight="1" x14ac:dyDescent="0.2">
      <c r="A30" s="32" t="s">
        <v>92</v>
      </c>
      <c r="B30" s="33">
        <v>61389064</v>
      </c>
      <c r="C30" s="37">
        <v>91651000275</v>
      </c>
      <c r="D30" s="35">
        <v>36</v>
      </c>
      <c r="E30" s="11">
        <v>11721</v>
      </c>
      <c r="F30" s="11">
        <v>30</v>
      </c>
      <c r="G30" s="11">
        <f t="shared" si="1"/>
        <v>4230</v>
      </c>
      <c r="H30" s="11">
        <v>265</v>
      </c>
      <c r="I30" s="13">
        <f t="shared" si="0"/>
        <v>16246</v>
      </c>
    </row>
    <row r="31" spans="1:9" s="31" customFormat="1" ht="16.5" customHeight="1" x14ac:dyDescent="0.2">
      <c r="A31" s="32" t="s">
        <v>93</v>
      </c>
      <c r="B31" s="33">
        <v>61387061</v>
      </c>
      <c r="C31" s="37">
        <v>91651000264</v>
      </c>
      <c r="D31" s="35">
        <v>65.099999999999994</v>
      </c>
      <c r="E31" s="11">
        <v>19547</v>
      </c>
      <c r="F31" s="11">
        <v>246</v>
      </c>
      <c r="G31" s="11">
        <f t="shared" si="1"/>
        <v>7121</v>
      </c>
      <c r="H31" s="11">
        <v>522</v>
      </c>
      <c r="I31" s="13">
        <f t="shared" si="0"/>
        <v>27436</v>
      </c>
    </row>
    <row r="32" spans="1:9" s="31" customFormat="1" ht="16.5" customHeight="1" x14ac:dyDescent="0.2">
      <c r="A32" s="32" t="s">
        <v>94</v>
      </c>
      <c r="B32" s="33">
        <v>60445475</v>
      </c>
      <c r="C32" s="37">
        <v>91651000257</v>
      </c>
      <c r="D32" s="35">
        <v>64</v>
      </c>
      <c r="E32" s="11">
        <v>20259</v>
      </c>
      <c r="F32" s="11">
        <v>120</v>
      </c>
      <c r="G32" s="11">
        <f t="shared" si="1"/>
        <v>7335</v>
      </c>
      <c r="H32" s="11">
        <v>547</v>
      </c>
      <c r="I32" s="13">
        <f t="shared" si="0"/>
        <v>28261</v>
      </c>
    </row>
    <row r="33" spans="1:9" s="31" customFormat="1" ht="16.5" customHeight="1" x14ac:dyDescent="0.2">
      <c r="A33" s="32" t="s">
        <v>95</v>
      </c>
      <c r="B33" s="33">
        <v>49371185</v>
      </c>
      <c r="C33" s="37">
        <v>91651000259</v>
      </c>
      <c r="D33" s="35">
        <v>49.6</v>
      </c>
      <c r="E33" s="11">
        <v>15237</v>
      </c>
      <c r="F33" s="11">
        <v>150</v>
      </c>
      <c r="G33" s="11">
        <f t="shared" si="1"/>
        <v>5537</v>
      </c>
      <c r="H33" s="11">
        <v>397</v>
      </c>
      <c r="I33" s="13">
        <f t="shared" si="0"/>
        <v>21321</v>
      </c>
    </row>
    <row r="34" spans="1:9" s="31" customFormat="1" ht="16.5" customHeight="1" x14ac:dyDescent="0.2">
      <c r="A34" s="32" t="s">
        <v>96</v>
      </c>
      <c r="B34" s="33">
        <v>63831562</v>
      </c>
      <c r="C34" s="37">
        <v>91651000282</v>
      </c>
      <c r="D34" s="35">
        <v>43</v>
      </c>
      <c r="E34" s="11">
        <v>13278</v>
      </c>
      <c r="F34" s="11">
        <v>270</v>
      </c>
      <c r="G34" s="11">
        <f t="shared" si="1"/>
        <v>4872</v>
      </c>
      <c r="H34" s="11">
        <v>363</v>
      </c>
      <c r="I34" s="13">
        <f t="shared" si="0"/>
        <v>18783</v>
      </c>
    </row>
    <row r="35" spans="1:9" s="31" customFormat="1" ht="16.5" customHeight="1" x14ac:dyDescent="0.2">
      <c r="A35" s="32" t="s">
        <v>193</v>
      </c>
      <c r="B35" s="33">
        <v>61387835</v>
      </c>
      <c r="C35" s="37">
        <v>91651000265</v>
      </c>
      <c r="D35" s="35">
        <v>27.3</v>
      </c>
      <c r="E35" s="11">
        <v>8861</v>
      </c>
      <c r="F35" s="11">
        <v>46</v>
      </c>
      <c r="G35" s="11">
        <f t="shared" si="1"/>
        <v>3206</v>
      </c>
      <c r="H35" s="11">
        <v>192</v>
      </c>
      <c r="I35" s="13">
        <f t="shared" si="0"/>
        <v>12305</v>
      </c>
    </row>
    <row r="36" spans="1:9" s="31" customFormat="1" ht="16.5" customHeight="1" x14ac:dyDescent="0.2">
      <c r="A36" s="32" t="s">
        <v>97</v>
      </c>
      <c r="B36" s="33">
        <v>61385379</v>
      </c>
      <c r="C36" s="37">
        <v>91651000281</v>
      </c>
      <c r="D36" s="35">
        <v>52.7</v>
      </c>
      <c r="E36" s="11">
        <v>14487</v>
      </c>
      <c r="F36" s="11">
        <v>340</v>
      </c>
      <c r="G36" s="11">
        <f t="shared" si="1"/>
        <v>5331</v>
      </c>
      <c r="H36" s="11">
        <v>373</v>
      </c>
      <c r="I36" s="13">
        <f t="shared" si="0"/>
        <v>20531</v>
      </c>
    </row>
    <row r="37" spans="1:9" s="31" customFormat="1" ht="16.5" customHeight="1" x14ac:dyDescent="0.2">
      <c r="A37" s="32" t="s">
        <v>98</v>
      </c>
      <c r="B37" s="33">
        <v>63109026</v>
      </c>
      <c r="C37" s="37">
        <v>91651000272</v>
      </c>
      <c r="D37" s="35">
        <v>55</v>
      </c>
      <c r="E37" s="11">
        <v>18245</v>
      </c>
      <c r="F37" s="11">
        <v>200</v>
      </c>
      <c r="G37" s="11">
        <f t="shared" si="1"/>
        <v>6637</v>
      </c>
      <c r="H37" s="11">
        <v>521</v>
      </c>
      <c r="I37" s="13">
        <f t="shared" si="0"/>
        <v>25603</v>
      </c>
    </row>
    <row r="38" spans="1:9" s="31" customFormat="1" ht="16.5" customHeight="1" x14ac:dyDescent="0.2">
      <c r="A38" s="32" t="s">
        <v>99</v>
      </c>
      <c r="B38" s="33">
        <v>61385361</v>
      </c>
      <c r="C38" s="37">
        <v>91651000285</v>
      </c>
      <c r="D38" s="35">
        <v>68</v>
      </c>
      <c r="E38" s="11">
        <v>21659</v>
      </c>
      <c r="F38" s="11">
        <v>572</v>
      </c>
      <c r="G38" s="11">
        <f t="shared" si="1"/>
        <v>7992</v>
      </c>
      <c r="H38" s="11">
        <v>618</v>
      </c>
      <c r="I38" s="13">
        <f t="shared" si="0"/>
        <v>30841</v>
      </c>
    </row>
    <row r="39" spans="1:9" s="31" customFormat="1" ht="16.5" customHeight="1" x14ac:dyDescent="0.2">
      <c r="A39" s="36" t="s">
        <v>100</v>
      </c>
      <c r="B39" s="33">
        <v>70872503</v>
      </c>
      <c r="C39" s="37">
        <v>91651000104</v>
      </c>
      <c r="D39" s="11">
        <v>52.6</v>
      </c>
      <c r="E39" s="11">
        <v>16456</v>
      </c>
      <c r="F39" s="11">
        <v>498</v>
      </c>
      <c r="G39" s="11">
        <f t="shared" si="1"/>
        <v>6094</v>
      </c>
      <c r="H39" s="11">
        <v>338</v>
      </c>
      <c r="I39" s="13">
        <f t="shared" si="0"/>
        <v>23386</v>
      </c>
    </row>
    <row r="40" spans="1:9" s="31" customFormat="1" ht="16.5" customHeight="1" x14ac:dyDescent="0.2">
      <c r="A40" s="39" t="s">
        <v>248</v>
      </c>
      <c r="B40" s="33">
        <v>70872767</v>
      </c>
      <c r="C40" s="37">
        <v>91651000105</v>
      </c>
      <c r="D40" s="11">
        <v>56.2</v>
      </c>
      <c r="E40" s="11">
        <v>17590</v>
      </c>
      <c r="F40" s="11">
        <v>952</v>
      </c>
      <c r="G40" s="11">
        <f t="shared" si="1"/>
        <v>6657</v>
      </c>
      <c r="H40" s="11">
        <v>491</v>
      </c>
      <c r="I40" s="13">
        <f t="shared" si="0"/>
        <v>25690</v>
      </c>
    </row>
    <row r="41" spans="1:9" s="31" customFormat="1" ht="15.75" customHeight="1" thickBot="1" x14ac:dyDescent="0.25">
      <c r="A41" s="40" t="s">
        <v>209</v>
      </c>
      <c r="B41" s="41">
        <v>70874204</v>
      </c>
      <c r="C41" s="42">
        <v>91651000108</v>
      </c>
      <c r="D41" s="43">
        <v>49.3</v>
      </c>
      <c r="E41" s="43">
        <v>16698</v>
      </c>
      <c r="F41" s="43">
        <v>635</v>
      </c>
      <c r="G41" s="43">
        <f t="shared" si="1"/>
        <v>6228</v>
      </c>
      <c r="H41" s="43">
        <v>271</v>
      </c>
      <c r="I41" s="44">
        <f t="shared" si="0"/>
        <v>23832</v>
      </c>
    </row>
    <row r="42" spans="1:9" s="47" customFormat="1" ht="21" customHeight="1" thickBot="1" x14ac:dyDescent="0.25">
      <c r="A42" s="161" t="s">
        <v>3</v>
      </c>
      <c r="B42" s="162"/>
      <c r="C42" s="163"/>
      <c r="D42" s="45">
        <f t="shared" ref="D42:I42" si="2">SUM(D6:D41)</f>
        <v>1903.7999999999997</v>
      </c>
      <c r="E42" s="45">
        <f t="shared" si="2"/>
        <v>602384</v>
      </c>
      <c r="F42" s="45">
        <f t="shared" si="2"/>
        <v>10463</v>
      </c>
      <c r="G42" s="45">
        <f t="shared" si="2"/>
        <v>220436</v>
      </c>
      <c r="H42" s="45">
        <f t="shared" si="2"/>
        <v>15812</v>
      </c>
      <c r="I42" s="46">
        <f t="shared" si="2"/>
        <v>849095</v>
      </c>
    </row>
    <row r="43" spans="1:9" x14ac:dyDescent="0.2">
      <c r="D43" s="48"/>
      <c r="E43" s="49"/>
      <c r="F43" s="49"/>
      <c r="G43" s="49"/>
      <c r="H43" s="49"/>
      <c r="I43" s="49"/>
    </row>
    <row r="44" spans="1:9" x14ac:dyDescent="0.2">
      <c r="D44" s="48"/>
      <c r="E44" s="49"/>
      <c r="F44" s="49"/>
      <c r="G44" s="49"/>
      <c r="H44" s="49"/>
      <c r="I44" s="49"/>
    </row>
    <row r="45" spans="1:9" x14ac:dyDescent="0.2">
      <c r="D45" s="48"/>
      <c r="E45" s="49"/>
      <c r="F45" s="49"/>
      <c r="G45" s="49"/>
      <c r="H45" s="49"/>
      <c r="I45" s="49"/>
    </row>
    <row r="46" spans="1:9" x14ac:dyDescent="0.2">
      <c r="D46" s="48"/>
      <c r="E46" s="49"/>
      <c r="F46" s="49"/>
      <c r="G46" s="49"/>
      <c r="H46" s="49"/>
      <c r="I46" s="49"/>
    </row>
    <row r="47" spans="1:9" x14ac:dyDescent="0.2">
      <c r="D47" s="48"/>
      <c r="E47" s="49"/>
      <c r="F47" s="49"/>
      <c r="G47" s="49"/>
      <c r="H47" s="49"/>
      <c r="I47" s="49"/>
    </row>
    <row r="48" spans="1:9" x14ac:dyDescent="0.2">
      <c r="D48" s="48"/>
      <c r="E48" s="49"/>
      <c r="F48" s="49"/>
      <c r="G48" s="49"/>
      <c r="H48" s="49"/>
      <c r="I48" s="49"/>
    </row>
    <row r="49" spans="4:9" x14ac:dyDescent="0.2">
      <c r="D49" s="48"/>
      <c r="E49" s="49"/>
      <c r="F49" s="49"/>
      <c r="G49" s="49"/>
      <c r="H49" s="49"/>
      <c r="I49" s="49"/>
    </row>
    <row r="50" spans="4:9" x14ac:dyDescent="0.2">
      <c r="D50" s="48"/>
      <c r="E50" s="49"/>
      <c r="F50" s="49"/>
      <c r="G50" s="49"/>
      <c r="H50" s="49"/>
      <c r="I50" s="49"/>
    </row>
    <row r="51" spans="4:9" x14ac:dyDescent="0.2">
      <c r="D51" s="48"/>
      <c r="E51" s="49"/>
      <c r="F51" s="49"/>
      <c r="G51" s="49"/>
      <c r="H51" s="49"/>
      <c r="I51" s="49"/>
    </row>
    <row r="52" spans="4:9" x14ac:dyDescent="0.2">
      <c r="D52" s="48"/>
      <c r="E52" s="49"/>
      <c r="F52" s="49"/>
      <c r="G52" s="49"/>
      <c r="H52" s="49"/>
      <c r="I52" s="49"/>
    </row>
    <row r="53" spans="4:9" x14ac:dyDescent="0.2">
      <c r="D53" s="48"/>
      <c r="E53" s="49"/>
      <c r="F53" s="49"/>
      <c r="G53" s="49"/>
      <c r="H53" s="49"/>
      <c r="I53" s="49"/>
    </row>
    <row r="54" spans="4:9" x14ac:dyDescent="0.2">
      <c r="D54" s="48"/>
      <c r="E54" s="49"/>
      <c r="F54" s="49"/>
      <c r="G54" s="49"/>
      <c r="H54" s="49"/>
      <c r="I54" s="49"/>
    </row>
    <row r="55" spans="4:9" x14ac:dyDescent="0.2">
      <c r="D55" s="48"/>
      <c r="E55" s="49"/>
      <c r="F55" s="49"/>
      <c r="G55" s="49"/>
      <c r="H55" s="49"/>
      <c r="I55" s="49"/>
    </row>
    <row r="56" spans="4:9" x14ac:dyDescent="0.2">
      <c r="D56" s="48"/>
      <c r="E56" s="49"/>
      <c r="F56" s="49"/>
      <c r="G56" s="49"/>
      <c r="H56" s="49"/>
      <c r="I56" s="49"/>
    </row>
    <row r="57" spans="4:9" x14ac:dyDescent="0.2">
      <c r="D57" s="48"/>
      <c r="E57" s="49"/>
      <c r="F57" s="49"/>
      <c r="G57" s="49"/>
      <c r="H57" s="49"/>
      <c r="I57" s="49"/>
    </row>
    <row r="58" spans="4:9" x14ac:dyDescent="0.2">
      <c r="D58" s="48"/>
      <c r="E58" s="49"/>
      <c r="F58" s="49"/>
      <c r="G58" s="49"/>
      <c r="H58" s="49"/>
      <c r="I58" s="49"/>
    </row>
    <row r="59" spans="4:9" x14ac:dyDescent="0.2">
      <c r="D59" s="48"/>
      <c r="E59" s="49"/>
      <c r="F59" s="49"/>
      <c r="G59" s="49"/>
      <c r="H59" s="49"/>
      <c r="I59" s="49"/>
    </row>
    <row r="60" spans="4:9" x14ac:dyDescent="0.2">
      <c r="D60" s="48"/>
      <c r="E60" s="49"/>
      <c r="F60" s="49"/>
      <c r="G60" s="49"/>
      <c r="H60" s="49"/>
      <c r="I60" s="49"/>
    </row>
    <row r="61" spans="4:9" x14ac:dyDescent="0.2">
      <c r="D61" s="48"/>
      <c r="E61" s="49"/>
      <c r="F61" s="49"/>
      <c r="G61" s="49"/>
      <c r="H61" s="49"/>
      <c r="I61" s="49"/>
    </row>
    <row r="62" spans="4:9" x14ac:dyDescent="0.2">
      <c r="D62" s="48"/>
      <c r="E62" s="49"/>
      <c r="F62" s="49"/>
      <c r="G62" s="49"/>
      <c r="H62" s="49"/>
      <c r="I62" s="49"/>
    </row>
    <row r="63" spans="4:9" x14ac:dyDescent="0.2">
      <c r="D63" s="48"/>
      <c r="E63" s="49"/>
      <c r="F63" s="49"/>
      <c r="G63" s="49"/>
      <c r="H63" s="49"/>
      <c r="I63" s="49"/>
    </row>
    <row r="64" spans="4:9" x14ac:dyDescent="0.2">
      <c r="D64" s="48"/>
      <c r="E64" s="49"/>
      <c r="F64" s="49"/>
      <c r="G64" s="49"/>
      <c r="H64" s="49"/>
      <c r="I64" s="49"/>
    </row>
    <row r="65" spans="4:9" x14ac:dyDescent="0.2">
      <c r="D65" s="48"/>
      <c r="E65" s="49"/>
      <c r="F65" s="49"/>
      <c r="G65" s="49"/>
      <c r="H65" s="49"/>
      <c r="I65" s="49"/>
    </row>
    <row r="66" spans="4:9" x14ac:dyDescent="0.2">
      <c r="D66" s="48"/>
      <c r="E66" s="49"/>
      <c r="F66" s="49"/>
      <c r="G66" s="49"/>
      <c r="H66" s="49"/>
      <c r="I66" s="49"/>
    </row>
    <row r="67" spans="4:9" x14ac:dyDescent="0.2">
      <c r="D67" s="48"/>
      <c r="E67" s="49"/>
      <c r="F67" s="49"/>
      <c r="G67" s="49"/>
      <c r="H67" s="49"/>
      <c r="I67" s="49"/>
    </row>
  </sheetData>
  <mergeCells count="12">
    <mergeCell ref="A42:C42"/>
    <mergeCell ref="I3:I4"/>
    <mergeCell ref="A2:A4"/>
    <mergeCell ref="B2:B4"/>
    <mergeCell ref="D2:I2"/>
    <mergeCell ref="A5:I5"/>
    <mergeCell ref="D3:D4"/>
    <mergeCell ref="E3:E4"/>
    <mergeCell ref="F3:F4"/>
    <mergeCell ref="G3:G4"/>
    <mergeCell ref="H3:H4"/>
    <mergeCell ref="C2:C4"/>
  </mergeCells>
  <phoneticPr fontId="0" type="noConversion"/>
  <pageMargins left="0.98425196850393704" right="0" top="0.39370078740157483" bottom="0.59055118110236227" header="0.51181102362204722" footer="0.51181102362204722"/>
  <pageSetup paperSize="9" scale="73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workbookViewId="0"/>
  </sheetViews>
  <sheetFormatPr defaultColWidth="9.140625" defaultRowHeight="12.75" x14ac:dyDescent="0.2"/>
  <cols>
    <col min="1" max="1" width="63.85546875" style="4" customWidth="1"/>
    <col min="2" max="2" width="10" style="4" hidden="1" customWidth="1"/>
    <col min="3" max="3" width="14.140625" style="27" customWidth="1"/>
    <col min="4" max="4" width="5.5703125" style="4" customWidth="1"/>
    <col min="5" max="5" width="9.28515625" style="28" customWidth="1"/>
    <col min="6" max="6" width="12" style="29" customWidth="1"/>
    <col min="7" max="7" width="9" style="29" customWidth="1"/>
    <col min="8" max="8" width="11.5703125" style="29" customWidth="1"/>
    <col min="9" max="9" width="9.7109375" style="29" customWidth="1"/>
    <col min="10" max="10" width="10.5703125" style="29" customWidth="1"/>
    <col min="11" max="16384" width="9.140625" style="4"/>
  </cols>
  <sheetData>
    <row r="1" spans="1:10" ht="13.5" thickBot="1" x14ac:dyDescent="0.25">
      <c r="J1" s="30" t="s">
        <v>137</v>
      </c>
    </row>
    <row r="2" spans="1:10" s="31" customFormat="1" ht="15.75" customHeight="1" x14ac:dyDescent="0.2">
      <c r="A2" s="159" t="s">
        <v>266</v>
      </c>
      <c r="B2" s="184" t="s">
        <v>134</v>
      </c>
      <c r="C2" s="184" t="s">
        <v>210</v>
      </c>
      <c r="D2" s="168" t="s">
        <v>22</v>
      </c>
      <c r="E2" s="171" t="s">
        <v>182</v>
      </c>
      <c r="F2" s="172"/>
      <c r="G2" s="172"/>
      <c r="H2" s="172"/>
      <c r="I2" s="172"/>
      <c r="J2" s="173"/>
    </row>
    <row r="3" spans="1:10" s="31" customFormat="1" ht="15.75" customHeight="1" x14ac:dyDescent="0.2">
      <c r="A3" s="166"/>
      <c r="B3" s="185"/>
      <c r="C3" s="185"/>
      <c r="D3" s="169"/>
      <c r="E3" s="178" t="s">
        <v>157</v>
      </c>
      <c r="F3" s="180" t="s">
        <v>0</v>
      </c>
      <c r="G3" s="180" t="s">
        <v>154</v>
      </c>
      <c r="H3" s="178" t="s">
        <v>1</v>
      </c>
      <c r="I3" s="180" t="s">
        <v>160</v>
      </c>
      <c r="J3" s="164" t="s">
        <v>159</v>
      </c>
    </row>
    <row r="4" spans="1:10" s="31" customFormat="1" ht="41.25" customHeight="1" thickBot="1" x14ac:dyDescent="0.25">
      <c r="A4" s="167"/>
      <c r="B4" s="186"/>
      <c r="C4" s="186"/>
      <c r="D4" s="170"/>
      <c r="E4" s="179"/>
      <c r="F4" s="181"/>
      <c r="G4" s="181"/>
      <c r="H4" s="179"/>
      <c r="I4" s="181"/>
      <c r="J4" s="165"/>
    </row>
    <row r="5" spans="1:10" s="50" customFormat="1" ht="19.5" customHeight="1" x14ac:dyDescent="0.2">
      <c r="A5" s="182" t="s">
        <v>103</v>
      </c>
      <c r="B5" s="175"/>
      <c r="C5" s="175"/>
      <c r="D5" s="175"/>
      <c r="E5" s="175"/>
      <c r="F5" s="175"/>
      <c r="G5" s="176"/>
      <c r="H5" s="176"/>
      <c r="I5" s="176"/>
      <c r="J5" s="177"/>
    </row>
    <row r="6" spans="1:10" s="31" customFormat="1" ht="15.75" customHeight="1" x14ac:dyDescent="0.2">
      <c r="A6" s="51" t="s">
        <v>255</v>
      </c>
      <c r="B6" s="52">
        <v>70837872</v>
      </c>
      <c r="C6" s="53">
        <v>91651000296</v>
      </c>
      <c r="D6" s="54">
        <v>3122</v>
      </c>
      <c r="E6" s="35">
        <v>54.3</v>
      </c>
      <c r="F6" s="11">
        <v>18044</v>
      </c>
      <c r="G6" s="11">
        <v>240</v>
      </c>
      <c r="H6" s="11">
        <f t="shared" ref="H6:H31" si="0">CEILING((F6+G6)*34%+F6*2%,1)</f>
        <v>6578</v>
      </c>
      <c r="I6" s="11">
        <v>348</v>
      </c>
      <c r="J6" s="13">
        <f t="shared" ref="J6:J31" si="1">F6+G6+H6+I6</f>
        <v>25210</v>
      </c>
    </row>
    <row r="7" spans="1:10" s="31" customFormat="1" ht="15.75" customHeight="1" x14ac:dyDescent="0.2">
      <c r="A7" s="51" t="s">
        <v>104</v>
      </c>
      <c r="B7" s="52">
        <v>70837902</v>
      </c>
      <c r="C7" s="53">
        <v>91651000294</v>
      </c>
      <c r="D7" s="54">
        <v>3122</v>
      </c>
      <c r="E7" s="35">
        <v>48</v>
      </c>
      <c r="F7" s="11">
        <v>15309</v>
      </c>
      <c r="G7" s="11">
        <v>80</v>
      </c>
      <c r="H7" s="11">
        <f t="shared" si="0"/>
        <v>5539</v>
      </c>
      <c r="I7" s="11">
        <v>334</v>
      </c>
      <c r="J7" s="13">
        <f t="shared" si="1"/>
        <v>21262</v>
      </c>
    </row>
    <row r="8" spans="1:10" s="31" customFormat="1" ht="15.75" customHeight="1" x14ac:dyDescent="0.2">
      <c r="A8" s="51" t="s">
        <v>194</v>
      </c>
      <c r="B8" s="52">
        <v>61388866</v>
      </c>
      <c r="C8" s="53">
        <v>91651000387</v>
      </c>
      <c r="D8" s="54">
        <v>3122</v>
      </c>
      <c r="E8" s="35">
        <v>85.5</v>
      </c>
      <c r="F8" s="11">
        <v>27413</v>
      </c>
      <c r="G8" s="11">
        <v>400</v>
      </c>
      <c r="H8" s="11">
        <f t="shared" si="0"/>
        <v>10005</v>
      </c>
      <c r="I8" s="11">
        <v>519</v>
      </c>
      <c r="J8" s="13">
        <f t="shared" si="1"/>
        <v>38337</v>
      </c>
    </row>
    <row r="9" spans="1:10" s="31" customFormat="1" ht="29.25" customHeight="1" x14ac:dyDescent="0.2">
      <c r="A9" s="51" t="s">
        <v>175</v>
      </c>
      <c r="B9" s="52">
        <v>61388726</v>
      </c>
      <c r="C9" s="53">
        <v>91651000411</v>
      </c>
      <c r="D9" s="54">
        <v>3122</v>
      </c>
      <c r="E9" s="35">
        <v>34.799999999999997</v>
      </c>
      <c r="F9" s="11">
        <v>11515</v>
      </c>
      <c r="G9" s="11">
        <v>230</v>
      </c>
      <c r="H9" s="11">
        <f t="shared" si="0"/>
        <v>4224</v>
      </c>
      <c r="I9" s="11">
        <v>260</v>
      </c>
      <c r="J9" s="13">
        <f t="shared" si="1"/>
        <v>16229</v>
      </c>
    </row>
    <row r="10" spans="1:10" s="31" customFormat="1" ht="15.75" customHeight="1" x14ac:dyDescent="0.2">
      <c r="A10" s="55" t="s">
        <v>105</v>
      </c>
      <c r="B10" s="52">
        <v>70837911</v>
      </c>
      <c r="C10" s="53">
        <v>91651000292</v>
      </c>
      <c r="D10" s="54">
        <v>3126</v>
      </c>
      <c r="E10" s="35">
        <v>202.5</v>
      </c>
      <c r="F10" s="11">
        <v>66245</v>
      </c>
      <c r="G10" s="11">
        <v>3500</v>
      </c>
      <c r="H10" s="11">
        <f t="shared" si="0"/>
        <v>25039</v>
      </c>
      <c r="I10" s="11">
        <v>432</v>
      </c>
      <c r="J10" s="13">
        <f t="shared" si="1"/>
        <v>95216</v>
      </c>
    </row>
    <row r="11" spans="1:10" s="31" customFormat="1" ht="15.75" customHeight="1" x14ac:dyDescent="0.2">
      <c r="A11" s="55" t="s">
        <v>106</v>
      </c>
      <c r="B11" s="52">
        <v>70837775</v>
      </c>
      <c r="C11" s="53">
        <v>91651000401</v>
      </c>
      <c r="D11" s="54">
        <v>3126</v>
      </c>
      <c r="E11" s="35">
        <v>58.2</v>
      </c>
      <c r="F11" s="11">
        <v>19364</v>
      </c>
      <c r="G11" s="11">
        <v>250</v>
      </c>
      <c r="H11" s="11">
        <f t="shared" si="0"/>
        <v>7057</v>
      </c>
      <c r="I11" s="11">
        <v>283</v>
      </c>
      <c r="J11" s="13">
        <f t="shared" si="1"/>
        <v>26954</v>
      </c>
    </row>
    <row r="12" spans="1:10" s="31" customFormat="1" ht="15.75" customHeight="1" x14ac:dyDescent="0.2">
      <c r="A12" s="51" t="s">
        <v>107</v>
      </c>
      <c r="B12" s="52">
        <v>61385301</v>
      </c>
      <c r="C12" s="53">
        <v>91651000385</v>
      </c>
      <c r="D12" s="54">
        <v>3122</v>
      </c>
      <c r="E12" s="35">
        <v>56</v>
      </c>
      <c r="F12" s="11">
        <v>19273</v>
      </c>
      <c r="G12" s="11">
        <v>400</v>
      </c>
      <c r="H12" s="11">
        <f t="shared" si="0"/>
        <v>7075</v>
      </c>
      <c r="I12" s="11">
        <v>427</v>
      </c>
      <c r="J12" s="13">
        <f t="shared" si="1"/>
        <v>27175</v>
      </c>
    </row>
    <row r="13" spans="1:10" s="31" customFormat="1" ht="27.75" customHeight="1" x14ac:dyDescent="0.2">
      <c r="A13" s="51" t="s">
        <v>195</v>
      </c>
      <c r="B13" s="52">
        <v>638463</v>
      </c>
      <c r="C13" s="53">
        <v>91651000246</v>
      </c>
      <c r="D13" s="54">
        <v>3122</v>
      </c>
      <c r="E13" s="35">
        <v>73.5</v>
      </c>
      <c r="F13" s="11">
        <v>24045</v>
      </c>
      <c r="G13" s="11">
        <v>190</v>
      </c>
      <c r="H13" s="11">
        <f t="shared" si="0"/>
        <v>8721</v>
      </c>
      <c r="I13" s="11">
        <v>525</v>
      </c>
      <c r="J13" s="13">
        <f t="shared" si="1"/>
        <v>33481</v>
      </c>
    </row>
    <row r="14" spans="1:10" s="31" customFormat="1" ht="27.75" customHeight="1" x14ac:dyDescent="0.2">
      <c r="A14" s="51" t="s">
        <v>108</v>
      </c>
      <c r="B14" s="52">
        <v>61386138</v>
      </c>
      <c r="C14" s="53">
        <v>91651000245</v>
      </c>
      <c r="D14" s="54">
        <v>3122</v>
      </c>
      <c r="E14" s="35">
        <v>45.4</v>
      </c>
      <c r="F14" s="11">
        <v>13148</v>
      </c>
      <c r="G14" s="11">
        <v>157</v>
      </c>
      <c r="H14" s="11">
        <f t="shared" si="0"/>
        <v>4787</v>
      </c>
      <c r="I14" s="11">
        <v>299</v>
      </c>
      <c r="J14" s="13">
        <f t="shared" si="1"/>
        <v>18391</v>
      </c>
    </row>
    <row r="15" spans="1:10" s="31" customFormat="1" ht="15.75" customHeight="1" x14ac:dyDescent="0.2">
      <c r="A15" s="51" t="s">
        <v>249</v>
      </c>
      <c r="B15" s="52">
        <v>61386774</v>
      </c>
      <c r="C15" s="53">
        <v>91651000302</v>
      </c>
      <c r="D15" s="54">
        <v>3122</v>
      </c>
      <c r="E15" s="35">
        <v>53</v>
      </c>
      <c r="F15" s="11">
        <v>18123</v>
      </c>
      <c r="G15" s="11">
        <v>70</v>
      </c>
      <c r="H15" s="11">
        <f t="shared" si="0"/>
        <v>6549</v>
      </c>
      <c r="I15" s="11">
        <v>350</v>
      </c>
      <c r="J15" s="13">
        <f t="shared" si="1"/>
        <v>25092</v>
      </c>
    </row>
    <row r="16" spans="1:10" s="31" customFormat="1" ht="15.75" customHeight="1" x14ac:dyDescent="0.2">
      <c r="A16" s="51" t="s">
        <v>109</v>
      </c>
      <c r="B16" s="52">
        <v>70107050</v>
      </c>
      <c r="C16" s="53">
        <v>91651000300</v>
      </c>
      <c r="D16" s="54">
        <v>3122</v>
      </c>
      <c r="E16" s="35">
        <v>42.8</v>
      </c>
      <c r="F16" s="11">
        <v>13616</v>
      </c>
      <c r="G16" s="11">
        <v>250</v>
      </c>
      <c r="H16" s="11">
        <f t="shared" si="0"/>
        <v>4987</v>
      </c>
      <c r="I16" s="11">
        <v>296</v>
      </c>
      <c r="J16" s="13">
        <f t="shared" si="1"/>
        <v>19149</v>
      </c>
    </row>
    <row r="17" spans="1:10" s="31" customFormat="1" ht="27.75" customHeight="1" x14ac:dyDescent="0.2">
      <c r="A17" s="51" t="s">
        <v>110</v>
      </c>
      <c r="B17" s="52">
        <v>49624059</v>
      </c>
      <c r="C17" s="53">
        <v>91651000388</v>
      </c>
      <c r="D17" s="54">
        <v>3122</v>
      </c>
      <c r="E17" s="35">
        <v>60</v>
      </c>
      <c r="F17" s="11">
        <v>20199</v>
      </c>
      <c r="G17" s="11">
        <v>450</v>
      </c>
      <c r="H17" s="11">
        <f t="shared" si="0"/>
        <v>7425</v>
      </c>
      <c r="I17" s="11">
        <v>457</v>
      </c>
      <c r="J17" s="13">
        <f t="shared" si="1"/>
        <v>28531</v>
      </c>
    </row>
    <row r="18" spans="1:10" s="31" customFormat="1" ht="15.75" customHeight="1" x14ac:dyDescent="0.2">
      <c r="A18" s="55" t="s">
        <v>111</v>
      </c>
      <c r="B18" s="52">
        <v>49626655</v>
      </c>
      <c r="C18" s="53">
        <v>91651000291</v>
      </c>
      <c r="D18" s="54">
        <v>3126</v>
      </c>
      <c r="E18" s="35">
        <v>26.5</v>
      </c>
      <c r="F18" s="11">
        <v>8471</v>
      </c>
      <c r="G18" s="11">
        <v>800</v>
      </c>
      <c r="H18" s="11">
        <f t="shared" si="0"/>
        <v>3322</v>
      </c>
      <c r="I18" s="11">
        <v>84</v>
      </c>
      <c r="J18" s="13">
        <f t="shared" si="1"/>
        <v>12677</v>
      </c>
    </row>
    <row r="19" spans="1:10" s="31" customFormat="1" ht="15.75" customHeight="1" x14ac:dyDescent="0.2">
      <c r="A19" s="55" t="s">
        <v>211</v>
      </c>
      <c r="B19" s="56">
        <v>71219293</v>
      </c>
      <c r="C19" s="57">
        <v>91651000360</v>
      </c>
      <c r="D19" s="58">
        <v>3122</v>
      </c>
      <c r="E19" s="35">
        <v>12.3</v>
      </c>
      <c r="F19" s="11">
        <v>3970</v>
      </c>
      <c r="G19" s="11">
        <v>277</v>
      </c>
      <c r="H19" s="11">
        <f t="shared" si="0"/>
        <v>1524</v>
      </c>
      <c r="I19" s="11">
        <v>96</v>
      </c>
      <c r="J19" s="13">
        <f t="shared" si="1"/>
        <v>5867</v>
      </c>
    </row>
    <row r="20" spans="1:10" s="31" customFormat="1" ht="15.75" customHeight="1" x14ac:dyDescent="0.2">
      <c r="A20" s="51" t="s">
        <v>112</v>
      </c>
      <c r="B20" s="52">
        <v>61386855</v>
      </c>
      <c r="C20" s="53">
        <v>91651000321</v>
      </c>
      <c r="D20" s="54">
        <v>3122</v>
      </c>
      <c r="E20" s="35">
        <v>62</v>
      </c>
      <c r="F20" s="11">
        <v>20413</v>
      </c>
      <c r="G20" s="11">
        <v>400</v>
      </c>
      <c r="H20" s="11">
        <f t="shared" si="0"/>
        <v>7485</v>
      </c>
      <c r="I20" s="11">
        <v>492</v>
      </c>
      <c r="J20" s="13">
        <f t="shared" si="1"/>
        <v>28790</v>
      </c>
    </row>
    <row r="21" spans="1:10" s="31" customFormat="1" ht="15.75" customHeight="1" x14ac:dyDescent="0.2">
      <c r="A21" s="51" t="s">
        <v>251</v>
      </c>
      <c r="B21" s="52">
        <v>61384534</v>
      </c>
      <c r="C21" s="53">
        <v>91651000299</v>
      </c>
      <c r="D21" s="54">
        <v>3122</v>
      </c>
      <c r="E21" s="35">
        <v>40.299999999999997</v>
      </c>
      <c r="F21" s="11">
        <v>13377</v>
      </c>
      <c r="G21" s="11">
        <v>330</v>
      </c>
      <c r="H21" s="11">
        <f t="shared" si="0"/>
        <v>4928</v>
      </c>
      <c r="I21" s="11">
        <v>270</v>
      </c>
      <c r="J21" s="13">
        <f t="shared" si="1"/>
        <v>18905</v>
      </c>
    </row>
    <row r="22" spans="1:10" s="31" customFormat="1" ht="15.75" customHeight="1" x14ac:dyDescent="0.2">
      <c r="A22" s="32" t="s">
        <v>212</v>
      </c>
      <c r="B22" s="59">
        <v>61386626</v>
      </c>
      <c r="C22" s="37">
        <v>91651000290</v>
      </c>
      <c r="D22" s="33">
        <v>3122</v>
      </c>
      <c r="E22" s="35">
        <v>35.5</v>
      </c>
      <c r="F22" s="11">
        <v>11050</v>
      </c>
      <c r="G22" s="11">
        <v>330</v>
      </c>
      <c r="H22" s="11">
        <f t="shared" si="0"/>
        <v>4091</v>
      </c>
      <c r="I22" s="11">
        <v>247</v>
      </c>
      <c r="J22" s="13">
        <f t="shared" si="1"/>
        <v>15718</v>
      </c>
    </row>
    <row r="23" spans="1:10" s="31" customFormat="1" ht="15.75" customHeight="1" x14ac:dyDescent="0.2">
      <c r="A23" s="60" t="s">
        <v>213</v>
      </c>
      <c r="B23" s="61">
        <v>61388017</v>
      </c>
      <c r="C23" s="62">
        <v>91651000298</v>
      </c>
      <c r="D23" s="63">
        <v>3122</v>
      </c>
      <c r="E23" s="35">
        <v>56</v>
      </c>
      <c r="F23" s="11">
        <v>18027</v>
      </c>
      <c r="G23" s="11">
        <v>110</v>
      </c>
      <c r="H23" s="11">
        <f t="shared" si="0"/>
        <v>6528</v>
      </c>
      <c r="I23" s="11">
        <v>364</v>
      </c>
      <c r="J23" s="13">
        <f t="shared" si="1"/>
        <v>25029</v>
      </c>
    </row>
    <row r="24" spans="1:10" s="31" customFormat="1" ht="15.75" customHeight="1" x14ac:dyDescent="0.2">
      <c r="A24" s="51" t="s">
        <v>113</v>
      </c>
      <c r="B24" s="52">
        <v>61386278</v>
      </c>
      <c r="C24" s="53">
        <v>91651000391</v>
      </c>
      <c r="D24" s="54">
        <v>3122</v>
      </c>
      <c r="E24" s="35">
        <v>21.7</v>
      </c>
      <c r="F24" s="11">
        <v>6615</v>
      </c>
      <c r="G24" s="11">
        <v>115</v>
      </c>
      <c r="H24" s="11">
        <f t="shared" si="0"/>
        <v>2421</v>
      </c>
      <c r="I24" s="11">
        <v>96</v>
      </c>
      <c r="J24" s="13">
        <f t="shared" si="1"/>
        <v>9247</v>
      </c>
    </row>
    <row r="25" spans="1:10" s="31" customFormat="1" ht="15.75" customHeight="1" x14ac:dyDescent="0.2">
      <c r="A25" s="51" t="s">
        <v>114</v>
      </c>
      <c r="B25" s="52">
        <v>61385387</v>
      </c>
      <c r="C25" s="53">
        <v>91651000297</v>
      </c>
      <c r="D25" s="54">
        <v>3122</v>
      </c>
      <c r="E25" s="35">
        <v>46</v>
      </c>
      <c r="F25" s="11">
        <v>14941</v>
      </c>
      <c r="G25" s="11">
        <v>108</v>
      </c>
      <c r="H25" s="11">
        <f t="shared" si="0"/>
        <v>5416</v>
      </c>
      <c r="I25" s="11">
        <v>337</v>
      </c>
      <c r="J25" s="13">
        <f t="shared" si="1"/>
        <v>20802</v>
      </c>
    </row>
    <row r="26" spans="1:10" s="31" customFormat="1" ht="15.75" customHeight="1" x14ac:dyDescent="0.2">
      <c r="A26" s="51" t="s">
        <v>115</v>
      </c>
      <c r="B26" s="52">
        <v>61385409</v>
      </c>
      <c r="C26" s="53">
        <v>91651000384</v>
      </c>
      <c r="D26" s="54">
        <v>3122</v>
      </c>
      <c r="E26" s="35">
        <v>53.1</v>
      </c>
      <c r="F26" s="11">
        <v>12386</v>
      </c>
      <c r="G26" s="11">
        <v>120</v>
      </c>
      <c r="H26" s="11">
        <f t="shared" si="0"/>
        <v>4500</v>
      </c>
      <c r="I26" s="11">
        <v>274</v>
      </c>
      <c r="J26" s="13">
        <f t="shared" si="1"/>
        <v>17280</v>
      </c>
    </row>
    <row r="27" spans="1:10" s="31" customFormat="1" ht="15.75" customHeight="1" x14ac:dyDescent="0.2">
      <c r="A27" s="51" t="s">
        <v>116</v>
      </c>
      <c r="B27" s="52">
        <v>61385417</v>
      </c>
      <c r="C27" s="53">
        <v>91651000383</v>
      </c>
      <c r="D27" s="54">
        <v>3122</v>
      </c>
      <c r="E27" s="35">
        <v>102.41</v>
      </c>
      <c r="F27" s="11">
        <v>22741</v>
      </c>
      <c r="G27" s="11">
        <v>165</v>
      </c>
      <c r="H27" s="11">
        <f t="shared" si="0"/>
        <v>8243</v>
      </c>
      <c r="I27" s="11">
        <v>491</v>
      </c>
      <c r="J27" s="13">
        <f t="shared" si="1"/>
        <v>31640</v>
      </c>
    </row>
    <row r="28" spans="1:10" s="31" customFormat="1" ht="15.75" customHeight="1" x14ac:dyDescent="0.2">
      <c r="A28" s="51" t="s">
        <v>214</v>
      </c>
      <c r="B28" s="52">
        <v>638765</v>
      </c>
      <c r="C28" s="53">
        <v>91651000393</v>
      </c>
      <c r="D28" s="54">
        <v>3122</v>
      </c>
      <c r="E28" s="35">
        <v>79.2</v>
      </c>
      <c r="F28" s="11">
        <v>23477</v>
      </c>
      <c r="G28" s="11">
        <v>630</v>
      </c>
      <c r="H28" s="11">
        <f t="shared" si="0"/>
        <v>8666</v>
      </c>
      <c r="I28" s="11">
        <v>458</v>
      </c>
      <c r="J28" s="13">
        <f t="shared" si="1"/>
        <v>33231</v>
      </c>
    </row>
    <row r="29" spans="1:10" s="31" customFormat="1" ht="15.75" customHeight="1" x14ac:dyDescent="0.2">
      <c r="A29" s="51" t="s">
        <v>117</v>
      </c>
      <c r="B29" s="52">
        <v>60461713</v>
      </c>
      <c r="C29" s="53">
        <v>91651000361</v>
      </c>
      <c r="D29" s="54">
        <v>3122</v>
      </c>
      <c r="E29" s="35">
        <v>61.4</v>
      </c>
      <c r="F29" s="11">
        <v>20216</v>
      </c>
      <c r="G29" s="11">
        <v>320</v>
      </c>
      <c r="H29" s="11">
        <f t="shared" si="0"/>
        <v>7387</v>
      </c>
      <c r="I29" s="11">
        <v>427</v>
      </c>
      <c r="J29" s="13">
        <f t="shared" si="1"/>
        <v>28350</v>
      </c>
    </row>
    <row r="30" spans="1:10" s="31" customFormat="1" ht="15.75" customHeight="1" x14ac:dyDescent="0.2">
      <c r="A30" s="51" t="s">
        <v>215</v>
      </c>
      <c r="B30" s="52">
        <v>60446242</v>
      </c>
      <c r="C30" s="53">
        <v>91651000211</v>
      </c>
      <c r="D30" s="54">
        <v>3122</v>
      </c>
      <c r="E30" s="11">
        <v>49.5</v>
      </c>
      <c r="F30" s="11">
        <v>15857</v>
      </c>
      <c r="G30" s="11">
        <v>300</v>
      </c>
      <c r="H30" s="11">
        <f t="shared" si="0"/>
        <v>5811</v>
      </c>
      <c r="I30" s="11">
        <v>380</v>
      </c>
      <c r="J30" s="13">
        <f t="shared" si="1"/>
        <v>22348</v>
      </c>
    </row>
    <row r="31" spans="1:10" s="31" customFormat="1" ht="27.75" customHeight="1" thickBot="1" x14ac:dyDescent="0.25">
      <c r="A31" s="36" t="s">
        <v>196</v>
      </c>
      <c r="B31" s="59">
        <v>70872589</v>
      </c>
      <c r="C31" s="64">
        <v>91651000106</v>
      </c>
      <c r="D31" s="65">
        <v>3122</v>
      </c>
      <c r="E31" s="66">
        <v>44.9</v>
      </c>
      <c r="F31" s="66">
        <v>10694</v>
      </c>
      <c r="G31" s="66">
        <v>170</v>
      </c>
      <c r="H31" s="66">
        <f t="shared" si="0"/>
        <v>3908</v>
      </c>
      <c r="I31" s="66">
        <v>248</v>
      </c>
      <c r="J31" s="67">
        <f t="shared" si="1"/>
        <v>15020</v>
      </c>
    </row>
    <row r="32" spans="1:10" s="31" customFormat="1" ht="21" customHeight="1" thickBot="1" x14ac:dyDescent="0.25">
      <c r="A32" s="183" t="s">
        <v>3</v>
      </c>
      <c r="B32" s="162"/>
      <c r="C32" s="162"/>
      <c r="D32" s="162"/>
      <c r="E32" s="45">
        <f t="shared" ref="E32:J32" si="2">SUM(E6:E31)</f>
        <v>1504.8100000000002</v>
      </c>
      <c r="F32" s="45">
        <f t="shared" si="2"/>
        <v>468529</v>
      </c>
      <c r="G32" s="45">
        <f t="shared" si="2"/>
        <v>10392</v>
      </c>
      <c r="H32" s="45">
        <f t="shared" si="2"/>
        <v>172216</v>
      </c>
      <c r="I32" s="45">
        <f t="shared" si="2"/>
        <v>8794</v>
      </c>
      <c r="J32" s="46">
        <f t="shared" si="2"/>
        <v>659931</v>
      </c>
    </row>
    <row r="41" spans="5:10" x14ac:dyDescent="0.2">
      <c r="E41" s="48"/>
      <c r="F41" s="49"/>
      <c r="G41" s="49"/>
      <c r="H41" s="49"/>
      <c r="I41" s="49"/>
      <c r="J41" s="49"/>
    </row>
    <row r="42" spans="5:10" x14ac:dyDescent="0.2">
      <c r="E42" s="48"/>
      <c r="F42" s="49"/>
      <c r="G42" s="49"/>
      <c r="H42" s="49"/>
      <c r="I42" s="49"/>
      <c r="J42" s="49"/>
    </row>
    <row r="43" spans="5:10" x14ac:dyDescent="0.2">
      <c r="E43" s="48"/>
      <c r="F43" s="49"/>
      <c r="G43" s="49"/>
      <c r="H43" s="49"/>
      <c r="I43" s="49"/>
      <c r="J43" s="49"/>
    </row>
    <row r="44" spans="5:10" x14ac:dyDescent="0.2">
      <c r="E44" s="48"/>
      <c r="F44" s="49"/>
      <c r="G44" s="49"/>
      <c r="H44" s="49"/>
      <c r="I44" s="49"/>
      <c r="J44" s="49"/>
    </row>
    <row r="45" spans="5:10" x14ac:dyDescent="0.2">
      <c r="E45" s="48"/>
      <c r="F45" s="49"/>
      <c r="G45" s="49"/>
      <c r="H45" s="49"/>
      <c r="I45" s="49"/>
      <c r="J45" s="49"/>
    </row>
    <row r="46" spans="5:10" x14ac:dyDescent="0.2">
      <c r="E46" s="48"/>
      <c r="F46" s="49"/>
      <c r="G46" s="49"/>
      <c r="H46" s="49"/>
      <c r="I46" s="49"/>
      <c r="J46" s="49"/>
    </row>
    <row r="47" spans="5:10" x14ac:dyDescent="0.2">
      <c r="E47" s="48"/>
      <c r="F47" s="49"/>
      <c r="G47" s="49"/>
      <c r="H47" s="49"/>
      <c r="I47" s="49"/>
      <c r="J47" s="49"/>
    </row>
    <row r="48" spans="5:10" x14ac:dyDescent="0.2">
      <c r="E48" s="48"/>
      <c r="F48" s="49"/>
      <c r="G48" s="49"/>
      <c r="H48" s="49"/>
      <c r="I48" s="49"/>
      <c r="J48" s="49"/>
    </row>
    <row r="49" spans="5:10" x14ac:dyDescent="0.2">
      <c r="E49" s="48"/>
      <c r="F49" s="49"/>
      <c r="G49" s="49"/>
      <c r="H49" s="49"/>
      <c r="I49" s="49"/>
      <c r="J49" s="49"/>
    </row>
    <row r="50" spans="5:10" x14ac:dyDescent="0.2">
      <c r="E50" s="48"/>
      <c r="F50" s="49"/>
      <c r="G50" s="49"/>
      <c r="H50" s="49"/>
      <c r="I50" s="49"/>
      <c r="J50" s="49"/>
    </row>
    <row r="51" spans="5:10" x14ac:dyDescent="0.2">
      <c r="E51" s="48"/>
      <c r="F51" s="49"/>
      <c r="G51" s="49"/>
      <c r="H51" s="49"/>
      <c r="I51" s="49"/>
      <c r="J51" s="49"/>
    </row>
    <row r="52" spans="5:10" x14ac:dyDescent="0.2">
      <c r="E52" s="48"/>
      <c r="F52" s="49"/>
      <c r="G52" s="49"/>
      <c r="H52" s="49"/>
      <c r="I52" s="49"/>
      <c r="J52" s="49"/>
    </row>
    <row r="53" spans="5:10" x14ac:dyDescent="0.2">
      <c r="E53" s="48"/>
      <c r="F53" s="49"/>
      <c r="G53" s="49"/>
      <c r="H53" s="49"/>
      <c r="I53" s="49"/>
      <c r="J53" s="49"/>
    </row>
    <row r="54" spans="5:10" x14ac:dyDescent="0.2">
      <c r="E54" s="48"/>
      <c r="F54" s="49"/>
      <c r="G54" s="49"/>
      <c r="H54" s="49"/>
      <c r="I54" s="49"/>
      <c r="J54" s="49"/>
    </row>
    <row r="55" spans="5:10" x14ac:dyDescent="0.2">
      <c r="E55" s="48"/>
      <c r="F55" s="49"/>
      <c r="G55" s="49"/>
      <c r="H55" s="49"/>
      <c r="I55" s="49"/>
      <c r="J55" s="49"/>
    </row>
    <row r="56" spans="5:10" x14ac:dyDescent="0.2">
      <c r="E56" s="48"/>
      <c r="F56" s="49"/>
      <c r="G56" s="49"/>
      <c r="H56" s="49"/>
      <c r="I56" s="49"/>
      <c r="J56" s="49"/>
    </row>
    <row r="57" spans="5:10" x14ac:dyDescent="0.2">
      <c r="E57" s="48"/>
      <c r="F57" s="49"/>
      <c r="G57" s="49"/>
      <c r="H57" s="49"/>
      <c r="I57" s="49"/>
      <c r="J57" s="49"/>
    </row>
    <row r="58" spans="5:10" x14ac:dyDescent="0.2">
      <c r="E58" s="48"/>
      <c r="F58" s="49"/>
      <c r="G58" s="49"/>
      <c r="H58" s="49"/>
      <c r="I58" s="49"/>
      <c r="J58" s="49"/>
    </row>
    <row r="59" spans="5:10" x14ac:dyDescent="0.2">
      <c r="E59" s="48"/>
      <c r="F59" s="49"/>
      <c r="G59" s="49"/>
      <c r="H59" s="49"/>
      <c r="I59" s="49"/>
      <c r="J59" s="49"/>
    </row>
    <row r="60" spans="5:10" x14ac:dyDescent="0.2">
      <c r="E60" s="48"/>
      <c r="F60" s="49"/>
      <c r="G60" s="49"/>
      <c r="H60" s="49"/>
      <c r="I60" s="49"/>
      <c r="J60" s="49"/>
    </row>
    <row r="61" spans="5:10" x14ac:dyDescent="0.2">
      <c r="E61" s="48"/>
      <c r="F61" s="49"/>
      <c r="G61" s="49"/>
      <c r="H61" s="49"/>
      <c r="I61" s="49"/>
      <c r="J61" s="49"/>
    </row>
    <row r="62" spans="5:10" x14ac:dyDescent="0.2">
      <c r="E62" s="48"/>
      <c r="F62" s="49"/>
      <c r="G62" s="49"/>
      <c r="H62" s="49"/>
      <c r="I62" s="49"/>
      <c r="J62" s="49"/>
    </row>
    <row r="63" spans="5:10" x14ac:dyDescent="0.2">
      <c r="E63" s="48"/>
      <c r="F63" s="49"/>
      <c r="G63" s="49"/>
      <c r="H63" s="49"/>
      <c r="I63" s="49"/>
      <c r="J63" s="49"/>
    </row>
    <row r="64" spans="5:10" x14ac:dyDescent="0.2">
      <c r="E64" s="48"/>
      <c r="F64" s="49"/>
      <c r="G64" s="49"/>
      <c r="H64" s="49"/>
      <c r="I64" s="49"/>
      <c r="J64" s="49"/>
    </row>
    <row r="65" spans="5:10" x14ac:dyDescent="0.2">
      <c r="E65" s="48"/>
      <c r="F65" s="49"/>
      <c r="G65" s="49"/>
      <c r="H65" s="49"/>
      <c r="I65" s="49"/>
      <c r="J65" s="49"/>
    </row>
  </sheetData>
  <mergeCells count="13">
    <mergeCell ref="H3:H4"/>
    <mergeCell ref="A5:J5"/>
    <mergeCell ref="I3:I4"/>
    <mergeCell ref="A32:D32"/>
    <mergeCell ref="D2:D4"/>
    <mergeCell ref="A2:A4"/>
    <mergeCell ref="E2:J2"/>
    <mergeCell ref="J3:J4"/>
    <mergeCell ref="E3:E4"/>
    <mergeCell ref="F3:F4"/>
    <mergeCell ref="B2:B4"/>
    <mergeCell ref="C2:C4"/>
    <mergeCell ref="G3:G4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="80" zoomScaleNormal="75" workbookViewId="0"/>
  </sheetViews>
  <sheetFormatPr defaultColWidth="9.140625" defaultRowHeight="12.75" x14ac:dyDescent="0.2"/>
  <cols>
    <col min="1" max="1" width="64.28515625" style="4" customWidth="1"/>
    <col min="2" max="2" width="10.42578125" style="4" hidden="1" customWidth="1"/>
    <col min="3" max="3" width="15.28515625" style="27" customWidth="1"/>
    <col min="4" max="4" width="7.42578125" style="4" customWidth="1"/>
    <col min="5" max="5" width="9.28515625" style="28" customWidth="1"/>
    <col min="6" max="6" width="12" style="29" customWidth="1"/>
    <col min="7" max="7" width="9.5703125" style="29" customWidth="1"/>
    <col min="8" max="8" width="11.5703125" style="29" customWidth="1"/>
    <col min="9" max="9" width="9.7109375" style="29" customWidth="1"/>
    <col min="10" max="10" width="10.5703125" style="29" customWidth="1"/>
    <col min="11" max="16384" width="9.140625" style="4"/>
  </cols>
  <sheetData>
    <row r="1" spans="1:10" ht="13.5" thickBot="1" x14ac:dyDescent="0.25">
      <c r="J1" s="30" t="s">
        <v>137</v>
      </c>
    </row>
    <row r="2" spans="1:10" s="31" customFormat="1" ht="15.75" customHeight="1" x14ac:dyDescent="0.2">
      <c r="A2" s="159" t="s">
        <v>266</v>
      </c>
      <c r="B2" s="168" t="s">
        <v>134</v>
      </c>
      <c r="C2" s="168" t="s">
        <v>210</v>
      </c>
      <c r="D2" s="184" t="s">
        <v>22</v>
      </c>
      <c r="E2" s="171" t="s">
        <v>171</v>
      </c>
      <c r="F2" s="172"/>
      <c r="G2" s="172"/>
      <c r="H2" s="172"/>
      <c r="I2" s="172"/>
      <c r="J2" s="173"/>
    </row>
    <row r="3" spans="1:10" s="31" customFormat="1" ht="15.75" customHeight="1" x14ac:dyDescent="0.2">
      <c r="A3" s="166"/>
      <c r="B3" s="169"/>
      <c r="C3" s="169"/>
      <c r="D3" s="185"/>
      <c r="E3" s="178" t="s">
        <v>157</v>
      </c>
      <c r="F3" s="180" t="s">
        <v>0</v>
      </c>
      <c r="G3" s="180" t="s">
        <v>154</v>
      </c>
      <c r="H3" s="178" t="s">
        <v>1</v>
      </c>
      <c r="I3" s="180" t="s">
        <v>160</v>
      </c>
      <c r="J3" s="164" t="s">
        <v>159</v>
      </c>
    </row>
    <row r="4" spans="1:10" s="31" customFormat="1" ht="44.25" customHeight="1" thickBot="1" x14ac:dyDescent="0.25">
      <c r="A4" s="167"/>
      <c r="B4" s="170"/>
      <c r="C4" s="170"/>
      <c r="D4" s="186"/>
      <c r="E4" s="179"/>
      <c r="F4" s="181"/>
      <c r="G4" s="181"/>
      <c r="H4" s="179"/>
      <c r="I4" s="181"/>
      <c r="J4" s="165"/>
    </row>
    <row r="5" spans="1:10" s="50" customFormat="1" ht="19.5" customHeight="1" x14ac:dyDescent="0.2">
      <c r="A5" s="182" t="s">
        <v>118</v>
      </c>
      <c r="B5" s="175"/>
      <c r="C5" s="175"/>
      <c r="D5" s="175"/>
      <c r="E5" s="176"/>
      <c r="F5" s="176"/>
      <c r="G5" s="176"/>
      <c r="H5" s="176"/>
      <c r="I5" s="176"/>
      <c r="J5" s="177"/>
    </row>
    <row r="6" spans="1:10" s="31" customFormat="1" ht="28.5" customHeight="1" x14ac:dyDescent="0.2">
      <c r="A6" s="51" t="s">
        <v>119</v>
      </c>
      <c r="B6" s="68">
        <v>61387002</v>
      </c>
      <c r="C6" s="53">
        <v>91651000392</v>
      </c>
      <c r="D6" s="53">
        <v>3122</v>
      </c>
      <c r="E6" s="35">
        <v>31.2</v>
      </c>
      <c r="F6" s="11">
        <v>9681</v>
      </c>
      <c r="G6" s="11">
        <v>370</v>
      </c>
      <c r="H6" s="11">
        <f t="shared" ref="H6:H21" si="0">CEILING((F6+G6)*34%+F6*2%,1)</f>
        <v>3611</v>
      </c>
      <c r="I6" s="11">
        <v>112</v>
      </c>
      <c r="J6" s="13">
        <f t="shared" ref="J6:J21" si="1">F6+G6+H6+I6</f>
        <v>13774</v>
      </c>
    </row>
    <row r="7" spans="1:10" s="31" customFormat="1" ht="27.75" customHeight="1" x14ac:dyDescent="0.2">
      <c r="A7" s="51" t="s">
        <v>120</v>
      </c>
      <c r="B7" s="68">
        <v>70837899</v>
      </c>
      <c r="C7" s="53">
        <v>91651000403</v>
      </c>
      <c r="D7" s="53">
        <v>3122</v>
      </c>
      <c r="E7" s="35">
        <v>80.599999999999994</v>
      </c>
      <c r="F7" s="11">
        <v>26402</v>
      </c>
      <c r="G7" s="11">
        <v>600</v>
      </c>
      <c r="H7" s="11">
        <f t="shared" si="0"/>
        <v>9709</v>
      </c>
      <c r="I7" s="11">
        <v>1109</v>
      </c>
      <c r="J7" s="13">
        <f t="shared" si="1"/>
        <v>37820</v>
      </c>
    </row>
    <row r="8" spans="1:10" s="31" customFormat="1" ht="28.5" customHeight="1" x14ac:dyDescent="0.2">
      <c r="A8" s="51" t="s">
        <v>121</v>
      </c>
      <c r="B8" s="68">
        <v>70837881</v>
      </c>
      <c r="C8" s="53">
        <v>91651000405</v>
      </c>
      <c r="D8" s="53">
        <v>3122</v>
      </c>
      <c r="E8" s="35">
        <v>39.200000000000003</v>
      </c>
      <c r="F8" s="11">
        <v>12376</v>
      </c>
      <c r="G8" s="11">
        <v>435</v>
      </c>
      <c r="H8" s="11">
        <f t="shared" si="0"/>
        <v>4604</v>
      </c>
      <c r="I8" s="11">
        <v>201</v>
      </c>
      <c r="J8" s="13">
        <f t="shared" si="1"/>
        <v>17616</v>
      </c>
    </row>
    <row r="9" spans="1:10" s="31" customFormat="1" ht="28.5" customHeight="1" x14ac:dyDescent="0.2">
      <c r="A9" s="51" t="s">
        <v>122</v>
      </c>
      <c r="B9" s="68">
        <v>70837783</v>
      </c>
      <c r="C9" s="53">
        <v>91651000407</v>
      </c>
      <c r="D9" s="53">
        <v>3122</v>
      </c>
      <c r="E9" s="35">
        <v>52.7</v>
      </c>
      <c r="F9" s="11">
        <v>16830</v>
      </c>
      <c r="G9" s="11">
        <v>656</v>
      </c>
      <c r="H9" s="11">
        <f t="shared" si="0"/>
        <v>6282</v>
      </c>
      <c r="I9" s="11">
        <v>338</v>
      </c>
      <c r="J9" s="13">
        <f t="shared" si="1"/>
        <v>24106</v>
      </c>
    </row>
    <row r="10" spans="1:10" s="31" customFormat="1" ht="28.5" customHeight="1" x14ac:dyDescent="0.2">
      <c r="A10" s="55" t="s">
        <v>123</v>
      </c>
      <c r="B10" s="68" t="s">
        <v>124</v>
      </c>
      <c r="C10" s="53">
        <v>91651000413</v>
      </c>
      <c r="D10" s="53">
        <v>3122</v>
      </c>
      <c r="E10" s="35">
        <v>82.8</v>
      </c>
      <c r="F10" s="11">
        <v>26021</v>
      </c>
      <c r="G10" s="11">
        <v>3500</v>
      </c>
      <c r="H10" s="11">
        <f t="shared" si="0"/>
        <v>10558</v>
      </c>
      <c r="I10" s="11">
        <v>602</v>
      </c>
      <c r="J10" s="13">
        <f t="shared" si="1"/>
        <v>40681</v>
      </c>
    </row>
    <row r="11" spans="1:10" s="31" customFormat="1" ht="43.5" customHeight="1" x14ac:dyDescent="0.2">
      <c r="A11" s="55" t="s">
        <v>247</v>
      </c>
      <c r="B11" s="68">
        <v>61385930</v>
      </c>
      <c r="C11" s="53">
        <v>91651000386</v>
      </c>
      <c r="D11" s="53">
        <v>3122</v>
      </c>
      <c r="E11" s="35">
        <v>105</v>
      </c>
      <c r="F11" s="11">
        <v>34821</v>
      </c>
      <c r="G11" s="11">
        <v>2450</v>
      </c>
      <c r="H11" s="11">
        <f t="shared" si="0"/>
        <v>13369</v>
      </c>
      <c r="I11" s="11">
        <v>856</v>
      </c>
      <c r="J11" s="13">
        <f t="shared" si="1"/>
        <v>51496</v>
      </c>
    </row>
    <row r="12" spans="1:10" s="31" customFormat="1" ht="28.5" customHeight="1" x14ac:dyDescent="0.2">
      <c r="A12" s="51" t="s">
        <v>125</v>
      </c>
      <c r="B12" s="68">
        <v>61388025</v>
      </c>
      <c r="C12" s="53">
        <v>91651000412</v>
      </c>
      <c r="D12" s="53">
        <v>3122</v>
      </c>
      <c r="E12" s="35">
        <v>74.3</v>
      </c>
      <c r="F12" s="11">
        <v>23408</v>
      </c>
      <c r="G12" s="11">
        <v>410</v>
      </c>
      <c r="H12" s="11">
        <f t="shared" si="0"/>
        <v>8567</v>
      </c>
      <c r="I12" s="11">
        <v>325</v>
      </c>
      <c r="J12" s="13">
        <f t="shared" si="1"/>
        <v>32710</v>
      </c>
    </row>
    <row r="13" spans="1:10" s="31" customFormat="1" ht="28.5" customHeight="1" x14ac:dyDescent="0.2">
      <c r="A13" s="51" t="s">
        <v>126</v>
      </c>
      <c r="B13" s="68">
        <v>61386871</v>
      </c>
      <c r="C13" s="53">
        <v>91651000414</v>
      </c>
      <c r="D13" s="53">
        <v>3122</v>
      </c>
      <c r="E13" s="35">
        <v>41.5</v>
      </c>
      <c r="F13" s="11">
        <v>12436</v>
      </c>
      <c r="G13" s="11">
        <v>480</v>
      </c>
      <c r="H13" s="11">
        <f t="shared" si="0"/>
        <v>4641</v>
      </c>
      <c r="I13" s="11">
        <v>170</v>
      </c>
      <c r="J13" s="13">
        <f t="shared" si="1"/>
        <v>17727</v>
      </c>
    </row>
    <row r="14" spans="1:10" s="31" customFormat="1" ht="16.5" customHeight="1" x14ac:dyDescent="0.2">
      <c r="A14" s="51" t="s">
        <v>127</v>
      </c>
      <c r="B14" s="68">
        <v>61384569</v>
      </c>
      <c r="C14" s="53">
        <v>91651000408</v>
      </c>
      <c r="D14" s="53">
        <v>3150</v>
      </c>
      <c r="E14" s="35">
        <v>14.5</v>
      </c>
      <c r="F14" s="11">
        <v>5037</v>
      </c>
      <c r="G14" s="11">
        <v>240</v>
      </c>
      <c r="H14" s="11">
        <f t="shared" si="0"/>
        <v>1895</v>
      </c>
      <c r="I14" s="11">
        <v>27</v>
      </c>
      <c r="J14" s="13">
        <f t="shared" si="1"/>
        <v>7199</v>
      </c>
    </row>
    <row r="15" spans="1:10" s="31" customFormat="1" ht="28.5" customHeight="1" x14ac:dyDescent="0.2">
      <c r="A15" s="55" t="s">
        <v>197</v>
      </c>
      <c r="B15" s="68" t="s">
        <v>128</v>
      </c>
      <c r="C15" s="53">
        <v>91651000394</v>
      </c>
      <c r="D15" s="53">
        <v>3122</v>
      </c>
      <c r="E15" s="35">
        <v>125</v>
      </c>
      <c r="F15" s="11">
        <v>40120</v>
      </c>
      <c r="G15" s="11">
        <v>1476</v>
      </c>
      <c r="H15" s="11">
        <f t="shared" si="0"/>
        <v>14946</v>
      </c>
      <c r="I15" s="11">
        <v>875</v>
      </c>
      <c r="J15" s="13">
        <f t="shared" si="1"/>
        <v>57417</v>
      </c>
    </row>
    <row r="16" spans="1:10" s="31" customFormat="1" ht="16.5" customHeight="1" x14ac:dyDescent="0.2">
      <c r="A16" s="55" t="s">
        <v>216</v>
      </c>
      <c r="B16" s="68">
        <v>63834286</v>
      </c>
      <c r="C16" s="53">
        <v>91651000293</v>
      </c>
      <c r="D16" s="53">
        <v>3126</v>
      </c>
      <c r="E16" s="35">
        <v>138</v>
      </c>
      <c r="F16" s="11">
        <v>45059</v>
      </c>
      <c r="G16" s="11">
        <v>1434</v>
      </c>
      <c r="H16" s="11">
        <f t="shared" si="0"/>
        <v>16709</v>
      </c>
      <c r="I16" s="11">
        <v>293</v>
      </c>
      <c r="J16" s="13">
        <f t="shared" si="1"/>
        <v>63495</v>
      </c>
    </row>
    <row r="17" spans="1:10" s="31" customFormat="1" ht="28.5" customHeight="1" x14ac:dyDescent="0.2">
      <c r="A17" s="51" t="s">
        <v>129</v>
      </c>
      <c r="B17" s="68">
        <v>61388068</v>
      </c>
      <c r="C17" s="53">
        <v>91651000409</v>
      </c>
      <c r="D17" s="53">
        <v>3122</v>
      </c>
      <c r="E17" s="35">
        <v>76.7</v>
      </c>
      <c r="F17" s="11">
        <v>26119</v>
      </c>
      <c r="G17" s="11">
        <v>842</v>
      </c>
      <c r="H17" s="11">
        <f t="shared" si="0"/>
        <v>9690</v>
      </c>
      <c r="I17" s="11">
        <v>600</v>
      </c>
      <c r="J17" s="13">
        <f t="shared" si="1"/>
        <v>37251</v>
      </c>
    </row>
    <row r="18" spans="1:10" s="31" customFormat="1" ht="28.5" customHeight="1" x14ac:dyDescent="0.2">
      <c r="A18" s="51" t="s">
        <v>130</v>
      </c>
      <c r="B18" s="68">
        <v>61385891</v>
      </c>
      <c r="C18" s="53">
        <v>91651000402</v>
      </c>
      <c r="D18" s="53">
        <v>3122</v>
      </c>
      <c r="E18" s="35">
        <v>50</v>
      </c>
      <c r="F18" s="11">
        <v>17454</v>
      </c>
      <c r="G18" s="11">
        <v>538</v>
      </c>
      <c r="H18" s="11">
        <f t="shared" si="0"/>
        <v>6467</v>
      </c>
      <c r="I18" s="11">
        <v>275</v>
      </c>
      <c r="J18" s="13">
        <f t="shared" si="1"/>
        <v>24734</v>
      </c>
    </row>
    <row r="19" spans="1:10" s="31" customFormat="1" ht="16.5" customHeight="1" x14ac:dyDescent="0.2">
      <c r="A19" s="51" t="s">
        <v>243</v>
      </c>
      <c r="B19" s="68">
        <v>61388548</v>
      </c>
      <c r="C19" s="53">
        <v>91651000406</v>
      </c>
      <c r="D19" s="53">
        <v>3122</v>
      </c>
      <c r="E19" s="35">
        <v>50.4</v>
      </c>
      <c r="F19" s="11">
        <v>17194</v>
      </c>
      <c r="G19" s="11">
        <v>380</v>
      </c>
      <c r="H19" s="11">
        <f t="shared" si="0"/>
        <v>6320</v>
      </c>
      <c r="I19" s="11">
        <v>371</v>
      </c>
      <c r="J19" s="13">
        <f t="shared" si="1"/>
        <v>24265</v>
      </c>
    </row>
    <row r="20" spans="1:10" s="31" customFormat="1" ht="16.5" customHeight="1" x14ac:dyDescent="0.2">
      <c r="A20" s="32" t="s">
        <v>217</v>
      </c>
      <c r="B20" s="69">
        <v>14891409</v>
      </c>
      <c r="C20" s="37">
        <v>91651000372</v>
      </c>
      <c r="D20" s="37">
        <v>3122</v>
      </c>
      <c r="E20" s="11">
        <v>53</v>
      </c>
      <c r="F20" s="11">
        <v>16416</v>
      </c>
      <c r="G20" s="11">
        <v>105</v>
      </c>
      <c r="H20" s="11">
        <f t="shared" si="0"/>
        <v>5946</v>
      </c>
      <c r="I20" s="11">
        <v>349</v>
      </c>
      <c r="J20" s="13">
        <f t="shared" si="1"/>
        <v>22816</v>
      </c>
    </row>
    <row r="21" spans="1:10" s="31" customFormat="1" ht="15.75" customHeight="1" thickBot="1" x14ac:dyDescent="0.25">
      <c r="A21" s="70" t="s">
        <v>218</v>
      </c>
      <c r="B21" s="71">
        <v>61385395</v>
      </c>
      <c r="C21" s="72">
        <v>91651000410</v>
      </c>
      <c r="D21" s="72">
        <v>3150</v>
      </c>
      <c r="E21" s="66">
        <v>38</v>
      </c>
      <c r="F21" s="66">
        <v>15722</v>
      </c>
      <c r="G21" s="66">
        <v>1950</v>
      </c>
      <c r="H21" s="66">
        <f t="shared" si="0"/>
        <v>6323</v>
      </c>
      <c r="I21" s="66">
        <v>444</v>
      </c>
      <c r="J21" s="67">
        <f t="shared" si="1"/>
        <v>24439</v>
      </c>
    </row>
    <row r="22" spans="1:10" s="31" customFormat="1" ht="20.25" customHeight="1" thickBot="1" x14ac:dyDescent="0.25">
      <c r="A22" s="187" t="s">
        <v>3</v>
      </c>
      <c r="B22" s="162"/>
      <c r="C22" s="188"/>
      <c r="D22" s="163"/>
      <c r="E22" s="45">
        <f t="shared" ref="E22:J22" si="2">SUM(E6:E21)</f>
        <v>1052.9000000000001</v>
      </c>
      <c r="F22" s="45">
        <f t="shared" si="2"/>
        <v>345096</v>
      </c>
      <c r="G22" s="45">
        <f t="shared" si="2"/>
        <v>15866</v>
      </c>
      <c r="H22" s="45">
        <f t="shared" si="2"/>
        <v>129637</v>
      </c>
      <c r="I22" s="45">
        <f t="shared" si="2"/>
        <v>6947</v>
      </c>
      <c r="J22" s="46">
        <f t="shared" si="2"/>
        <v>497546</v>
      </c>
    </row>
    <row r="42" spans="5:10" x14ac:dyDescent="0.2">
      <c r="E42" s="48"/>
      <c r="F42" s="49"/>
      <c r="G42" s="49"/>
      <c r="H42" s="49"/>
      <c r="I42" s="49"/>
      <c r="J42" s="49"/>
    </row>
    <row r="43" spans="5:10" x14ac:dyDescent="0.2">
      <c r="E43" s="48"/>
      <c r="F43" s="49"/>
      <c r="G43" s="49"/>
      <c r="H43" s="49"/>
      <c r="I43" s="49"/>
      <c r="J43" s="49"/>
    </row>
    <row r="44" spans="5:10" x14ac:dyDescent="0.2">
      <c r="E44" s="48"/>
      <c r="F44" s="49"/>
      <c r="G44" s="49"/>
      <c r="H44" s="49"/>
      <c r="I44" s="49"/>
      <c r="J44" s="49"/>
    </row>
    <row r="45" spans="5:10" x14ac:dyDescent="0.2">
      <c r="E45" s="48"/>
      <c r="F45" s="49"/>
      <c r="G45" s="49"/>
      <c r="H45" s="49"/>
      <c r="I45" s="49"/>
      <c r="J45" s="49"/>
    </row>
    <row r="46" spans="5:10" x14ac:dyDescent="0.2">
      <c r="E46" s="48"/>
      <c r="F46" s="49"/>
      <c r="G46" s="49"/>
      <c r="H46" s="49"/>
      <c r="I46" s="49"/>
      <c r="J46" s="49"/>
    </row>
    <row r="47" spans="5:10" x14ac:dyDescent="0.2">
      <c r="E47" s="48"/>
      <c r="F47" s="49"/>
      <c r="G47" s="49"/>
      <c r="H47" s="49"/>
      <c r="I47" s="49"/>
      <c r="J47" s="49"/>
    </row>
    <row r="48" spans="5:10" x14ac:dyDescent="0.2">
      <c r="E48" s="48"/>
      <c r="F48" s="49"/>
      <c r="G48" s="49"/>
      <c r="H48" s="49"/>
      <c r="I48" s="49"/>
      <c r="J48" s="49"/>
    </row>
    <row r="49" spans="5:10" x14ac:dyDescent="0.2">
      <c r="E49" s="48"/>
      <c r="F49" s="49"/>
      <c r="G49" s="49"/>
      <c r="H49" s="49"/>
      <c r="I49" s="49"/>
      <c r="J49" s="49"/>
    </row>
    <row r="50" spans="5:10" x14ac:dyDescent="0.2">
      <c r="E50" s="48"/>
      <c r="F50" s="49"/>
      <c r="G50" s="49"/>
      <c r="H50" s="49"/>
      <c r="I50" s="49"/>
      <c r="J50" s="49"/>
    </row>
    <row r="51" spans="5:10" x14ac:dyDescent="0.2">
      <c r="E51" s="48"/>
      <c r="F51" s="49"/>
      <c r="G51" s="49"/>
      <c r="H51" s="49"/>
      <c r="I51" s="49"/>
      <c r="J51" s="49"/>
    </row>
    <row r="52" spans="5:10" x14ac:dyDescent="0.2">
      <c r="E52" s="48"/>
      <c r="F52" s="49"/>
      <c r="G52" s="49"/>
      <c r="H52" s="49"/>
      <c r="I52" s="49"/>
      <c r="J52" s="49"/>
    </row>
    <row r="53" spans="5:10" x14ac:dyDescent="0.2">
      <c r="E53" s="48"/>
      <c r="F53" s="49"/>
      <c r="G53" s="49"/>
      <c r="H53" s="49"/>
      <c r="I53" s="49"/>
      <c r="J53" s="49"/>
    </row>
    <row r="54" spans="5:10" x14ac:dyDescent="0.2">
      <c r="E54" s="48"/>
      <c r="F54" s="49"/>
      <c r="G54" s="49"/>
      <c r="H54" s="49"/>
      <c r="I54" s="49"/>
      <c r="J54" s="49"/>
    </row>
    <row r="55" spans="5:10" x14ac:dyDescent="0.2">
      <c r="E55" s="48"/>
      <c r="F55" s="49"/>
      <c r="G55" s="49"/>
      <c r="H55" s="49"/>
      <c r="I55" s="49"/>
      <c r="J55" s="49"/>
    </row>
    <row r="56" spans="5:10" x14ac:dyDescent="0.2">
      <c r="E56" s="48"/>
      <c r="F56" s="49"/>
      <c r="G56" s="49"/>
      <c r="H56" s="49"/>
      <c r="I56" s="49"/>
      <c r="J56" s="49"/>
    </row>
    <row r="57" spans="5:10" x14ac:dyDescent="0.2">
      <c r="E57" s="48"/>
      <c r="F57" s="49"/>
      <c r="G57" s="49"/>
      <c r="H57" s="49"/>
      <c r="I57" s="49"/>
      <c r="J57" s="49"/>
    </row>
    <row r="58" spans="5:10" x14ac:dyDescent="0.2">
      <c r="E58" s="48"/>
      <c r="F58" s="49"/>
      <c r="G58" s="49"/>
      <c r="H58" s="49"/>
      <c r="I58" s="49"/>
      <c r="J58" s="49"/>
    </row>
    <row r="59" spans="5:10" x14ac:dyDescent="0.2">
      <c r="E59" s="48"/>
      <c r="F59" s="49"/>
      <c r="G59" s="49"/>
      <c r="H59" s="49"/>
      <c r="I59" s="49"/>
      <c r="J59" s="49"/>
    </row>
    <row r="60" spans="5:10" x14ac:dyDescent="0.2">
      <c r="E60" s="48"/>
      <c r="F60" s="49"/>
      <c r="G60" s="49"/>
      <c r="H60" s="49"/>
      <c r="I60" s="49"/>
      <c r="J60" s="49"/>
    </row>
    <row r="61" spans="5:10" x14ac:dyDescent="0.2">
      <c r="E61" s="48"/>
      <c r="F61" s="49"/>
      <c r="G61" s="49"/>
      <c r="H61" s="49"/>
      <c r="I61" s="49"/>
      <c r="J61" s="49"/>
    </row>
    <row r="62" spans="5:10" x14ac:dyDescent="0.2">
      <c r="E62" s="48"/>
      <c r="F62" s="49"/>
      <c r="G62" s="49"/>
      <c r="H62" s="49"/>
      <c r="I62" s="49"/>
      <c r="J62" s="49"/>
    </row>
    <row r="63" spans="5:10" x14ac:dyDescent="0.2">
      <c r="E63" s="48"/>
      <c r="F63" s="49"/>
      <c r="G63" s="49"/>
      <c r="H63" s="49"/>
      <c r="I63" s="49"/>
      <c r="J63" s="49"/>
    </row>
    <row r="64" spans="5:10" x14ac:dyDescent="0.2">
      <c r="E64" s="48"/>
      <c r="F64" s="49"/>
      <c r="G64" s="49"/>
      <c r="H64" s="49"/>
      <c r="I64" s="49"/>
      <c r="J64" s="49"/>
    </row>
    <row r="65" spans="5:10" x14ac:dyDescent="0.2">
      <c r="E65" s="48"/>
      <c r="F65" s="49"/>
      <c r="G65" s="49"/>
      <c r="H65" s="49"/>
      <c r="I65" s="49"/>
      <c r="J65" s="49"/>
    </row>
    <row r="66" spans="5:10" x14ac:dyDescent="0.2">
      <c r="E66" s="48"/>
      <c r="F66" s="49"/>
      <c r="G66" s="49"/>
      <c r="H66" s="49"/>
      <c r="I66" s="49"/>
      <c r="J66" s="49"/>
    </row>
  </sheetData>
  <mergeCells count="13">
    <mergeCell ref="C2:C4"/>
    <mergeCell ref="A22:D22"/>
    <mergeCell ref="F3:F4"/>
    <mergeCell ref="G3:G4"/>
    <mergeCell ref="A5:J5"/>
    <mergeCell ref="A2:A4"/>
    <mergeCell ref="B2:B4"/>
    <mergeCell ref="H3:H4"/>
    <mergeCell ref="I3:I4"/>
    <mergeCell ref="J3:J4"/>
    <mergeCell ref="D2:D4"/>
    <mergeCell ref="E2:J2"/>
    <mergeCell ref="E3:E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J66"/>
  <sheetViews>
    <sheetView zoomScale="80" workbookViewId="0"/>
  </sheetViews>
  <sheetFormatPr defaultColWidth="9.140625" defaultRowHeight="12.75" x14ac:dyDescent="0.2"/>
  <cols>
    <col min="1" max="1" width="91.28515625" style="4" customWidth="1"/>
    <col min="2" max="2" width="10" style="4" hidden="1" customWidth="1"/>
    <col min="3" max="3" width="14.85546875" style="27" customWidth="1"/>
    <col min="4" max="4" width="7" style="29" customWidth="1"/>
    <col min="5" max="5" width="9.28515625" style="28" customWidth="1"/>
    <col min="6" max="6" width="10.42578125" style="29" customWidth="1"/>
    <col min="7" max="7" width="8.28515625" style="29" customWidth="1"/>
    <col min="8" max="8" width="10.140625" style="29" customWidth="1"/>
    <col min="9" max="9" width="9.7109375" style="29" customWidth="1"/>
    <col min="10" max="10" width="10.5703125" style="29" customWidth="1"/>
    <col min="11" max="16384" width="9.140625" style="4"/>
  </cols>
  <sheetData>
    <row r="1" spans="1:10" ht="13.5" thickBot="1" x14ac:dyDescent="0.25">
      <c r="A1" s="31"/>
      <c r="B1" s="31"/>
      <c r="C1" s="73"/>
      <c r="D1" s="30"/>
      <c r="J1" s="30" t="s">
        <v>137</v>
      </c>
    </row>
    <row r="2" spans="1:10" ht="15.75" customHeight="1" x14ac:dyDescent="0.2">
      <c r="A2" s="159" t="s">
        <v>266</v>
      </c>
      <c r="B2" s="168" t="s">
        <v>134</v>
      </c>
      <c r="C2" s="168" t="s">
        <v>210</v>
      </c>
      <c r="D2" s="184" t="s">
        <v>22</v>
      </c>
      <c r="E2" s="171" t="s">
        <v>165</v>
      </c>
      <c r="F2" s="172"/>
      <c r="G2" s="172"/>
      <c r="H2" s="172"/>
      <c r="I2" s="172"/>
      <c r="J2" s="173"/>
    </row>
    <row r="3" spans="1:10" ht="15.75" customHeight="1" x14ac:dyDescent="0.2">
      <c r="A3" s="166"/>
      <c r="B3" s="169"/>
      <c r="C3" s="169"/>
      <c r="D3" s="185"/>
      <c r="E3" s="178" t="s">
        <v>157</v>
      </c>
      <c r="F3" s="180" t="s">
        <v>0</v>
      </c>
      <c r="G3" s="180" t="s">
        <v>154</v>
      </c>
      <c r="H3" s="178" t="s">
        <v>1</v>
      </c>
      <c r="I3" s="180" t="s">
        <v>160</v>
      </c>
      <c r="J3" s="164" t="s">
        <v>159</v>
      </c>
    </row>
    <row r="4" spans="1:10" ht="45.75" customHeight="1" thickBot="1" x14ac:dyDescent="0.25">
      <c r="A4" s="167"/>
      <c r="B4" s="170"/>
      <c r="C4" s="170"/>
      <c r="D4" s="186"/>
      <c r="E4" s="179"/>
      <c r="F4" s="181"/>
      <c r="G4" s="181"/>
      <c r="H4" s="179"/>
      <c r="I4" s="181"/>
      <c r="J4" s="165"/>
    </row>
    <row r="5" spans="1:10" ht="19.5" customHeight="1" x14ac:dyDescent="0.2">
      <c r="A5" s="174" t="s">
        <v>4</v>
      </c>
      <c r="B5" s="175"/>
      <c r="C5" s="175"/>
      <c r="D5" s="190"/>
      <c r="E5" s="190"/>
      <c r="F5" s="190"/>
      <c r="G5" s="190"/>
      <c r="H5" s="190"/>
      <c r="I5" s="190"/>
      <c r="J5" s="191"/>
    </row>
    <row r="6" spans="1:10" ht="15.75" customHeight="1" x14ac:dyDescent="0.2">
      <c r="A6" s="74" t="s">
        <v>258</v>
      </c>
      <c r="B6" s="75">
        <v>60436107</v>
      </c>
      <c r="C6" s="76">
        <v>91651000336</v>
      </c>
      <c r="D6" s="57">
        <v>3114</v>
      </c>
      <c r="E6" s="35">
        <v>24.8</v>
      </c>
      <c r="F6" s="11">
        <v>7508</v>
      </c>
      <c r="G6" s="11">
        <v>15</v>
      </c>
      <c r="H6" s="11">
        <f t="shared" ref="H6:H43" si="0">CEILING((F6+G6)*34%+F6*2%,1)</f>
        <v>2708</v>
      </c>
      <c r="I6" s="11">
        <v>112</v>
      </c>
      <c r="J6" s="13">
        <f t="shared" ref="J6:J43" si="1">F6+G6+H6+I6</f>
        <v>10343</v>
      </c>
    </row>
    <row r="7" spans="1:10" ht="15.75" customHeight="1" x14ac:dyDescent="0.2">
      <c r="A7" s="74" t="s">
        <v>5</v>
      </c>
      <c r="B7" s="77">
        <v>70837953</v>
      </c>
      <c r="C7" s="78">
        <v>91651000348</v>
      </c>
      <c r="D7" s="57">
        <v>3114</v>
      </c>
      <c r="E7" s="35">
        <v>11.5</v>
      </c>
      <c r="F7" s="11">
        <v>3967</v>
      </c>
      <c r="G7" s="11">
        <v>20</v>
      </c>
      <c r="H7" s="11">
        <f t="shared" si="0"/>
        <v>1435</v>
      </c>
      <c r="I7" s="11">
        <v>70</v>
      </c>
      <c r="J7" s="13">
        <f t="shared" si="1"/>
        <v>5492</v>
      </c>
    </row>
    <row r="8" spans="1:10" ht="15.75" customHeight="1" x14ac:dyDescent="0.2">
      <c r="A8" s="36" t="s">
        <v>177</v>
      </c>
      <c r="B8" s="77">
        <v>61389447</v>
      </c>
      <c r="C8" s="78">
        <v>91651000427</v>
      </c>
      <c r="D8" s="57">
        <v>3114</v>
      </c>
      <c r="E8" s="35">
        <v>31.9</v>
      </c>
      <c r="F8" s="11">
        <v>9902</v>
      </c>
      <c r="G8" s="11">
        <v>24</v>
      </c>
      <c r="H8" s="11">
        <f t="shared" si="0"/>
        <v>3573</v>
      </c>
      <c r="I8" s="11">
        <v>141</v>
      </c>
      <c r="J8" s="13">
        <f t="shared" si="1"/>
        <v>13640</v>
      </c>
    </row>
    <row r="9" spans="1:10" ht="15.75" customHeight="1" x14ac:dyDescent="0.2">
      <c r="A9" s="36" t="s">
        <v>219</v>
      </c>
      <c r="B9" s="33">
        <v>70873160</v>
      </c>
      <c r="C9" s="37">
        <v>91651000107</v>
      </c>
      <c r="D9" s="57">
        <v>3114</v>
      </c>
      <c r="E9" s="35">
        <v>54.8</v>
      </c>
      <c r="F9" s="11">
        <v>17112</v>
      </c>
      <c r="G9" s="11">
        <v>0</v>
      </c>
      <c r="H9" s="11">
        <f t="shared" si="0"/>
        <v>6161</v>
      </c>
      <c r="I9" s="11">
        <v>187</v>
      </c>
      <c r="J9" s="13">
        <f t="shared" si="1"/>
        <v>23460</v>
      </c>
    </row>
    <row r="10" spans="1:10" ht="15.75" customHeight="1" x14ac:dyDescent="0.2">
      <c r="A10" s="74" t="s">
        <v>136</v>
      </c>
      <c r="B10" s="75">
        <v>48133035</v>
      </c>
      <c r="C10" s="76">
        <v>91651000338</v>
      </c>
      <c r="D10" s="57">
        <v>3114</v>
      </c>
      <c r="E10" s="35">
        <v>46</v>
      </c>
      <c r="F10" s="11">
        <v>13486</v>
      </c>
      <c r="G10" s="11">
        <v>120</v>
      </c>
      <c r="H10" s="11">
        <f t="shared" si="0"/>
        <v>4896</v>
      </c>
      <c r="I10" s="11">
        <v>198</v>
      </c>
      <c r="J10" s="13">
        <f t="shared" si="1"/>
        <v>18700</v>
      </c>
    </row>
    <row r="11" spans="1:10" ht="27" customHeight="1" x14ac:dyDescent="0.2">
      <c r="A11" s="36" t="s">
        <v>176</v>
      </c>
      <c r="B11" s="77">
        <v>61388149</v>
      </c>
      <c r="C11" s="78">
        <v>91651000337</v>
      </c>
      <c r="D11" s="57">
        <v>3124</v>
      </c>
      <c r="E11" s="35">
        <v>64.900000000000006</v>
      </c>
      <c r="F11" s="11">
        <v>18216</v>
      </c>
      <c r="G11" s="11">
        <v>45</v>
      </c>
      <c r="H11" s="11">
        <f t="shared" si="0"/>
        <v>6574</v>
      </c>
      <c r="I11" s="11">
        <v>271</v>
      </c>
      <c r="J11" s="13">
        <f t="shared" si="1"/>
        <v>25106</v>
      </c>
    </row>
    <row r="12" spans="1:10" ht="15.75" customHeight="1" x14ac:dyDescent="0.2">
      <c r="A12" s="36" t="s">
        <v>141</v>
      </c>
      <c r="B12" s="77">
        <v>70845883</v>
      </c>
      <c r="C12" s="78">
        <v>91651000320</v>
      </c>
      <c r="D12" s="57">
        <v>3114</v>
      </c>
      <c r="E12" s="35">
        <v>12.4</v>
      </c>
      <c r="F12" s="11">
        <v>4069</v>
      </c>
      <c r="G12" s="11">
        <v>80</v>
      </c>
      <c r="H12" s="11">
        <f t="shared" si="0"/>
        <v>1493</v>
      </c>
      <c r="I12" s="11">
        <v>119</v>
      </c>
      <c r="J12" s="13">
        <f t="shared" si="1"/>
        <v>5761</v>
      </c>
    </row>
    <row r="13" spans="1:10" ht="15.75" customHeight="1" x14ac:dyDescent="0.2">
      <c r="A13" s="36" t="s">
        <v>220</v>
      </c>
      <c r="B13" s="77">
        <v>70922306</v>
      </c>
      <c r="C13" s="78">
        <v>91651000396</v>
      </c>
      <c r="D13" s="57">
        <v>3114</v>
      </c>
      <c r="E13" s="35">
        <v>25.8</v>
      </c>
      <c r="F13" s="11">
        <v>8092</v>
      </c>
      <c r="G13" s="11">
        <v>100</v>
      </c>
      <c r="H13" s="11">
        <f t="shared" si="0"/>
        <v>2948</v>
      </c>
      <c r="I13" s="11">
        <v>112</v>
      </c>
      <c r="J13" s="13">
        <f t="shared" si="1"/>
        <v>11252</v>
      </c>
    </row>
    <row r="14" spans="1:10" ht="15.75" customHeight="1" x14ac:dyDescent="0.2">
      <c r="A14" s="36" t="s">
        <v>6</v>
      </c>
      <c r="B14" s="77">
        <v>48135411</v>
      </c>
      <c r="C14" s="78">
        <v>91651000419</v>
      </c>
      <c r="D14" s="57">
        <v>3114</v>
      </c>
      <c r="E14" s="35">
        <v>47.5</v>
      </c>
      <c r="F14" s="11">
        <v>14694</v>
      </c>
      <c r="G14" s="11">
        <v>300</v>
      </c>
      <c r="H14" s="11">
        <f t="shared" si="0"/>
        <v>5392</v>
      </c>
      <c r="I14" s="11">
        <v>277</v>
      </c>
      <c r="J14" s="13">
        <f t="shared" si="1"/>
        <v>20663</v>
      </c>
    </row>
    <row r="15" spans="1:10" ht="15.75" customHeight="1" x14ac:dyDescent="0.2">
      <c r="A15" s="36" t="s">
        <v>174</v>
      </c>
      <c r="B15" s="77">
        <v>60446714</v>
      </c>
      <c r="C15" s="78">
        <v>91651000341</v>
      </c>
      <c r="D15" s="57">
        <v>3114</v>
      </c>
      <c r="E15" s="35">
        <v>24.6</v>
      </c>
      <c r="F15" s="11">
        <v>8084</v>
      </c>
      <c r="G15" s="11">
        <v>35</v>
      </c>
      <c r="H15" s="11">
        <f t="shared" si="0"/>
        <v>2923</v>
      </c>
      <c r="I15" s="11">
        <v>147</v>
      </c>
      <c r="J15" s="13">
        <f t="shared" si="1"/>
        <v>11189</v>
      </c>
    </row>
    <row r="16" spans="1:10" ht="15.75" customHeight="1" x14ac:dyDescent="0.2">
      <c r="A16" s="36" t="s">
        <v>7</v>
      </c>
      <c r="B16" s="77">
        <v>60446170</v>
      </c>
      <c r="C16" s="78">
        <v>91651000330</v>
      </c>
      <c r="D16" s="57">
        <v>3114</v>
      </c>
      <c r="E16" s="35">
        <v>15.5</v>
      </c>
      <c r="F16" s="11">
        <v>5117</v>
      </c>
      <c r="G16" s="11">
        <v>20</v>
      </c>
      <c r="H16" s="11">
        <f t="shared" si="0"/>
        <v>1849</v>
      </c>
      <c r="I16" s="11">
        <v>102</v>
      </c>
      <c r="J16" s="13">
        <f t="shared" si="1"/>
        <v>7088</v>
      </c>
    </row>
    <row r="17" spans="1:10" ht="15.75" customHeight="1" x14ac:dyDescent="0.2">
      <c r="A17" s="36" t="s">
        <v>198</v>
      </c>
      <c r="B17" s="77">
        <v>60446161</v>
      </c>
      <c r="C17" s="78">
        <v>91651000418</v>
      </c>
      <c r="D17" s="57">
        <v>3114</v>
      </c>
      <c r="E17" s="35">
        <v>30.9</v>
      </c>
      <c r="F17" s="11">
        <v>9806</v>
      </c>
      <c r="G17" s="11">
        <v>50</v>
      </c>
      <c r="H17" s="11">
        <f t="shared" si="0"/>
        <v>3548</v>
      </c>
      <c r="I17" s="11">
        <v>234</v>
      </c>
      <c r="J17" s="13">
        <f t="shared" si="1"/>
        <v>13638</v>
      </c>
    </row>
    <row r="18" spans="1:10" ht="15.75" customHeight="1" x14ac:dyDescent="0.2">
      <c r="A18" s="36" t="s">
        <v>8</v>
      </c>
      <c r="B18" s="77">
        <v>60446633</v>
      </c>
      <c r="C18" s="78">
        <v>91651000322</v>
      </c>
      <c r="D18" s="57">
        <v>3112</v>
      </c>
      <c r="E18" s="35">
        <v>13</v>
      </c>
      <c r="F18" s="11">
        <v>3607</v>
      </c>
      <c r="G18" s="11">
        <v>32</v>
      </c>
      <c r="H18" s="11">
        <f t="shared" si="0"/>
        <v>1310</v>
      </c>
      <c r="I18" s="11">
        <v>39</v>
      </c>
      <c r="J18" s="13">
        <f t="shared" si="1"/>
        <v>4988</v>
      </c>
    </row>
    <row r="19" spans="1:10" ht="15.75" customHeight="1" x14ac:dyDescent="0.2">
      <c r="A19" s="36" t="s">
        <v>221</v>
      </c>
      <c r="B19" s="79" t="s">
        <v>9</v>
      </c>
      <c r="C19" s="78">
        <v>91651000331</v>
      </c>
      <c r="D19" s="57">
        <v>3124</v>
      </c>
      <c r="E19" s="35">
        <v>107.9</v>
      </c>
      <c r="F19" s="11">
        <v>30883</v>
      </c>
      <c r="G19" s="11">
        <v>680</v>
      </c>
      <c r="H19" s="11">
        <f t="shared" si="0"/>
        <v>11350</v>
      </c>
      <c r="I19" s="11">
        <v>555</v>
      </c>
      <c r="J19" s="13">
        <f t="shared" si="1"/>
        <v>43468</v>
      </c>
    </row>
    <row r="20" spans="1:10" ht="15.75" customHeight="1" x14ac:dyDescent="0.2">
      <c r="A20" s="36" t="s">
        <v>10</v>
      </c>
      <c r="B20" s="77">
        <v>63831708</v>
      </c>
      <c r="C20" s="78">
        <v>91651000328</v>
      </c>
      <c r="D20" s="57">
        <v>3112</v>
      </c>
      <c r="E20" s="35">
        <v>22.75</v>
      </c>
      <c r="F20" s="11">
        <v>6413</v>
      </c>
      <c r="G20" s="11">
        <v>40</v>
      </c>
      <c r="H20" s="11">
        <f t="shared" si="0"/>
        <v>2323</v>
      </c>
      <c r="I20" s="11">
        <v>47</v>
      </c>
      <c r="J20" s="13">
        <f t="shared" si="1"/>
        <v>8823</v>
      </c>
    </row>
    <row r="21" spans="1:10" ht="15.75" customHeight="1" x14ac:dyDescent="0.2">
      <c r="A21" s="36" t="s">
        <v>11</v>
      </c>
      <c r="B21" s="77">
        <v>48134058</v>
      </c>
      <c r="C21" s="78">
        <v>91651000342</v>
      </c>
      <c r="D21" s="57">
        <v>3124</v>
      </c>
      <c r="E21" s="35">
        <v>66.930000000000007</v>
      </c>
      <c r="F21" s="11">
        <v>19030</v>
      </c>
      <c r="G21" s="11">
        <v>150</v>
      </c>
      <c r="H21" s="11">
        <f t="shared" si="0"/>
        <v>6902</v>
      </c>
      <c r="I21" s="11">
        <v>218</v>
      </c>
      <c r="J21" s="13">
        <f t="shared" si="1"/>
        <v>26300</v>
      </c>
    </row>
    <row r="22" spans="1:10" ht="15.75" customHeight="1" x14ac:dyDescent="0.2">
      <c r="A22" s="36" t="s">
        <v>199</v>
      </c>
      <c r="B22" s="77">
        <v>70845964</v>
      </c>
      <c r="C22" s="78">
        <v>91651000420</v>
      </c>
      <c r="D22" s="57">
        <v>3114</v>
      </c>
      <c r="E22" s="35">
        <v>28</v>
      </c>
      <c r="F22" s="11">
        <v>8959</v>
      </c>
      <c r="G22" s="11">
        <v>50</v>
      </c>
      <c r="H22" s="11">
        <f t="shared" si="0"/>
        <v>3243</v>
      </c>
      <c r="I22" s="11">
        <v>79</v>
      </c>
      <c r="J22" s="13">
        <f t="shared" si="1"/>
        <v>12331</v>
      </c>
    </row>
    <row r="23" spans="1:10" ht="15.75" customHeight="1" x14ac:dyDescent="0.2">
      <c r="A23" s="36" t="s">
        <v>259</v>
      </c>
      <c r="B23" s="77">
        <v>70107084</v>
      </c>
      <c r="C23" s="78">
        <v>91651000429</v>
      </c>
      <c r="D23" s="57">
        <v>3114</v>
      </c>
      <c r="E23" s="35">
        <v>38.299999999999997</v>
      </c>
      <c r="F23" s="11">
        <v>12249</v>
      </c>
      <c r="G23" s="11">
        <v>60</v>
      </c>
      <c r="H23" s="11">
        <f t="shared" si="0"/>
        <v>4431</v>
      </c>
      <c r="I23" s="11">
        <v>221</v>
      </c>
      <c r="J23" s="13">
        <f t="shared" si="1"/>
        <v>16961</v>
      </c>
    </row>
    <row r="24" spans="1:10" ht="15.75" customHeight="1" x14ac:dyDescent="0.2">
      <c r="A24" s="36" t="s">
        <v>222</v>
      </c>
      <c r="B24" s="77">
        <v>67774172</v>
      </c>
      <c r="C24" s="78">
        <v>91651000346</v>
      </c>
      <c r="D24" s="57">
        <v>3114</v>
      </c>
      <c r="E24" s="35">
        <v>64.400000000000006</v>
      </c>
      <c r="F24" s="11">
        <v>21254</v>
      </c>
      <c r="G24" s="11">
        <v>137</v>
      </c>
      <c r="H24" s="11">
        <f t="shared" si="0"/>
        <v>7699</v>
      </c>
      <c r="I24" s="11">
        <v>148</v>
      </c>
      <c r="J24" s="13">
        <f t="shared" si="1"/>
        <v>29238</v>
      </c>
    </row>
    <row r="25" spans="1:10" ht="15.75" customHeight="1" x14ac:dyDescent="0.2">
      <c r="A25" s="36" t="s">
        <v>200</v>
      </c>
      <c r="B25" s="77">
        <v>70840237</v>
      </c>
      <c r="C25" s="78">
        <v>91651000422</v>
      </c>
      <c r="D25" s="57">
        <v>3114</v>
      </c>
      <c r="E25" s="35">
        <v>7.8</v>
      </c>
      <c r="F25" s="11">
        <v>2647</v>
      </c>
      <c r="G25" s="11">
        <v>8</v>
      </c>
      <c r="H25" s="11">
        <f t="shared" si="0"/>
        <v>956</v>
      </c>
      <c r="I25" s="11">
        <v>35</v>
      </c>
      <c r="J25" s="13">
        <f t="shared" si="1"/>
        <v>3646</v>
      </c>
    </row>
    <row r="26" spans="1:10" ht="15.75" customHeight="1" x14ac:dyDescent="0.2">
      <c r="A26" s="36" t="s">
        <v>12</v>
      </c>
      <c r="B26" s="77">
        <v>60461683</v>
      </c>
      <c r="C26" s="78">
        <v>91651000339</v>
      </c>
      <c r="D26" s="57">
        <v>3114</v>
      </c>
      <c r="E26" s="35">
        <v>22</v>
      </c>
      <c r="F26" s="11">
        <v>7307</v>
      </c>
      <c r="G26" s="11">
        <v>30</v>
      </c>
      <c r="H26" s="11">
        <f t="shared" si="0"/>
        <v>2641</v>
      </c>
      <c r="I26" s="11">
        <v>143</v>
      </c>
      <c r="J26" s="13">
        <f t="shared" si="1"/>
        <v>10121</v>
      </c>
    </row>
    <row r="27" spans="1:10" ht="15.75" customHeight="1" x14ac:dyDescent="0.2">
      <c r="A27" s="36" t="s">
        <v>13</v>
      </c>
      <c r="B27" s="77">
        <v>61386901</v>
      </c>
      <c r="C27" s="78">
        <v>91651000286</v>
      </c>
      <c r="D27" s="57">
        <v>3124</v>
      </c>
      <c r="E27" s="35">
        <v>27.9</v>
      </c>
      <c r="F27" s="11">
        <v>8999</v>
      </c>
      <c r="G27" s="11">
        <v>176</v>
      </c>
      <c r="H27" s="11">
        <f t="shared" si="0"/>
        <v>3300</v>
      </c>
      <c r="I27" s="11">
        <v>145</v>
      </c>
      <c r="J27" s="13">
        <f t="shared" si="1"/>
        <v>12620</v>
      </c>
    </row>
    <row r="28" spans="1:10" ht="15.75" customHeight="1" x14ac:dyDescent="0.2">
      <c r="A28" s="36" t="s">
        <v>201</v>
      </c>
      <c r="B28" s="77">
        <v>68379919</v>
      </c>
      <c r="C28" s="78">
        <v>91651000345</v>
      </c>
      <c r="D28" s="57">
        <v>3114</v>
      </c>
      <c r="E28" s="35">
        <v>29.5</v>
      </c>
      <c r="F28" s="11">
        <v>8828</v>
      </c>
      <c r="G28" s="11">
        <v>60</v>
      </c>
      <c r="H28" s="11">
        <f t="shared" si="0"/>
        <v>3199</v>
      </c>
      <c r="I28" s="11">
        <v>124</v>
      </c>
      <c r="J28" s="13">
        <f t="shared" si="1"/>
        <v>12211</v>
      </c>
    </row>
    <row r="29" spans="1:10" ht="16.5" customHeight="1" x14ac:dyDescent="0.2">
      <c r="A29" s="74" t="s">
        <v>223</v>
      </c>
      <c r="B29" s="75">
        <v>60461969</v>
      </c>
      <c r="C29" s="76">
        <v>91651000415</v>
      </c>
      <c r="D29" s="57">
        <v>3114</v>
      </c>
      <c r="E29" s="35">
        <v>22</v>
      </c>
      <c r="F29" s="11">
        <v>6994</v>
      </c>
      <c r="G29" s="11">
        <v>150</v>
      </c>
      <c r="H29" s="11">
        <f t="shared" si="0"/>
        <v>2569</v>
      </c>
      <c r="I29" s="11">
        <v>117</v>
      </c>
      <c r="J29" s="13">
        <f t="shared" si="1"/>
        <v>9830</v>
      </c>
    </row>
    <row r="30" spans="1:10" ht="16.5" customHeight="1" x14ac:dyDescent="0.2">
      <c r="A30" s="36" t="s">
        <v>152</v>
      </c>
      <c r="B30" s="77">
        <v>68407157</v>
      </c>
      <c r="C30" s="78">
        <v>91651000319</v>
      </c>
      <c r="D30" s="57">
        <v>3114</v>
      </c>
      <c r="E30" s="35">
        <v>42.1</v>
      </c>
      <c r="F30" s="11">
        <v>12617</v>
      </c>
      <c r="G30" s="11">
        <v>70</v>
      </c>
      <c r="H30" s="11">
        <f t="shared" si="0"/>
        <v>4566</v>
      </c>
      <c r="I30" s="11">
        <v>290</v>
      </c>
      <c r="J30" s="13">
        <f t="shared" si="1"/>
        <v>17543</v>
      </c>
    </row>
    <row r="31" spans="1:10" ht="16.5" customHeight="1" x14ac:dyDescent="0.2">
      <c r="A31" s="36" t="s">
        <v>14</v>
      </c>
      <c r="B31" s="77">
        <v>63832674</v>
      </c>
      <c r="C31" s="78">
        <v>91651000326</v>
      </c>
      <c r="D31" s="57">
        <v>3112</v>
      </c>
      <c r="E31" s="35">
        <v>22</v>
      </c>
      <c r="F31" s="11">
        <v>5750</v>
      </c>
      <c r="G31" s="11">
        <v>125</v>
      </c>
      <c r="H31" s="11">
        <f t="shared" si="0"/>
        <v>2113</v>
      </c>
      <c r="I31" s="11">
        <v>55</v>
      </c>
      <c r="J31" s="13">
        <f t="shared" si="1"/>
        <v>8043</v>
      </c>
    </row>
    <row r="32" spans="1:10" ht="16.5" customHeight="1" x14ac:dyDescent="0.2">
      <c r="A32" s="36" t="s">
        <v>15</v>
      </c>
      <c r="B32" s="77">
        <v>70102520</v>
      </c>
      <c r="C32" s="78">
        <v>91651000325</v>
      </c>
      <c r="D32" s="57">
        <v>3112</v>
      </c>
      <c r="E32" s="35">
        <v>32.4</v>
      </c>
      <c r="F32" s="11">
        <v>9659</v>
      </c>
      <c r="G32" s="11">
        <v>100</v>
      </c>
      <c r="H32" s="11">
        <f t="shared" si="0"/>
        <v>3512</v>
      </c>
      <c r="I32" s="11">
        <v>46</v>
      </c>
      <c r="J32" s="13">
        <f t="shared" si="1"/>
        <v>13317</v>
      </c>
    </row>
    <row r="33" spans="1:10" ht="16.5" customHeight="1" x14ac:dyDescent="0.2">
      <c r="A33" s="36" t="s">
        <v>261</v>
      </c>
      <c r="B33" s="77">
        <v>61387479</v>
      </c>
      <c r="C33" s="78">
        <v>91651000332</v>
      </c>
      <c r="D33" s="57">
        <v>3114</v>
      </c>
      <c r="E33" s="35">
        <v>42.13</v>
      </c>
      <c r="F33" s="11">
        <v>13902</v>
      </c>
      <c r="G33" s="11">
        <v>130</v>
      </c>
      <c r="H33" s="11">
        <f t="shared" si="0"/>
        <v>5049</v>
      </c>
      <c r="I33" s="11">
        <v>160</v>
      </c>
      <c r="J33" s="13">
        <f t="shared" si="1"/>
        <v>19241</v>
      </c>
    </row>
    <row r="34" spans="1:10" ht="16.5" customHeight="1" x14ac:dyDescent="0.2">
      <c r="A34" s="36" t="s">
        <v>16</v>
      </c>
      <c r="B34" s="77">
        <v>70102431</v>
      </c>
      <c r="C34" s="78">
        <v>91651000333</v>
      </c>
      <c r="D34" s="57">
        <v>3114</v>
      </c>
      <c r="E34" s="35">
        <v>26.6</v>
      </c>
      <c r="F34" s="11">
        <v>8428</v>
      </c>
      <c r="G34" s="11">
        <v>95</v>
      </c>
      <c r="H34" s="11">
        <f t="shared" si="0"/>
        <v>3067</v>
      </c>
      <c r="I34" s="11">
        <v>95</v>
      </c>
      <c r="J34" s="13">
        <f t="shared" si="1"/>
        <v>11685</v>
      </c>
    </row>
    <row r="35" spans="1:10" ht="15.75" customHeight="1" x14ac:dyDescent="0.2">
      <c r="A35" s="36" t="s">
        <v>173</v>
      </c>
      <c r="B35" s="77">
        <v>63830795</v>
      </c>
      <c r="C35" s="78">
        <v>91651000343</v>
      </c>
      <c r="D35" s="57">
        <v>3114</v>
      </c>
      <c r="E35" s="35">
        <v>20.3</v>
      </c>
      <c r="F35" s="11">
        <v>6544</v>
      </c>
      <c r="G35" s="11">
        <v>82</v>
      </c>
      <c r="H35" s="11">
        <f t="shared" si="0"/>
        <v>2384</v>
      </c>
      <c r="I35" s="11">
        <v>168</v>
      </c>
      <c r="J35" s="13">
        <f t="shared" si="1"/>
        <v>9178</v>
      </c>
    </row>
    <row r="36" spans="1:10" ht="15.75" customHeight="1" x14ac:dyDescent="0.2">
      <c r="A36" s="36" t="s">
        <v>203</v>
      </c>
      <c r="B36" s="77">
        <v>70828083</v>
      </c>
      <c r="C36" s="78">
        <v>91651000344</v>
      </c>
      <c r="D36" s="57">
        <v>3114</v>
      </c>
      <c r="E36" s="35">
        <v>14.6</v>
      </c>
      <c r="F36" s="11">
        <v>5086</v>
      </c>
      <c r="G36" s="11">
        <v>108</v>
      </c>
      <c r="H36" s="11">
        <f t="shared" si="0"/>
        <v>1868</v>
      </c>
      <c r="I36" s="11">
        <v>63</v>
      </c>
      <c r="J36" s="13">
        <f t="shared" si="1"/>
        <v>7125</v>
      </c>
    </row>
    <row r="37" spans="1:10" ht="15.75" customHeight="1" x14ac:dyDescent="0.2">
      <c r="A37" s="36" t="s">
        <v>260</v>
      </c>
      <c r="B37" s="77">
        <v>70848572</v>
      </c>
      <c r="C37" s="78">
        <v>91651000431</v>
      </c>
      <c r="D37" s="57">
        <v>3114</v>
      </c>
      <c r="E37" s="35">
        <v>38.6</v>
      </c>
      <c r="F37" s="11">
        <v>11066</v>
      </c>
      <c r="G37" s="11">
        <v>50</v>
      </c>
      <c r="H37" s="11">
        <f t="shared" si="0"/>
        <v>4001</v>
      </c>
      <c r="I37" s="11">
        <v>229</v>
      </c>
      <c r="J37" s="13">
        <f t="shared" si="1"/>
        <v>15346</v>
      </c>
    </row>
    <row r="38" spans="1:10" ht="16.5" customHeight="1" x14ac:dyDescent="0.2">
      <c r="A38" s="36" t="s">
        <v>17</v>
      </c>
      <c r="B38" s="77">
        <v>70831025</v>
      </c>
      <c r="C38" s="78">
        <v>91651000430</v>
      </c>
      <c r="D38" s="57">
        <v>3114</v>
      </c>
      <c r="E38" s="35">
        <v>37.4</v>
      </c>
      <c r="F38" s="11">
        <v>11674</v>
      </c>
      <c r="G38" s="11">
        <v>70</v>
      </c>
      <c r="H38" s="11">
        <f t="shared" si="0"/>
        <v>4227</v>
      </c>
      <c r="I38" s="11">
        <v>257</v>
      </c>
      <c r="J38" s="13">
        <f t="shared" si="1"/>
        <v>16228</v>
      </c>
    </row>
    <row r="39" spans="1:10" ht="16.5" customHeight="1" x14ac:dyDescent="0.2">
      <c r="A39" s="36" t="s">
        <v>18</v>
      </c>
      <c r="B39" s="77">
        <v>70835632</v>
      </c>
      <c r="C39" s="78">
        <v>91651000425</v>
      </c>
      <c r="D39" s="57">
        <v>3114</v>
      </c>
      <c r="E39" s="11">
        <v>16.8</v>
      </c>
      <c r="F39" s="11">
        <v>5343</v>
      </c>
      <c r="G39" s="11">
        <v>20</v>
      </c>
      <c r="H39" s="11">
        <f t="shared" si="0"/>
        <v>1931</v>
      </c>
      <c r="I39" s="11">
        <v>55</v>
      </c>
      <c r="J39" s="13">
        <f t="shared" si="1"/>
        <v>7349</v>
      </c>
    </row>
    <row r="40" spans="1:10" ht="16.5" customHeight="1" x14ac:dyDescent="0.2">
      <c r="A40" s="36" t="s">
        <v>19</v>
      </c>
      <c r="B40" s="77">
        <v>70835578</v>
      </c>
      <c r="C40" s="78">
        <v>91651000334</v>
      </c>
      <c r="D40" s="57">
        <v>3114</v>
      </c>
      <c r="E40" s="11">
        <v>46.3</v>
      </c>
      <c r="F40" s="11">
        <v>14060</v>
      </c>
      <c r="G40" s="11">
        <v>35</v>
      </c>
      <c r="H40" s="11">
        <f t="shared" si="0"/>
        <v>5074</v>
      </c>
      <c r="I40" s="11">
        <v>260</v>
      </c>
      <c r="J40" s="13">
        <f t="shared" si="1"/>
        <v>19429</v>
      </c>
    </row>
    <row r="41" spans="1:10" ht="16.5" customHeight="1" x14ac:dyDescent="0.2">
      <c r="A41" s="36" t="s">
        <v>256</v>
      </c>
      <c r="B41" s="77">
        <v>61385450</v>
      </c>
      <c r="C41" s="78">
        <v>91651000424</v>
      </c>
      <c r="D41" s="57">
        <v>3114</v>
      </c>
      <c r="E41" s="80">
        <v>20.100000000000001</v>
      </c>
      <c r="F41" s="81">
        <v>6730</v>
      </c>
      <c r="G41" s="81">
        <v>32</v>
      </c>
      <c r="H41" s="81">
        <f t="shared" si="0"/>
        <v>2434</v>
      </c>
      <c r="I41" s="81">
        <v>147</v>
      </c>
      <c r="J41" s="82">
        <f t="shared" si="1"/>
        <v>9343</v>
      </c>
    </row>
    <row r="42" spans="1:10" ht="16.5" customHeight="1" x14ac:dyDescent="0.2">
      <c r="A42" s="36" t="s">
        <v>21</v>
      </c>
      <c r="B42" s="77">
        <v>65401646</v>
      </c>
      <c r="C42" s="78">
        <v>91651000340</v>
      </c>
      <c r="D42" s="57">
        <v>3114</v>
      </c>
      <c r="E42" s="11">
        <v>22.6</v>
      </c>
      <c r="F42" s="11">
        <v>7112</v>
      </c>
      <c r="G42" s="11">
        <v>119</v>
      </c>
      <c r="H42" s="11">
        <f t="shared" si="0"/>
        <v>2601</v>
      </c>
      <c r="I42" s="11">
        <v>139</v>
      </c>
      <c r="J42" s="13">
        <f t="shared" si="1"/>
        <v>9971</v>
      </c>
    </row>
    <row r="43" spans="1:10" ht="15.75" customHeight="1" thickBot="1" x14ac:dyDescent="0.25">
      <c r="A43" s="39" t="s">
        <v>20</v>
      </c>
      <c r="B43" s="83">
        <v>61385425</v>
      </c>
      <c r="C43" s="84">
        <v>91651000335</v>
      </c>
      <c r="D43" s="85">
        <v>3114</v>
      </c>
      <c r="E43" s="66">
        <v>30.4</v>
      </c>
      <c r="F43" s="66">
        <v>9171</v>
      </c>
      <c r="G43" s="66">
        <v>50</v>
      </c>
      <c r="H43" s="66">
        <f t="shared" si="0"/>
        <v>3319</v>
      </c>
      <c r="I43" s="66">
        <v>120</v>
      </c>
      <c r="J43" s="67">
        <f t="shared" si="1"/>
        <v>12660</v>
      </c>
    </row>
    <row r="44" spans="1:10" ht="21" customHeight="1" thickBot="1" x14ac:dyDescent="0.25">
      <c r="A44" s="189" t="s">
        <v>3</v>
      </c>
      <c r="B44" s="162"/>
      <c r="C44" s="188"/>
      <c r="D44" s="163"/>
      <c r="E44" s="45">
        <f t="shared" ref="E44:J44" si="2">SUM(E6:E43)</f>
        <v>1253.4099999999996</v>
      </c>
      <c r="F44" s="45">
        <f t="shared" si="2"/>
        <v>384365</v>
      </c>
      <c r="G44" s="45">
        <f t="shared" si="2"/>
        <v>3468</v>
      </c>
      <c r="H44" s="45">
        <f t="shared" si="2"/>
        <v>139569</v>
      </c>
      <c r="I44" s="45">
        <f t="shared" si="2"/>
        <v>5925</v>
      </c>
      <c r="J44" s="46">
        <f t="shared" si="2"/>
        <v>533327</v>
      </c>
    </row>
    <row r="45" spans="1:10" x14ac:dyDescent="0.2">
      <c r="D45" s="49"/>
      <c r="E45" s="48"/>
      <c r="F45" s="49"/>
      <c r="G45" s="49"/>
      <c r="H45" s="49"/>
      <c r="I45" s="49"/>
      <c r="J45" s="49"/>
    </row>
    <row r="46" spans="1:10" x14ac:dyDescent="0.2">
      <c r="D46" s="49"/>
      <c r="E46" s="48"/>
      <c r="F46" s="49"/>
      <c r="G46" s="49"/>
      <c r="H46" s="49"/>
      <c r="I46" s="49"/>
      <c r="J46" s="49"/>
    </row>
    <row r="47" spans="1:10" x14ac:dyDescent="0.2">
      <c r="D47" s="49"/>
      <c r="E47" s="48"/>
      <c r="F47" s="49"/>
      <c r="G47" s="49"/>
      <c r="H47" s="49"/>
      <c r="I47" s="49"/>
      <c r="J47" s="49"/>
    </row>
    <row r="48" spans="1:10" x14ac:dyDescent="0.2">
      <c r="D48" s="49"/>
      <c r="E48" s="48"/>
      <c r="F48" s="49"/>
      <c r="G48" s="49"/>
      <c r="H48" s="49"/>
      <c r="I48" s="49"/>
      <c r="J48" s="49"/>
    </row>
    <row r="49" spans="4:10" x14ac:dyDescent="0.2">
      <c r="D49" s="49"/>
      <c r="E49" s="48"/>
      <c r="F49" s="49"/>
      <c r="G49" s="49"/>
      <c r="H49" s="49"/>
      <c r="I49" s="49"/>
      <c r="J49" s="49"/>
    </row>
    <row r="50" spans="4:10" x14ac:dyDescent="0.2">
      <c r="D50" s="49"/>
      <c r="E50" s="48"/>
      <c r="F50" s="49"/>
      <c r="G50" s="49"/>
      <c r="H50" s="49"/>
      <c r="I50" s="49"/>
      <c r="J50" s="49"/>
    </row>
    <row r="51" spans="4:10" x14ac:dyDescent="0.2">
      <c r="D51" s="49"/>
      <c r="E51" s="48"/>
      <c r="F51" s="49"/>
      <c r="G51" s="49"/>
      <c r="H51" s="49"/>
      <c r="I51" s="49"/>
      <c r="J51" s="49"/>
    </row>
    <row r="52" spans="4:10" x14ac:dyDescent="0.2">
      <c r="D52" s="49"/>
      <c r="E52" s="48"/>
      <c r="F52" s="49"/>
      <c r="G52" s="49"/>
      <c r="H52" s="49"/>
      <c r="I52" s="49"/>
      <c r="J52" s="49"/>
    </row>
    <row r="53" spans="4:10" x14ac:dyDescent="0.2">
      <c r="D53" s="49"/>
      <c r="E53" s="48"/>
      <c r="F53" s="49"/>
      <c r="G53" s="49"/>
      <c r="H53" s="49"/>
      <c r="I53" s="49"/>
      <c r="J53" s="49"/>
    </row>
    <row r="54" spans="4:10" x14ac:dyDescent="0.2">
      <c r="D54" s="49"/>
      <c r="E54" s="48"/>
      <c r="F54" s="49"/>
      <c r="G54" s="49"/>
      <c r="H54" s="49"/>
      <c r="I54" s="49"/>
      <c r="J54" s="49"/>
    </row>
    <row r="55" spans="4:10" x14ac:dyDescent="0.2">
      <c r="D55" s="49"/>
      <c r="E55" s="48"/>
      <c r="F55" s="49"/>
      <c r="G55" s="49"/>
      <c r="H55" s="49"/>
      <c r="I55" s="49"/>
      <c r="J55" s="49"/>
    </row>
    <row r="56" spans="4:10" x14ac:dyDescent="0.2">
      <c r="D56" s="49"/>
      <c r="E56" s="48"/>
      <c r="F56" s="49"/>
      <c r="G56" s="49"/>
      <c r="H56" s="49"/>
      <c r="I56" s="49"/>
      <c r="J56" s="49"/>
    </row>
    <row r="57" spans="4:10" x14ac:dyDescent="0.2">
      <c r="D57" s="49"/>
      <c r="E57" s="48"/>
      <c r="F57" s="49"/>
      <c r="G57" s="49"/>
      <c r="H57" s="49"/>
      <c r="I57" s="49"/>
      <c r="J57" s="49"/>
    </row>
    <row r="58" spans="4:10" x14ac:dyDescent="0.2">
      <c r="D58" s="49"/>
      <c r="E58" s="48"/>
      <c r="F58" s="49"/>
      <c r="G58" s="49"/>
      <c r="H58" s="49"/>
      <c r="I58" s="49"/>
      <c r="J58" s="49"/>
    </row>
    <row r="59" spans="4:10" x14ac:dyDescent="0.2">
      <c r="D59" s="49"/>
      <c r="E59" s="48"/>
      <c r="F59" s="49"/>
      <c r="G59" s="49"/>
      <c r="H59" s="49"/>
      <c r="I59" s="49"/>
      <c r="J59" s="49"/>
    </row>
    <row r="60" spans="4:10" x14ac:dyDescent="0.2">
      <c r="D60" s="49"/>
      <c r="E60" s="48"/>
      <c r="F60" s="49"/>
      <c r="G60" s="49"/>
      <c r="H60" s="49"/>
      <c r="I60" s="49"/>
      <c r="J60" s="49"/>
    </row>
    <row r="61" spans="4:10" x14ac:dyDescent="0.2">
      <c r="D61" s="49"/>
      <c r="E61" s="48"/>
      <c r="F61" s="49"/>
      <c r="G61" s="49"/>
      <c r="H61" s="49"/>
      <c r="I61" s="49"/>
      <c r="J61" s="49"/>
    </row>
    <row r="62" spans="4:10" x14ac:dyDescent="0.2">
      <c r="D62" s="49"/>
      <c r="E62" s="48"/>
      <c r="F62" s="49"/>
      <c r="G62" s="49"/>
      <c r="H62" s="49"/>
      <c r="I62" s="49"/>
      <c r="J62" s="49"/>
    </row>
    <row r="63" spans="4:10" x14ac:dyDescent="0.2">
      <c r="D63" s="49"/>
      <c r="E63" s="48"/>
      <c r="F63" s="49"/>
      <c r="G63" s="49"/>
      <c r="H63" s="49"/>
      <c r="I63" s="49"/>
      <c r="J63" s="49"/>
    </row>
    <row r="64" spans="4:10" x14ac:dyDescent="0.2">
      <c r="D64" s="49"/>
      <c r="E64" s="48"/>
      <c r="F64" s="49"/>
      <c r="G64" s="49"/>
      <c r="H64" s="49"/>
      <c r="I64" s="49"/>
      <c r="J64" s="49"/>
    </row>
    <row r="65" spans="4:10" x14ac:dyDescent="0.2">
      <c r="D65" s="49"/>
      <c r="E65" s="48"/>
      <c r="F65" s="49"/>
      <c r="G65" s="49"/>
      <c r="H65" s="49"/>
      <c r="I65" s="49"/>
      <c r="J65" s="49"/>
    </row>
    <row r="66" spans="4:10" x14ac:dyDescent="0.2">
      <c r="D66" s="49"/>
      <c r="E66" s="48"/>
      <c r="F66" s="49"/>
      <c r="G66" s="49"/>
      <c r="H66" s="49"/>
      <c r="I66" s="49"/>
      <c r="J66" s="49"/>
    </row>
  </sheetData>
  <mergeCells count="13">
    <mergeCell ref="A44:D44"/>
    <mergeCell ref="J3:J4"/>
    <mergeCell ref="D2:D4"/>
    <mergeCell ref="A5:J5"/>
    <mergeCell ref="E2:J2"/>
    <mergeCell ref="E3:E4"/>
    <mergeCell ref="F3:F4"/>
    <mergeCell ref="G3:G4"/>
    <mergeCell ref="H3:H4"/>
    <mergeCell ref="A2:A4"/>
    <mergeCell ref="B2:B4"/>
    <mergeCell ref="I3:I4"/>
    <mergeCell ref="C2:C4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J65"/>
  <sheetViews>
    <sheetView zoomScale="80" workbookViewId="0"/>
  </sheetViews>
  <sheetFormatPr defaultColWidth="9.140625" defaultRowHeight="12.75" x14ac:dyDescent="0.2"/>
  <cols>
    <col min="1" max="1" width="67.42578125" style="4" customWidth="1"/>
    <col min="2" max="2" width="10.42578125" style="4" hidden="1" customWidth="1"/>
    <col min="3" max="3" width="14.85546875" style="4" customWidth="1"/>
    <col min="4" max="4" width="6.7109375" style="4" customWidth="1"/>
    <col min="5" max="5" width="9.28515625" style="28" customWidth="1"/>
    <col min="6" max="6" width="12" style="29" customWidth="1"/>
    <col min="7" max="7" width="9.42578125" style="29" customWidth="1"/>
    <col min="8" max="8" width="10.28515625" style="29" customWidth="1"/>
    <col min="9" max="9" width="9.7109375" style="29" customWidth="1"/>
    <col min="10" max="10" width="10.5703125" style="29" customWidth="1"/>
    <col min="11" max="16384" width="9.140625" style="4"/>
  </cols>
  <sheetData>
    <row r="1" spans="1:10" s="31" customFormat="1" ht="13.5" thickBot="1" x14ac:dyDescent="0.25">
      <c r="E1" s="28"/>
      <c r="F1" s="29"/>
      <c r="G1" s="29"/>
      <c r="H1" s="29"/>
      <c r="I1" s="29"/>
      <c r="J1" s="30" t="s">
        <v>137</v>
      </c>
    </row>
    <row r="2" spans="1:10" s="31" customFormat="1" ht="16.5" customHeight="1" x14ac:dyDescent="0.2">
      <c r="A2" s="159" t="s">
        <v>266</v>
      </c>
      <c r="B2" s="168" t="s">
        <v>134</v>
      </c>
      <c r="C2" s="168" t="s">
        <v>210</v>
      </c>
      <c r="D2" s="168" t="s">
        <v>22</v>
      </c>
      <c r="E2" s="171" t="s">
        <v>181</v>
      </c>
      <c r="F2" s="172"/>
      <c r="G2" s="172"/>
      <c r="H2" s="172"/>
      <c r="I2" s="172"/>
      <c r="J2" s="173"/>
    </row>
    <row r="3" spans="1:10" s="31" customFormat="1" ht="16.5" customHeight="1" x14ac:dyDescent="0.2">
      <c r="A3" s="166"/>
      <c r="B3" s="169"/>
      <c r="C3" s="169"/>
      <c r="D3" s="169"/>
      <c r="E3" s="178" t="s">
        <v>157</v>
      </c>
      <c r="F3" s="180" t="s">
        <v>0</v>
      </c>
      <c r="G3" s="180" t="s">
        <v>154</v>
      </c>
      <c r="H3" s="178" t="s">
        <v>1</v>
      </c>
      <c r="I3" s="180" t="s">
        <v>160</v>
      </c>
      <c r="J3" s="164" t="s">
        <v>159</v>
      </c>
    </row>
    <row r="4" spans="1:10" s="31" customFormat="1" ht="42" customHeight="1" thickBot="1" x14ac:dyDescent="0.25">
      <c r="A4" s="167"/>
      <c r="B4" s="170"/>
      <c r="C4" s="170"/>
      <c r="D4" s="170"/>
      <c r="E4" s="179"/>
      <c r="F4" s="181"/>
      <c r="G4" s="181"/>
      <c r="H4" s="179"/>
      <c r="I4" s="181"/>
      <c r="J4" s="165"/>
    </row>
    <row r="5" spans="1:10" s="31" customFormat="1" ht="19.5" customHeight="1" x14ac:dyDescent="0.2">
      <c r="A5" s="192" t="s">
        <v>142</v>
      </c>
      <c r="B5" s="175"/>
      <c r="C5" s="175"/>
      <c r="D5" s="175"/>
      <c r="E5" s="175"/>
      <c r="F5" s="175"/>
      <c r="G5" s="176"/>
      <c r="H5" s="176"/>
      <c r="I5" s="176"/>
      <c r="J5" s="177"/>
    </row>
    <row r="6" spans="1:10" s="31" customFormat="1" ht="15.75" customHeight="1" x14ac:dyDescent="0.2">
      <c r="A6" s="32" t="s">
        <v>246</v>
      </c>
      <c r="B6" s="69" t="s">
        <v>23</v>
      </c>
      <c r="C6" s="37">
        <v>91651000376</v>
      </c>
      <c r="D6" s="37">
        <v>3123</v>
      </c>
      <c r="E6" s="35">
        <v>42</v>
      </c>
      <c r="F6" s="11">
        <v>14497</v>
      </c>
      <c r="G6" s="11">
        <v>175</v>
      </c>
      <c r="H6" s="11">
        <f t="shared" ref="H6:H29" si="0">CEILING((F6+G6)*34%+F6*2%,1)</f>
        <v>5279</v>
      </c>
      <c r="I6" s="11">
        <v>389</v>
      </c>
      <c r="J6" s="13">
        <f t="shared" ref="J6:J29" si="1">F6+G6+H6+I6</f>
        <v>20340</v>
      </c>
    </row>
    <row r="7" spans="1:10" s="31" customFormat="1" ht="15.75" customHeight="1" x14ac:dyDescent="0.2">
      <c r="A7" s="32" t="s">
        <v>224</v>
      </c>
      <c r="B7" s="69">
        <v>60436735</v>
      </c>
      <c r="C7" s="37">
        <v>91651000306</v>
      </c>
      <c r="D7" s="37">
        <v>3123</v>
      </c>
      <c r="E7" s="35">
        <v>80.2</v>
      </c>
      <c r="F7" s="11">
        <v>25613</v>
      </c>
      <c r="G7" s="11">
        <v>460</v>
      </c>
      <c r="H7" s="11">
        <v>9378</v>
      </c>
      <c r="I7" s="11">
        <v>421</v>
      </c>
      <c r="J7" s="13">
        <f t="shared" si="1"/>
        <v>35872</v>
      </c>
    </row>
    <row r="8" spans="1:10" s="31" customFormat="1" ht="15.75" customHeight="1" x14ac:dyDescent="0.2">
      <c r="A8" s="32" t="s">
        <v>257</v>
      </c>
      <c r="B8" s="69">
        <v>14891522</v>
      </c>
      <c r="C8" s="37">
        <v>91651000369</v>
      </c>
      <c r="D8" s="37">
        <v>3123</v>
      </c>
      <c r="E8" s="35">
        <v>111.4</v>
      </c>
      <c r="F8" s="11">
        <v>37661</v>
      </c>
      <c r="G8" s="11">
        <v>1500</v>
      </c>
      <c r="H8" s="11">
        <f t="shared" si="0"/>
        <v>14068</v>
      </c>
      <c r="I8" s="11">
        <v>1690</v>
      </c>
      <c r="J8" s="13">
        <f t="shared" si="1"/>
        <v>54919</v>
      </c>
    </row>
    <row r="9" spans="1:10" s="31" customFormat="1" ht="15.75" customHeight="1" x14ac:dyDescent="0.2">
      <c r="A9" s="32" t="s">
        <v>24</v>
      </c>
      <c r="B9" s="69">
        <v>14891531</v>
      </c>
      <c r="C9" s="37">
        <v>91651000367</v>
      </c>
      <c r="D9" s="37">
        <v>3123</v>
      </c>
      <c r="E9" s="35">
        <v>63</v>
      </c>
      <c r="F9" s="11">
        <v>18565</v>
      </c>
      <c r="G9" s="11">
        <v>440</v>
      </c>
      <c r="H9" s="11">
        <f t="shared" si="0"/>
        <v>6833</v>
      </c>
      <c r="I9" s="11">
        <v>675</v>
      </c>
      <c r="J9" s="13">
        <f t="shared" si="1"/>
        <v>26513</v>
      </c>
    </row>
    <row r="10" spans="1:10" s="31" customFormat="1" ht="15.75" customHeight="1" x14ac:dyDescent="0.2">
      <c r="A10" s="32" t="s">
        <v>25</v>
      </c>
      <c r="B10" s="69" t="s">
        <v>26</v>
      </c>
      <c r="C10" s="37">
        <v>91651000192</v>
      </c>
      <c r="D10" s="37">
        <v>3123</v>
      </c>
      <c r="E10" s="35">
        <v>29</v>
      </c>
      <c r="F10" s="11">
        <v>8637</v>
      </c>
      <c r="G10" s="11">
        <v>290</v>
      </c>
      <c r="H10" s="11">
        <f t="shared" si="0"/>
        <v>3208</v>
      </c>
      <c r="I10" s="11">
        <v>146</v>
      </c>
      <c r="J10" s="13">
        <f t="shared" si="1"/>
        <v>12281</v>
      </c>
    </row>
    <row r="11" spans="1:10" s="31" customFormat="1" ht="15.75" customHeight="1" x14ac:dyDescent="0.2">
      <c r="A11" s="32" t="s">
        <v>185</v>
      </c>
      <c r="B11" s="69">
        <v>45248001</v>
      </c>
      <c r="C11" s="37">
        <v>91651000364</v>
      </c>
      <c r="D11" s="37">
        <v>3123</v>
      </c>
      <c r="E11" s="35">
        <v>43</v>
      </c>
      <c r="F11" s="11">
        <v>13641</v>
      </c>
      <c r="G11" s="11">
        <v>20</v>
      </c>
      <c r="H11" s="11">
        <f t="shared" si="0"/>
        <v>4918</v>
      </c>
      <c r="I11" s="11">
        <v>359</v>
      </c>
      <c r="J11" s="13">
        <f t="shared" si="1"/>
        <v>18938</v>
      </c>
    </row>
    <row r="12" spans="1:10" s="31" customFormat="1" ht="15.75" customHeight="1" x14ac:dyDescent="0.2">
      <c r="A12" s="32" t="s">
        <v>225</v>
      </c>
      <c r="B12" s="69">
        <v>14891263</v>
      </c>
      <c r="C12" s="37">
        <v>91651000375</v>
      </c>
      <c r="D12" s="37">
        <v>3123</v>
      </c>
      <c r="E12" s="35">
        <v>71.599999999999994</v>
      </c>
      <c r="F12" s="11">
        <v>22515</v>
      </c>
      <c r="G12" s="11">
        <v>380</v>
      </c>
      <c r="H12" s="11">
        <f t="shared" si="0"/>
        <v>8235</v>
      </c>
      <c r="I12" s="11">
        <v>385</v>
      </c>
      <c r="J12" s="13">
        <f t="shared" si="1"/>
        <v>31515</v>
      </c>
    </row>
    <row r="13" spans="1:10" s="31" customFormat="1" ht="15.75" customHeight="1" x14ac:dyDescent="0.2">
      <c r="A13" s="32" t="s">
        <v>226</v>
      </c>
      <c r="B13" s="69" t="s">
        <v>27</v>
      </c>
      <c r="C13" s="37">
        <v>91651000193</v>
      </c>
      <c r="D13" s="37">
        <v>3123</v>
      </c>
      <c r="E13" s="35">
        <v>37.299999999999997</v>
      </c>
      <c r="F13" s="11">
        <v>11152</v>
      </c>
      <c r="G13" s="11">
        <v>270</v>
      </c>
      <c r="H13" s="11">
        <f t="shared" si="0"/>
        <v>4107</v>
      </c>
      <c r="I13" s="11">
        <v>664</v>
      </c>
      <c r="J13" s="13">
        <f t="shared" si="1"/>
        <v>16193</v>
      </c>
    </row>
    <row r="14" spans="1:10" s="31" customFormat="1" ht="15.75" customHeight="1" x14ac:dyDescent="0.2">
      <c r="A14" s="32" t="s">
        <v>227</v>
      </c>
      <c r="B14" s="69" t="s">
        <v>28</v>
      </c>
      <c r="C14" s="37">
        <v>91651000196</v>
      </c>
      <c r="D14" s="37">
        <v>3123</v>
      </c>
      <c r="E14" s="35">
        <v>22.6</v>
      </c>
      <c r="F14" s="11">
        <v>6683</v>
      </c>
      <c r="G14" s="11">
        <v>1361</v>
      </c>
      <c r="H14" s="11">
        <f t="shared" si="0"/>
        <v>2869</v>
      </c>
      <c r="I14" s="11">
        <v>392</v>
      </c>
      <c r="J14" s="13">
        <f t="shared" si="1"/>
        <v>11305</v>
      </c>
    </row>
    <row r="15" spans="1:10" s="31" customFormat="1" ht="15.75" customHeight="1" x14ac:dyDescent="0.2">
      <c r="A15" s="32" t="s">
        <v>228</v>
      </c>
      <c r="B15" s="69" t="s">
        <v>29</v>
      </c>
      <c r="C15" s="37">
        <v>91651000370</v>
      </c>
      <c r="D15" s="37">
        <v>3123</v>
      </c>
      <c r="E15" s="35">
        <v>36</v>
      </c>
      <c r="F15" s="11">
        <v>12428</v>
      </c>
      <c r="G15" s="11">
        <v>1233</v>
      </c>
      <c r="H15" s="11">
        <f t="shared" si="0"/>
        <v>4894</v>
      </c>
      <c r="I15" s="11">
        <v>346</v>
      </c>
      <c r="J15" s="13">
        <f t="shared" si="1"/>
        <v>18901</v>
      </c>
    </row>
    <row r="16" spans="1:10" s="31" customFormat="1" ht="15.75" customHeight="1" x14ac:dyDescent="0.2">
      <c r="A16" s="32" t="s">
        <v>229</v>
      </c>
      <c r="B16" s="69">
        <v>61388262</v>
      </c>
      <c r="C16" s="37">
        <v>91651000289</v>
      </c>
      <c r="D16" s="37">
        <v>3123</v>
      </c>
      <c r="E16" s="35">
        <v>55</v>
      </c>
      <c r="F16" s="11">
        <v>17458</v>
      </c>
      <c r="G16" s="11">
        <v>100</v>
      </c>
      <c r="H16" s="11">
        <f t="shared" si="0"/>
        <v>6319</v>
      </c>
      <c r="I16" s="11">
        <v>416</v>
      </c>
      <c r="J16" s="13">
        <f t="shared" si="1"/>
        <v>24293</v>
      </c>
    </row>
    <row r="17" spans="1:10" s="31" customFormat="1" ht="15.75" customHeight="1" x14ac:dyDescent="0.2">
      <c r="A17" s="32" t="s">
        <v>30</v>
      </c>
      <c r="B17" s="69" t="s">
        <v>31</v>
      </c>
      <c r="C17" s="37">
        <v>91651000374</v>
      </c>
      <c r="D17" s="37">
        <v>3123</v>
      </c>
      <c r="E17" s="35">
        <v>43.7</v>
      </c>
      <c r="F17" s="11">
        <v>13452</v>
      </c>
      <c r="G17" s="11">
        <v>200</v>
      </c>
      <c r="H17" s="11">
        <f t="shared" si="0"/>
        <v>4911</v>
      </c>
      <c r="I17" s="11">
        <v>265</v>
      </c>
      <c r="J17" s="13">
        <f t="shared" si="1"/>
        <v>18828</v>
      </c>
    </row>
    <row r="18" spans="1:10" s="31" customFormat="1" ht="15.75" customHeight="1" x14ac:dyDescent="0.2">
      <c r="A18" s="32" t="s">
        <v>32</v>
      </c>
      <c r="B18" s="69" t="s">
        <v>33</v>
      </c>
      <c r="C18" s="37">
        <v>91651000287</v>
      </c>
      <c r="D18" s="37">
        <v>3123</v>
      </c>
      <c r="E18" s="35">
        <v>31.6</v>
      </c>
      <c r="F18" s="11">
        <v>10093</v>
      </c>
      <c r="G18" s="11">
        <v>170</v>
      </c>
      <c r="H18" s="11">
        <f t="shared" si="0"/>
        <v>3692</v>
      </c>
      <c r="I18" s="11">
        <v>293</v>
      </c>
      <c r="J18" s="13">
        <f t="shared" si="1"/>
        <v>14248</v>
      </c>
    </row>
    <row r="19" spans="1:10" s="31" customFormat="1" ht="15.75" customHeight="1" x14ac:dyDescent="0.2">
      <c r="A19" s="32" t="s">
        <v>230</v>
      </c>
      <c r="B19" s="69">
        <v>49629077</v>
      </c>
      <c r="C19" s="37">
        <v>91651000377</v>
      </c>
      <c r="D19" s="37">
        <v>3123</v>
      </c>
      <c r="E19" s="35">
        <v>108.5</v>
      </c>
      <c r="F19" s="11">
        <v>32977</v>
      </c>
      <c r="G19" s="11">
        <v>480</v>
      </c>
      <c r="H19" s="11">
        <f t="shared" si="0"/>
        <v>12035</v>
      </c>
      <c r="I19" s="11">
        <v>723</v>
      </c>
      <c r="J19" s="13">
        <f t="shared" si="1"/>
        <v>46215</v>
      </c>
    </row>
    <row r="20" spans="1:10" s="31" customFormat="1" ht="15.75" customHeight="1" x14ac:dyDescent="0.2">
      <c r="A20" s="32" t="s">
        <v>34</v>
      </c>
      <c r="B20" s="69" t="s">
        <v>35</v>
      </c>
      <c r="C20" s="37">
        <v>91651000366</v>
      </c>
      <c r="D20" s="37">
        <v>3123</v>
      </c>
      <c r="E20" s="35">
        <v>165.2</v>
      </c>
      <c r="F20" s="11">
        <v>52285</v>
      </c>
      <c r="G20" s="11">
        <v>1400</v>
      </c>
      <c r="H20" s="11">
        <f t="shared" si="0"/>
        <v>19299</v>
      </c>
      <c r="I20" s="11">
        <v>1128</v>
      </c>
      <c r="J20" s="13">
        <f t="shared" si="1"/>
        <v>74112</v>
      </c>
    </row>
    <row r="21" spans="1:10" s="31" customFormat="1" ht="15.75" customHeight="1" x14ac:dyDescent="0.2">
      <c r="A21" s="32" t="s">
        <v>183</v>
      </c>
      <c r="B21" s="69">
        <v>14891247</v>
      </c>
      <c r="C21" s="37">
        <v>91651000363</v>
      </c>
      <c r="D21" s="37">
        <v>3123</v>
      </c>
      <c r="E21" s="35">
        <v>94.3</v>
      </c>
      <c r="F21" s="11">
        <v>28162</v>
      </c>
      <c r="G21" s="11">
        <v>675</v>
      </c>
      <c r="H21" s="11">
        <f t="shared" si="0"/>
        <v>10368</v>
      </c>
      <c r="I21" s="11">
        <v>744</v>
      </c>
      <c r="J21" s="13">
        <f t="shared" si="1"/>
        <v>39949</v>
      </c>
    </row>
    <row r="22" spans="1:10" s="31" customFormat="1" ht="15.75" customHeight="1" x14ac:dyDescent="0.2">
      <c r="A22" s="144" t="s">
        <v>36</v>
      </c>
      <c r="B22" s="145" t="s">
        <v>37</v>
      </c>
      <c r="C22" s="141">
        <v>91651000378</v>
      </c>
      <c r="D22" s="141">
        <v>3123</v>
      </c>
      <c r="E22" s="146">
        <v>0</v>
      </c>
      <c r="F22" s="147">
        <v>0</v>
      </c>
      <c r="G22" s="147">
        <v>0</v>
      </c>
      <c r="H22" s="147">
        <f t="shared" si="0"/>
        <v>0</v>
      </c>
      <c r="I22" s="147">
        <v>0</v>
      </c>
      <c r="J22" s="148">
        <f t="shared" si="1"/>
        <v>0</v>
      </c>
    </row>
    <row r="23" spans="1:10" s="31" customFormat="1" ht="27.75" customHeight="1" x14ac:dyDescent="0.2">
      <c r="A23" s="144" t="s">
        <v>184</v>
      </c>
      <c r="B23" s="145">
        <v>14891212</v>
      </c>
      <c r="C23" s="141">
        <v>91651000244</v>
      </c>
      <c r="D23" s="141">
        <v>3123</v>
      </c>
      <c r="E23" s="146">
        <v>146</v>
      </c>
      <c r="F23" s="147">
        <v>42177</v>
      </c>
      <c r="G23" s="147">
        <v>2100</v>
      </c>
      <c r="H23" s="147">
        <f t="shared" si="0"/>
        <v>15898</v>
      </c>
      <c r="I23" s="147">
        <v>1302</v>
      </c>
      <c r="J23" s="148">
        <f t="shared" si="1"/>
        <v>61477</v>
      </c>
    </row>
    <row r="24" spans="1:10" s="31" customFormat="1" ht="15.75" customHeight="1" x14ac:dyDescent="0.2">
      <c r="A24" s="36" t="s">
        <v>231</v>
      </c>
      <c r="B24" s="69">
        <v>14891239</v>
      </c>
      <c r="C24" s="37">
        <v>91651000288</v>
      </c>
      <c r="D24" s="37">
        <v>3123</v>
      </c>
      <c r="E24" s="35">
        <v>64.599999999999994</v>
      </c>
      <c r="F24" s="11">
        <v>21400</v>
      </c>
      <c r="G24" s="11">
        <v>1000</v>
      </c>
      <c r="H24" s="11">
        <f t="shared" si="0"/>
        <v>8044</v>
      </c>
      <c r="I24" s="11">
        <v>560</v>
      </c>
      <c r="J24" s="13">
        <f t="shared" si="1"/>
        <v>31004</v>
      </c>
    </row>
    <row r="25" spans="1:10" s="31" customFormat="1" ht="15.75" customHeight="1" x14ac:dyDescent="0.2">
      <c r="A25" s="32" t="s">
        <v>244</v>
      </c>
      <c r="B25" s="69" t="s">
        <v>38</v>
      </c>
      <c r="C25" s="37">
        <v>91651000191</v>
      </c>
      <c r="D25" s="37">
        <v>3123</v>
      </c>
      <c r="E25" s="35">
        <v>56</v>
      </c>
      <c r="F25" s="11">
        <v>16247</v>
      </c>
      <c r="G25" s="11">
        <v>880</v>
      </c>
      <c r="H25" s="11">
        <f t="shared" si="0"/>
        <v>6149</v>
      </c>
      <c r="I25" s="11">
        <v>349</v>
      </c>
      <c r="J25" s="13">
        <f t="shared" si="1"/>
        <v>23625</v>
      </c>
    </row>
    <row r="26" spans="1:10" s="31" customFormat="1" ht="15.75" customHeight="1" x14ac:dyDescent="0.2">
      <c r="A26" s="32" t="s">
        <v>232</v>
      </c>
      <c r="B26" s="69" t="s">
        <v>39</v>
      </c>
      <c r="C26" s="37">
        <v>91651000365</v>
      </c>
      <c r="D26" s="37">
        <v>3123</v>
      </c>
      <c r="E26" s="35">
        <v>120</v>
      </c>
      <c r="F26" s="11">
        <v>35961</v>
      </c>
      <c r="G26" s="11">
        <v>703</v>
      </c>
      <c r="H26" s="11">
        <f t="shared" si="0"/>
        <v>13185</v>
      </c>
      <c r="I26" s="11">
        <v>1558</v>
      </c>
      <c r="J26" s="13">
        <f t="shared" si="1"/>
        <v>51407</v>
      </c>
    </row>
    <row r="27" spans="1:10" s="31" customFormat="1" ht="15.75" customHeight="1" x14ac:dyDescent="0.2">
      <c r="A27" s="32" t="s">
        <v>233</v>
      </c>
      <c r="B27" s="69">
        <v>41190726</v>
      </c>
      <c r="C27" s="37">
        <v>91651000368</v>
      </c>
      <c r="D27" s="37">
        <v>3123</v>
      </c>
      <c r="E27" s="35">
        <v>74</v>
      </c>
      <c r="F27" s="11">
        <v>22216</v>
      </c>
      <c r="G27" s="11">
        <v>250</v>
      </c>
      <c r="H27" s="11">
        <f t="shared" si="0"/>
        <v>8083</v>
      </c>
      <c r="I27" s="11">
        <v>633</v>
      </c>
      <c r="J27" s="13">
        <f t="shared" si="1"/>
        <v>31182</v>
      </c>
    </row>
    <row r="28" spans="1:10" s="31" customFormat="1" ht="15.75" customHeight="1" x14ac:dyDescent="0.2">
      <c r="A28" s="36" t="s">
        <v>234</v>
      </c>
      <c r="B28" s="69" t="s">
        <v>40</v>
      </c>
      <c r="C28" s="37">
        <v>91651000380</v>
      </c>
      <c r="D28" s="37">
        <v>3123</v>
      </c>
      <c r="E28" s="11">
        <v>63</v>
      </c>
      <c r="F28" s="11">
        <v>21137</v>
      </c>
      <c r="G28" s="11">
        <v>621</v>
      </c>
      <c r="H28" s="11">
        <f t="shared" si="0"/>
        <v>7821</v>
      </c>
      <c r="I28" s="11">
        <v>582</v>
      </c>
      <c r="J28" s="13">
        <f t="shared" si="1"/>
        <v>30161</v>
      </c>
    </row>
    <row r="29" spans="1:10" s="31" customFormat="1" ht="15.75" customHeight="1" thickBot="1" x14ac:dyDescent="0.25">
      <c r="A29" s="86" t="s">
        <v>41</v>
      </c>
      <c r="B29" s="87" t="s">
        <v>42</v>
      </c>
      <c r="C29" s="37">
        <v>91651000357</v>
      </c>
      <c r="D29" s="37">
        <v>3125</v>
      </c>
      <c r="E29" s="66">
        <v>0</v>
      </c>
      <c r="F29" s="66">
        <v>0</v>
      </c>
      <c r="G29" s="66">
        <v>0</v>
      </c>
      <c r="H29" s="66">
        <f t="shared" si="0"/>
        <v>0</v>
      </c>
      <c r="I29" s="66">
        <v>0</v>
      </c>
      <c r="J29" s="67">
        <f t="shared" si="1"/>
        <v>0</v>
      </c>
    </row>
    <row r="30" spans="1:10" s="88" customFormat="1" ht="20.25" customHeight="1" thickBot="1" x14ac:dyDescent="0.25">
      <c r="A30" s="193" t="s">
        <v>2</v>
      </c>
      <c r="B30" s="194"/>
      <c r="C30" s="194"/>
      <c r="D30" s="163"/>
      <c r="E30" s="45">
        <f t="shared" ref="E30:J30" si="2">SUM(E6:E29)</f>
        <v>1558</v>
      </c>
      <c r="F30" s="45">
        <f t="shared" si="2"/>
        <v>484957</v>
      </c>
      <c r="G30" s="45">
        <f t="shared" si="2"/>
        <v>14708</v>
      </c>
      <c r="H30" s="45">
        <f t="shared" si="2"/>
        <v>179593</v>
      </c>
      <c r="I30" s="45">
        <f t="shared" si="2"/>
        <v>14020</v>
      </c>
      <c r="J30" s="46">
        <f t="shared" si="2"/>
        <v>693278</v>
      </c>
    </row>
    <row r="41" spans="5:10" x14ac:dyDescent="0.2">
      <c r="E41" s="48"/>
      <c r="F41" s="49"/>
      <c r="G41" s="49"/>
      <c r="H41" s="49"/>
      <c r="I41" s="49"/>
      <c r="J41" s="49"/>
    </row>
    <row r="42" spans="5:10" x14ac:dyDescent="0.2">
      <c r="E42" s="48"/>
      <c r="F42" s="49"/>
      <c r="G42" s="49"/>
      <c r="H42" s="49"/>
      <c r="I42" s="49"/>
      <c r="J42" s="49"/>
    </row>
    <row r="43" spans="5:10" x14ac:dyDescent="0.2">
      <c r="E43" s="48"/>
      <c r="F43" s="49"/>
      <c r="G43" s="49"/>
      <c r="H43" s="49"/>
      <c r="I43" s="49"/>
      <c r="J43" s="49"/>
    </row>
    <row r="44" spans="5:10" x14ac:dyDescent="0.2">
      <c r="E44" s="48"/>
      <c r="F44" s="49"/>
      <c r="G44" s="49"/>
      <c r="H44" s="49"/>
      <c r="I44" s="49"/>
      <c r="J44" s="49"/>
    </row>
    <row r="45" spans="5:10" x14ac:dyDescent="0.2">
      <c r="E45" s="48"/>
      <c r="F45" s="49"/>
      <c r="G45" s="49"/>
      <c r="H45" s="49"/>
      <c r="I45" s="49"/>
      <c r="J45" s="49"/>
    </row>
    <row r="46" spans="5:10" x14ac:dyDescent="0.2">
      <c r="E46" s="48"/>
      <c r="F46" s="49"/>
      <c r="G46" s="49"/>
      <c r="H46" s="49"/>
      <c r="I46" s="49"/>
      <c r="J46" s="49"/>
    </row>
    <row r="47" spans="5:10" x14ac:dyDescent="0.2">
      <c r="E47" s="48"/>
      <c r="F47" s="49"/>
      <c r="G47" s="49"/>
      <c r="H47" s="49"/>
      <c r="I47" s="49"/>
      <c r="J47" s="49"/>
    </row>
    <row r="48" spans="5:10" x14ac:dyDescent="0.2">
      <c r="E48" s="48"/>
      <c r="F48" s="49"/>
      <c r="G48" s="49"/>
      <c r="H48" s="49"/>
      <c r="I48" s="49"/>
      <c r="J48" s="49"/>
    </row>
    <row r="49" spans="5:10" x14ac:dyDescent="0.2">
      <c r="E49" s="48"/>
      <c r="F49" s="49"/>
      <c r="G49" s="49"/>
      <c r="H49" s="49"/>
      <c r="I49" s="49"/>
      <c r="J49" s="49"/>
    </row>
    <row r="50" spans="5:10" x14ac:dyDescent="0.2">
      <c r="E50" s="48"/>
      <c r="F50" s="49"/>
      <c r="G50" s="49"/>
      <c r="H50" s="49"/>
      <c r="I50" s="49"/>
      <c r="J50" s="49"/>
    </row>
    <row r="51" spans="5:10" x14ac:dyDescent="0.2">
      <c r="E51" s="48"/>
      <c r="F51" s="49"/>
      <c r="G51" s="49"/>
      <c r="H51" s="49"/>
      <c r="I51" s="49"/>
      <c r="J51" s="49"/>
    </row>
    <row r="52" spans="5:10" x14ac:dyDescent="0.2">
      <c r="E52" s="48"/>
      <c r="F52" s="49"/>
      <c r="G52" s="49"/>
      <c r="H52" s="49"/>
      <c r="I52" s="49"/>
      <c r="J52" s="49"/>
    </row>
    <row r="53" spans="5:10" x14ac:dyDescent="0.2">
      <c r="E53" s="48"/>
      <c r="F53" s="49"/>
      <c r="G53" s="49"/>
      <c r="H53" s="49"/>
      <c r="I53" s="49"/>
      <c r="J53" s="49"/>
    </row>
    <row r="54" spans="5:10" x14ac:dyDescent="0.2">
      <c r="E54" s="48"/>
      <c r="F54" s="49"/>
      <c r="G54" s="49"/>
      <c r="H54" s="49"/>
      <c r="I54" s="49"/>
      <c r="J54" s="49"/>
    </row>
    <row r="55" spans="5:10" x14ac:dyDescent="0.2">
      <c r="E55" s="48"/>
      <c r="F55" s="49"/>
      <c r="G55" s="49"/>
      <c r="H55" s="49"/>
      <c r="I55" s="49"/>
      <c r="J55" s="49"/>
    </row>
    <row r="56" spans="5:10" x14ac:dyDescent="0.2">
      <c r="E56" s="48"/>
      <c r="F56" s="49"/>
      <c r="G56" s="49"/>
      <c r="H56" s="49"/>
      <c r="I56" s="49"/>
      <c r="J56" s="49"/>
    </row>
    <row r="57" spans="5:10" x14ac:dyDescent="0.2">
      <c r="E57" s="48"/>
      <c r="F57" s="49"/>
      <c r="G57" s="49"/>
      <c r="H57" s="49"/>
      <c r="I57" s="49"/>
      <c r="J57" s="49"/>
    </row>
    <row r="58" spans="5:10" x14ac:dyDescent="0.2">
      <c r="E58" s="48"/>
      <c r="F58" s="49"/>
      <c r="G58" s="49"/>
      <c r="H58" s="49"/>
      <c r="I58" s="49"/>
      <c r="J58" s="49"/>
    </row>
    <row r="59" spans="5:10" x14ac:dyDescent="0.2">
      <c r="E59" s="48"/>
      <c r="F59" s="49"/>
      <c r="G59" s="49"/>
      <c r="H59" s="49"/>
      <c r="I59" s="49"/>
      <c r="J59" s="49"/>
    </row>
    <row r="60" spans="5:10" x14ac:dyDescent="0.2">
      <c r="E60" s="48"/>
      <c r="F60" s="49"/>
      <c r="G60" s="49"/>
      <c r="H60" s="49"/>
      <c r="I60" s="49"/>
      <c r="J60" s="49"/>
    </row>
    <row r="61" spans="5:10" x14ac:dyDescent="0.2">
      <c r="E61" s="48"/>
      <c r="F61" s="49"/>
      <c r="G61" s="49"/>
      <c r="H61" s="49"/>
      <c r="I61" s="49"/>
      <c r="J61" s="49"/>
    </row>
    <row r="62" spans="5:10" x14ac:dyDescent="0.2">
      <c r="E62" s="48"/>
      <c r="F62" s="49"/>
      <c r="G62" s="49"/>
      <c r="H62" s="49"/>
      <c r="I62" s="49"/>
      <c r="J62" s="49"/>
    </row>
    <row r="63" spans="5:10" x14ac:dyDescent="0.2">
      <c r="E63" s="48"/>
      <c r="F63" s="49"/>
      <c r="G63" s="49"/>
      <c r="H63" s="49"/>
      <c r="I63" s="49"/>
      <c r="J63" s="49"/>
    </row>
    <row r="64" spans="5:10" x14ac:dyDescent="0.2">
      <c r="E64" s="48"/>
      <c r="F64" s="49"/>
      <c r="G64" s="49"/>
      <c r="H64" s="49"/>
      <c r="I64" s="49"/>
      <c r="J64" s="49"/>
    </row>
    <row r="65" spans="5:10" x14ac:dyDescent="0.2">
      <c r="E65" s="48"/>
      <c r="F65" s="49"/>
      <c r="G65" s="49"/>
      <c r="H65" s="49"/>
      <c r="I65" s="49"/>
      <c r="J65" s="49"/>
    </row>
  </sheetData>
  <mergeCells count="13">
    <mergeCell ref="J3:J4"/>
    <mergeCell ref="A5:J5"/>
    <mergeCell ref="D2:D4"/>
    <mergeCell ref="A30:D30"/>
    <mergeCell ref="G3:G4"/>
    <mergeCell ref="H3:H4"/>
    <mergeCell ref="B2:B4"/>
    <mergeCell ref="A2:A4"/>
    <mergeCell ref="E2:J2"/>
    <mergeCell ref="E3:E4"/>
    <mergeCell ref="F3:F4"/>
    <mergeCell ref="C2:C4"/>
    <mergeCell ref="I3:I4"/>
  </mergeCells>
  <phoneticPr fontId="0" type="noConversion"/>
  <pageMargins left="0.78740157480314965" right="0.19685039370078741" top="0.78740157480314965" bottom="0.19685039370078741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I64"/>
  <sheetViews>
    <sheetView zoomScale="80" workbookViewId="0"/>
  </sheetViews>
  <sheetFormatPr defaultColWidth="9.140625" defaultRowHeight="12.75" x14ac:dyDescent="0.2"/>
  <cols>
    <col min="1" max="1" width="69" style="4" customWidth="1"/>
    <col min="2" max="2" width="10.42578125" style="4" hidden="1" customWidth="1"/>
    <col min="3" max="3" width="15.140625" style="27" customWidth="1"/>
    <col min="4" max="4" width="9.28515625" style="28" customWidth="1"/>
    <col min="5" max="5" width="12" style="29" customWidth="1"/>
    <col min="6" max="6" width="8.28515625" style="29" customWidth="1"/>
    <col min="7" max="7" width="11.5703125" style="29" customWidth="1"/>
    <col min="8" max="8" width="9.7109375" style="29" customWidth="1"/>
    <col min="9" max="9" width="10.5703125" style="29" customWidth="1"/>
    <col min="10" max="16384" width="9.140625" style="4"/>
  </cols>
  <sheetData>
    <row r="1" spans="1:9" s="31" customFormat="1" ht="13.5" thickBot="1" x14ac:dyDescent="0.25">
      <c r="C1" s="73"/>
      <c r="D1" s="28"/>
      <c r="E1" s="29"/>
      <c r="F1" s="29"/>
      <c r="G1" s="29"/>
      <c r="H1" s="29"/>
      <c r="I1" s="30" t="s">
        <v>137</v>
      </c>
    </row>
    <row r="2" spans="1:9" s="31" customFormat="1" ht="16.5" customHeight="1" x14ac:dyDescent="0.2">
      <c r="A2" s="159" t="s">
        <v>266</v>
      </c>
      <c r="B2" s="168" t="s">
        <v>134</v>
      </c>
      <c r="C2" s="168" t="s">
        <v>210</v>
      </c>
      <c r="D2" s="171" t="s">
        <v>140</v>
      </c>
      <c r="E2" s="172"/>
      <c r="F2" s="172"/>
      <c r="G2" s="172"/>
      <c r="H2" s="172"/>
      <c r="I2" s="173"/>
    </row>
    <row r="3" spans="1:9" s="31" customFormat="1" ht="16.5" customHeight="1" x14ac:dyDescent="0.2">
      <c r="A3" s="166"/>
      <c r="B3" s="169"/>
      <c r="C3" s="169"/>
      <c r="D3" s="178" t="s">
        <v>157</v>
      </c>
      <c r="E3" s="180" t="s">
        <v>0</v>
      </c>
      <c r="F3" s="180" t="s">
        <v>154</v>
      </c>
      <c r="G3" s="178" t="s">
        <v>1</v>
      </c>
      <c r="H3" s="180" t="s">
        <v>160</v>
      </c>
      <c r="I3" s="164" t="s">
        <v>159</v>
      </c>
    </row>
    <row r="4" spans="1:9" s="31" customFormat="1" ht="42" customHeight="1" thickBot="1" x14ac:dyDescent="0.25">
      <c r="A4" s="167"/>
      <c r="B4" s="170"/>
      <c r="C4" s="170"/>
      <c r="D4" s="179"/>
      <c r="E4" s="181"/>
      <c r="F4" s="181"/>
      <c r="G4" s="179"/>
      <c r="H4" s="181"/>
      <c r="I4" s="165"/>
    </row>
    <row r="5" spans="1:9" s="31" customFormat="1" ht="18.75" customHeight="1" x14ac:dyDescent="0.2">
      <c r="A5" s="174" t="s">
        <v>43</v>
      </c>
      <c r="B5" s="190"/>
      <c r="C5" s="190"/>
      <c r="D5" s="190"/>
      <c r="E5" s="190"/>
      <c r="F5" s="190"/>
      <c r="G5" s="190"/>
      <c r="H5" s="190"/>
      <c r="I5" s="191"/>
    </row>
    <row r="6" spans="1:9" s="31" customFormat="1" ht="15.75" customHeight="1" x14ac:dyDescent="0.2">
      <c r="A6" s="32" t="s">
        <v>235</v>
      </c>
      <c r="B6" s="33">
        <v>68407441</v>
      </c>
      <c r="C6" s="37">
        <v>91651000310</v>
      </c>
      <c r="D6" s="35">
        <v>30.3</v>
      </c>
      <c r="E6" s="11">
        <v>9912</v>
      </c>
      <c r="F6" s="11">
        <v>176</v>
      </c>
      <c r="G6" s="11">
        <f t="shared" ref="G6:G12" si="0">CEILING((E6+F6)*34%+E6*2%,1)</f>
        <v>3629</v>
      </c>
      <c r="H6" s="11">
        <v>151</v>
      </c>
      <c r="I6" s="13">
        <f t="shared" ref="I6:I12" si="1">E6+F6+G6+H6</f>
        <v>13868</v>
      </c>
    </row>
    <row r="7" spans="1:9" s="31" customFormat="1" ht="15.75" customHeight="1" x14ac:dyDescent="0.2">
      <c r="A7" s="32" t="s">
        <v>236</v>
      </c>
      <c r="B7" s="33">
        <v>70835462</v>
      </c>
      <c r="C7" s="37">
        <v>91651000311</v>
      </c>
      <c r="D7" s="35">
        <v>23</v>
      </c>
      <c r="E7" s="11">
        <v>8529</v>
      </c>
      <c r="F7" s="11">
        <v>100</v>
      </c>
      <c r="G7" s="11">
        <f t="shared" si="0"/>
        <v>3105</v>
      </c>
      <c r="H7" s="11">
        <v>111</v>
      </c>
      <c r="I7" s="13">
        <f t="shared" si="1"/>
        <v>11845</v>
      </c>
    </row>
    <row r="8" spans="1:9" s="31" customFormat="1" ht="15.75" customHeight="1" x14ac:dyDescent="0.2">
      <c r="A8" s="32" t="s">
        <v>237</v>
      </c>
      <c r="B8" s="33">
        <v>48135054</v>
      </c>
      <c r="C8" s="37">
        <v>91651000314</v>
      </c>
      <c r="D8" s="35">
        <v>15.8</v>
      </c>
      <c r="E8" s="11">
        <v>4947</v>
      </c>
      <c r="F8" s="11">
        <v>50</v>
      </c>
      <c r="G8" s="11">
        <f t="shared" si="0"/>
        <v>1798</v>
      </c>
      <c r="H8" s="11">
        <v>56</v>
      </c>
      <c r="I8" s="13">
        <f t="shared" si="1"/>
        <v>6851</v>
      </c>
    </row>
    <row r="9" spans="1:9" s="31" customFormat="1" ht="15.75" customHeight="1" x14ac:dyDescent="0.2">
      <c r="A9" s="32" t="s">
        <v>238</v>
      </c>
      <c r="B9" s="33">
        <v>70843830</v>
      </c>
      <c r="C9" s="37">
        <v>91651000304</v>
      </c>
      <c r="D9" s="11">
        <v>17.7</v>
      </c>
      <c r="E9" s="11">
        <v>6148</v>
      </c>
      <c r="F9" s="11">
        <v>120</v>
      </c>
      <c r="G9" s="11">
        <f t="shared" si="0"/>
        <v>2255</v>
      </c>
      <c r="H9" s="11">
        <v>140</v>
      </c>
      <c r="I9" s="13">
        <f t="shared" si="1"/>
        <v>8663</v>
      </c>
    </row>
    <row r="10" spans="1:9" s="31" customFormat="1" ht="15.75" customHeight="1" x14ac:dyDescent="0.2">
      <c r="A10" s="32" t="s">
        <v>239</v>
      </c>
      <c r="B10" s="33">
        <v>68407459</v>
      </c>
      <c r="C10" s="37">
        <v>91651000315</v>
      </c>
      <c r="D10" s="35">
        <v>12.5</v>
      </c>
      <c r="E10" s="11">
        <v>4274</v>
      </c>
      <c r="F10" s="11">
        <v>180</v>
      </c>
      <c r="G10" s="11">
        <f t="shared" si="0"/>
        <v>1600</v>
      </c>
      <c r="H10" s="11">
        <v>62</v>
      </c>
      <c r="I10" s="13">
        <f t="shared" si="1"/>
        <v>6116</v>
      </c>
    </row>
    <row r="11" spans="1:9" s="31" customFormat="1" ht="15.75" customHeight="1" x14ac:dyDescent="0.2">
      <c r="A11" s="32" t="s">
        <v>240</v>
      </c>
      <c r="B11" s="33">
        <v>70827711</v>
      </c>
      <c r="C11" s="37">
        <v>91651000317</v>
      </c>
      <c r="D11" s="35">
        <v>14.6</v>
      </c>
      <c r="E11" s="11">
        <v>4656</v>
      </c>
      <c r="F11" s="11">
        <v>18</v>
      </c>
      <c r="G11" s="11">
        <f t="shared" si="0"/>
        <v>1683</v>
      </c>
      <c r="H11" s="11">
        <v>70</v>
      </c>
      <c r="I11" s="13">
        <f t="shared" si="1"/>
        <v>6427</v>
      </c>
    </row>
    <row r="12" spans="1:9" s="31" customFormat="1" ht="15.75" customHeight="1" thickBot="1" x14ac:dyDescent="0.25">
      <c r="A12" s="89" t="s">
        <v>241</v>
      </c>
      <c r="B12" s="90">
        <v>60461926</v>
      </c>
      <c r="C12" s="91">
        <v>91651000318</v>
      </c>
      <c r="D12" s="66">
        <v>14.5</v>
      </c>
      <c r="E12" s="66">
        <v>4863</v>
      </c>
      <c r="F12" s="66">
        <v>30</v>
      </c>
      <c r="G12" s="66">
        <f t="shared" si="0"/>
        <v>1761</v>
      </c>
      <c r="H12" s="66">
        <v>91</v>
      </c>
      <c r="I12" s="67">
        <f t="shared" si="1"/>
        <v>6745</v>
      </c>
    </row>
    <row r="13" spans="1:9" s="47" customFormat="1" ht="21" customHeight="1" thickBot="1" x14ac:dyDescent="0.25">
      <c r="A13" s="195" t="s">
        <v>2</v>
      </c>
      <c r="B13" s="196"/>
      <c r="C13" s="197"/>
      <c r="D13" s="45">
        <f t="shared" ref="D13:I13" si="2">SUM(D6:D12)</f>
        <v>128.39999999999998</v>
      </c>
      <c r="E13" s="45">
        <f t="shared" si="2"/>
        <v>43329</v>
      </c>
      <c r="F13" s="45">
        <f t="shared" si="2"/>
        <v>674</v>
      </c>
      <c r="G13" s="45">
        <f t="shared" si="2"/>
        <v>15831</v>
      </c>
      <c r="H13" s="45">
        <f t="shared" si="2"/>
        <v>681</v>
      </c>
      <c r="I13" s="46">
        <f t="shared" si="2"/>
        <v>60515</v>
      </c>
    </row>
    <row r="14" spans="1:9" s="31" customFormat="1" ht="8.25" customHeight="1" x14ac:dyDescent="0.2">
      <c r="C14" s="73"/>
    </row>
    <row r="15" spans="1:9" s="31" customFormat="1" ht="13.5" thickBot="1" x14ac:dyDescent="0.25">
      <c r="C15" s="73"/>
      <c r="I15" s="30" t="s">
        <v>137</v>
      </c>
    </row>
    <row r="16" spans="1:9" s="31" customFormat="1" ht="16.5" customHeight="1" x14ac:dyDescent="0.2">
      <c r="A16" s="159" t="s">
        <v>266</v>
      </c>
      <c r="B16" s="168" t="s">
        <v>134</v>
      </c>
      <c r="C16" s="168" t="s">
        <v>210</v>
      </c>
      <c r="D16" s="171" t="s">
        <v>44</v>
      </c>
      <c r="E16" s="172"/>
      <c r="F16" s="172"/>
      <c r="G16" s="172"/>
      <c r="H16" s="172"/>
      <c r="I16" s="173"/>
    </row>
    <row r="17" spans="1:9" s="31" customFormat="1" ht="16.5" customHeight="1" x14ac:dyDescent="0.2">
      <c r="A17" s="166"/>
      <c r="B17" s="169"/>
      <c r="C17" s="169"/>
      <c r="D17" s="178" t="s">
        <v>157</v>
      </c>
      <c r="E17" s="180" t="s">
        <v>0</v>
      </c>
      <c r="F17" s="180" t="s">
        <v>154</v>
      </c>
      <c r="G17" s="178" t="s">
        <v>1</v>
      </c>
      <c r="H17" s="180" t="s">
        <v>160</v>
      </c>
      <c r="I17" s="164" t="s">
        <v>159</v>
      </c>
    </row>
    <row r="18" spans="1:9" s="31" customFormat="1" ht="42" customHeight="1" thickBot="1" x14ac:dyDescent="0.25">
      <c r="A18" s="167"/>
      <c r="B18" s="170"/>
      <c r="C18" s="170"/>
      <c r="D18" s="179"/>
      <c r="E18" s="181"/>
      <c r="F18" s="181"/>
      <c r="G18" s="179"/>
      <c r="H18" s="181"/>
      <c r="I18" s="165"/>
    </row>
    <row r="19" spans="1:9" s="31" customFormat="1" ht="18.75" customHeight="1" x14ac:dyDescent="0.2">
      <c r="A19" s="192" t="s">
        <v>45</v>
      </c>
      <c r="B19" s="190"/>
      <c r="C19" s="190"/>
      <c r="D19" s="190"/>
      <c r="E19" s="190"/>
      <c r="F19" s="190"/>
      <c r="G19" s="190"/>
      <c r="H19" s="190"/>
      <c r="I19" s="191"/>
    </row>
    <row r="20" spans="1:9" s="31" customFormat="1" ht="16.5" customHeight="1" x14ac:dyDescent="0.2">
      <c r="A20" s="32" t="s">
        <v>46</v>
      </c>
      <c r="B20" s="69">
        <v>65992351</v>
      </c>
      <c r="C20" s="37">
        <v>91651000251</v>
      </c>
      <c r="D20" s="35">
        <v>20.100000000000001</v>
      </c>
      <c r="E20" s="11">
        <v>4862</v>
      </c>
      <c r="F20" s="11">
        <v>120</v>
      </c>
      <c r="G20" s="11">
        <f>CEILING((E20+F20)*34%+E20*2%,1)</f>
        <v>1792</v>
      </c>
      <c r="H20" s="11">
        <v>67</v>
      </c>
      <c r="I20" s="13">
        <f>E20+F20+G20+H20</f>
        <v>6841</v>
      </c>
    </row>
    <row r="21" spans="1:9" s="31" customFormat="1" ht="16.5" customHeight="1" x14ac:dyDescent="0.2">
      <c r="A21" s="32" t="s">
        <v>186</v>
      </c>
      <c r="B21" s="69">
        <v>63832208</v>
      </c>
      <c r="C21" s="37">
        <v>91651000249</v>
      </c>
      <c r="D21" s="35">
        <v>32.5</v>
      </c>
      <c r="E21" s="11">
        <v>7212</v>
      </c>
      <c r="F21" s="11">
        <v>290</v>
      </c>
      <c r="G21" s="11">
        <f>CEILING((E21+F21)*34%+E21*2%,1)</f>
        <v>2695</v>
      </c>
      <c r="H21" s="11">
        <v>65</v>
      </c>
      <c r="I21" s="13">
        <f>E21+F21+G21+H21</f>
        <v>10262</v>
      </c>
    </row>
    <row r="22" spans="1:9" s="31" customFormat="1" ht="16.5" customHeight="1" x14ac:dyDescent="0.2">
      <c r="A22" s="32" t="s">
        <v>47</v>
      </c>
      <c r="B22" s="69">
        <v>63831104</v>
      </c>
      <c r="C22" s="37">
        <v>91651000252</v>
      </c>
      <c r="D22" s="35">
        <v>15</v>
      </c>
      <c r="E22" s="11">
        <v>3610</v>
      </c>
      <c r="F22" s="11">
        <v>40</v>
      </c>
      <c r="G22" s="11">
        <f>CEILING((E22+F22)*34%+E22*2%,1)</f>
        <v>1314</v>
      </c>
      <c r="H22" s="11">
        <v>46</v>
      </c>
      <c r="I22" s="13">
        <f>E22+F22+G22+H22</f>
        <v>5010</v>
      </c>
    </row>
    <row r="23" spans="1:9" s="31" customFormat="1" ht="16.5" customHeight="1" thickBot="1" x14ac:dyDescent="0.25">
      <c r="A23" s="92" t="s">
        <v>48</v>
      </c>
      <c r="B23" s="93" t="s">
        <v>49</v>
      </c>
      <c r="C23" s="91">
        <v>91651000253</v>
      </c>
      <c r="D23" s="66">
        <v>51</v>
      </c>
      <c r="E23" s="66">
        <v>14082</v>
      </c>
      <c r="F23" s="66">
        <v>520</v>
      </c>
      <c r="G23" s="66">
        <f>CEILING((E23+F23)*34%+E23*2%,1)</f>
        <v>5247</v>
      </c>
      <c r="H23" s="66">
        <v>205</v>
      </c>
      <c r="I23" s="67">
        <f>E23+F23+G23+H23</f>
        <v>20054</v>
      </c>
    </row>
    <row r="24" spans="1:9" s="47" customFormat="1" ht="21" customHeight="1" thickBot="1" x14ac:dyDescent="0.25">
      <c r="A24" s="161" t="s">
        <v>2</v>
      </c>
      <c r="B24" s="162"/>
      <c r="C24" s="163"/>
      <c r="D24" s="45">
        <f t="shared" ref="D24:I24" si="3">SUM(D20:D23)</f>
        <v>118.6</v>
      </c>
      <c r="E24" s="45">
        <f t="shared" si="3"/>
        <v>29766</v>
      </c>
      <c r="F24" s="45">
        <f t="shared" si="3"/>
        <v>970</v>
      </c>
      <c r="G24" s="45">
        <f t="shared" si="3"/>
        <v>11048</v>
      </c>
      <c r="H24" s="45">
        <f t="shared" si="3"/>
        <v>383</v>
      </c>
      <c r="I24" s="46">
        <f t="shared" si="3"/>
        <v>42167</v>
      </c>
    </row>
    <row r="25" spans="1:9" s="31" customFormat="1" ht="9" customHeight="1" x14ac:dyDescent="0.2">
      <c r="C25" s="73"/>
      <c r="D25" s="28"/>
      <c r="E25" s="29"/>
      <c r="F25" s="29"/>
      <c r="G25" s="29"/>
      <c r="H25" s="29"/>
      <c r="I25" s="29"/>
    </row>
    <row r="26" spans="1:9" s="31" customFormat="1" ht="13.5" thickBot="1" x14ac:dyDescent="0.25">
      <c r="C26" s="73"/>
      <c r="I26" s="30" t="s">
        <v>137</v>
      </c>
    </row>
    <row r="27" spans="1:9" s="31" customFormat="1" ht="16.5" customHeight="1" x14ac:dyDescent="0.2">
      <c r="A27" s="159" t="s">
        <v>266</v>
      </c>
      <c r="B27" s="168" t="s">
        <v>134</v>
      </c>
      <c r="C27" s="168" t="s">
        <v>210</v>
      </c>
      <c r="D27" s="171" t="s">
        <v>253</v>
      </c>
      <c r="E27" s="172"/>
      <c r="F27" s="172"/>
      <c r="G27" s="172"/>
      <c r="H27" s="172"/>
      <c r="I27" s="173"/>
    </row>
    <row r="28" spans="1:9" s="31" customFormat="1" ht="16.5" customHeight="1" x14ac:dyDescent="0.2">
      <c r="A28" s="166"/>
      <c r="B28" s="169"/>
      <c r="C28" s="169"/>
      <c r="D28" s="178" t="s">
        <v>157</v>
      </c>
      <c r="E28" s="180" t="s">
        <v>0</v>
      </c>
      <c r="F28" s="180" t="s">
        <v>154</v>
      </c>
      <c r="G28" s="178" t="s">
        <v>1</v>
      </c>
      <c r="H28" s="180" t="s">
        <v>160</v>
      </c>
      <c r="I28" s="164" t="s">
        <v>159</v>
      </c>
    </row>
    <row r="29" spans="1:9" s="31" customFormat="1" ht="42" customHeight="1" thickBot="1" x14ac:dyDescent="0.25">
      <c r="A29" s="167"/>
      <c r="B29" s="170"/>
      <c r="C29" s="170"/>
      <c r="D29" s="179"/>
      <c r="E29" s="181"/>
      <c r="F29" s="181"/>
      <c r="G29" s="179"/>
      <c r="H29" s="181"/>
      <c r="I29" s="165"/>
    </row>
    <row r="30" spans="1:9" s="31" customFormat="1" ht="18.75" customHeight="1" x14ac:dyDescent="0.2">
      <c r="A30" s="192" t="s">
        <v>50</v>
      </c>
      <c r="B30" s="190"/>
      <c r="C30" s="190"/>
      <c r="D30" s="190"/>
      <c r="E30" s="190"/>
      <c r="F30" s="190"/>
      <c r="G30" s="190"/>
      <c r="H30" s="190"/>
      <c r="I30" s="191"/>
    </row>
    <row r="31" spans="1:9" s="31" customFormat="1" ht="16.5" customHeight="1" x14ac:dyDescent="0.2">
      <c r="A31" s="32" t="s">
        <v>187</v>
      </c>
      <c r="B31" s="33">
        <v>61389293</v>
      </c>
      <c r="C31" s="37">
        <v>91651000247</v>
      </c>
      <c r="D31" s="35">
        <v>31.1</v>
      </c>
      <c r="E31" s="11">
        <v>9853</v>
      </c>
      <c r="F31" s="11">
        <v>700</v>
      </c>
      <c r="G31" s="11">
        <f>CEILING((E31+F31)*34%+E31*2%,1)</f>
        <v>3786</v>
      </c>
      <c r="H31" s="11">
        <v>90</v>
      </c>
      <c r="I31" s="13">
        <f>E31+F31+G31+H31</f>
        <v>14429</v>
      </c>
    </row>
    <row r="32" spans="1:9" s="31" customFormat="1" ht="16.5" customHeight="1" thickBot="1" x14ac:dyDescent="0.25">
      <c r="A32" s="89" t="s">
        <v>188</v>
      </c>
      <c r="B32" s="94" t="s">
        <v>51</v>
      </c>
      <c r="C32" s="95">
        <v>91651000248</v>
      </c>
      <c r="D32" s="66">
        <v>42</v>
      </c>
      <c r="E32" s="66">
        <v>14334</v>
      </c>
      <c r="F32" s="66">
        <v>250</v>
      </c>
      <c r="G32" s="66">
        <f>CEILING((E32+F32)*34%+E32*2%,1)</f>
        <v>5246</v>
      </c>
      <c r="H32" s="66">
        <v>111</v>
      </c>
      <c r="I32" s="67">
        <f>E32+F32+G32+H32</f>
        <v>19941</v>
      </c>
    </row>
    <row r="33" spans="1:9" s="47" customFormat="1" ht="21" customHeight="1" thickBot="1" x14ac:dyDescent="0.25">
      <c r="A33" s="161" t="s">
        <v>2</v>
      </c>
      <c r="B33" s="162"/>
      <c r="C33" s="163"/>
      <c r="D33" s="45">
        <f t="shared" ref="D33:I33" si="4">SUM(D31:D32)</f>
        <v>73.099999999999994</v>
      </c>
      <c r="E33" s="45">
        <f t="shared" si="4"/>
        <v>24187</v>
      </c>
      <c r="F33" s="45">
        <f t="shared" si="4"/>
        <v>950</v>
      </c>
      <c r="G33" s="45">
        <f t="shared" si="4"/>
        <v>9032</v>
      </c>
      <c r="H33" s="45">
        <f t="shared" si="4"/>
        <v>201</v>
      </c>
      <c r="I33" s="46">
        <f t="shared" si="4"/>
        <v>34370</v>
      </c>
    </row>
    <row r="40" spans="1:9" x14ac:dyDescent="0.2">
      <c r="D40" s="48"/>
      <c r="E40" s="49"/>
      <c r="F40" s="49"/>
      <c r="G40" s="49"/>
      <c r="H40" s="49"/>
      <c r="I40" s="49"/>
    </row>
    <row r="41" spans="1:9" x14ac:dyDescent="0.2">
      <c r="D41" s="48"/>
      <c r="E41" s="49"/>
      <c r="F41" s="49"/>
      <c r="G41" s="49"/>
      <c r="H41" s="49"/>
      <c r="I41" s="49"/>
    </row>
    <row r="42" spans="1:9" x14ac:dyDescent="0.2">
      <c r="D42" s="48"/>
      <c r="E42" s="49"/>
      <c r="F42" s="49"/>
      <c r="G42" s="49"/>
      <c r="H42" s="49"/>
      <c r="I42" s="49"/>
    </row>
    <row r="43" spans="1:9" x14ac:dyDescent="0.2">
      <c r="D43" s="48"/>
      <c r="E43" s="49"/>
      <c r="F43" s="49"/>
      <c r="G43" s="49"/>
      <c r="H43" s="49"/>
      <c r="I43" s="49"/>
    </row>
    <row r="44" spans="1:9" x14ac:dyDescent="0.2">
      <c r="D44" s="48"/>
      <c r="E44" s="49"/>
      <c r="F44" s="49"/>
      <c r="G44" s="49"/>
      <c r="H44" s="49"/>
      <c r="I44" s="49"/>
    </row>
    <row r="45" spans="1:9" x14ac:dyDescent="0.2">
      <c r="D45" s="48"/>
      <c r="E45" s="49"/>
      <c r="F45" s="49"/>
      <c r="G45" s="49"/>
      <c r="H45" s="49"/>
      <c r="I45" s="49"/>
    </row>
    <row r="46" spans="1:9" x14ac:dyDescent="0.2">
      <c r="D46" s="48"/>
      <c r="E46" s="49"/>
      <c r="F46" s="49"/>
      <c r="G46" s="49"/>
      <c r="H46" s="49"/>
      <c r="I46" s="49"/>
    </row>
    <row r="47" spans="1:9" x14ac:dyDescent="0.2">
      <c r="D47" s="48"/>
      <c r="E47" s="49"/>
      <c r="F47" s="49"/>
      <c r="G47" s="49"/>
      <c r="H47" s="49"/>
      <c r="I47" s="49"/>
    </row>
    <row r="48" spans="1:9" x14ac:dyDescent="0.2">
      <c r="D48" s="48"/>
      <c r="E48" s="49"/>
      <c r="F48" s="49"/>
      <c r="G48" s="49"/>
      <c r="H48" s="49"/>
      <c r="I48" s="49"/>
    </row>
    <row r="49" spans="4:9" x14ac:dyDescent="0.2">
      <c r="D49" s="48"/>
      <c r="E49" s="49"/>
      <c r="F49" s="49"/>
      <c r="G49" s="49"/>
      <c r="H49" s="49"/>
      <c r="I49" s="49"/>
    </row>
    <row r="50" spans="4:9" x14ac:dyDescent="0.2">
      <c r="D50" s="48"/>
      <c r="E50" s="49"/>
      <c r="F50" s="49"/>
      <c r="G50" s="49"/>
      <c r="H50" s="49"/>
      <c r="I50" s="49"/>
    </row>
    <row r="51" spans="4:9" x14ac:dyDescent="0.2">
      <c r="D51" s="48"/>
      <c r="E51" s="49"/>
      <c r="F51" s="49"/>
      <c r="G51" s="49"/>
      <c r="H51" s="49"/>
      <c r="I51" s="49"/>
    </row>
    <row r="52" spans="4:9" x14ac:dyDescent="0.2">
      <c r="D52" s="48"/>
      <c r="E52" s="49"/>
      <c r="F52" s="49"/>
      <c r="G52" s="49"/>
      <c r="H52" s="49"/>
      <c r="I52" s="49"/>
    </row>
    <row r="53" spans="4:9" x14ac:dyDescent="0.2">
      <c r="D53" s="48"/>
      <c r="E53" s="49"/>
      <c r="F53" s="49"/>
      <c r="G53" s="49"/>
      <c r="H53" s="49"/>
      <c r="I53" s="49"/>
    </row>
    <row r="54" spans="4:9" x14ac:dyDescent="0.2">
      <c r="D54" s="48"/>
      <c r="E54" s="49"/>
      <c r="F54" s="49"/>
      <c r="G54" s="49"/>
      <c r="H54" s="49"/>
      <c r="I54" s="49"/>
    </row>
    <row r="55" spans="4:9" x14ac:dyDescent="0.2">
      <c r="D55" s="48"/>
      <c r="E55" s="49"/>
      <c r="F55" s="49"/>
      <c r="G55" s="49"/>
      <c r="H55" s="49"/>
      <c r="I55" s="49"/>
    </row>
    <row r="56" spans="4:9" x14ac:dyDescent="0.2">
      <c r="D56" s="48"/>
      <c r="E56" s="49"/>
      <c r="F56" s="49"/>
      <c r="G56" s="49"/>
      <c r="H56" s="49"/>
      <c r="I56" s="49"/>
    </row>
    <row r="57" spans="4:9" x14ac:dyDescent="0.2">
      <c r="D57" s="48"/>
      <c r="E57" s="49"/>
      <c r="F57" s="49"/>
      <c r="G57" s="49"/>
      <c r="H57" s="49"/>
      <c r="I57" s="49"/>
    </row>
    <row r="58" spans="4:9" x14ac:dyDescent="0.2">
      <c r="D58" s="48"/>
      <c r="E58" s="49"/>
      <c r="F58" s="49"/>
      <c r="G58" s="49"/>
      <c r="H58" s="49"/>
      <c r="I58" s="49"/>
    </row>
    <row r="59" spans="4:9" x14ac:dyDescent="0.2">
      <c r="D59" s="48"/>
      <c r="E59" s="49"/>
      <c r="F59" s="49"/>
      <c r="G59" s="49"/>
      <c r="H59" s="49"/>
      <c r="I59" s="49"/>
    </row>
    <row r="60" spans="4:9" x14ac:dyDescent="0.2">
      <c r="D60" s="48"/>
      <c r="E60" s="49"/>
      <c r="F60" s="49"/>
      <c r="G60" s="49"/>
      <c r="H60" s="49"/>
      <c r="I60" s="49"/>
    </row>
    <row r="61" spans="4:9" x14ac:dyDescent="0.2">
      <c r="D61" s="48"/>
      <c r="E61" s="49"/>
      <c r="F61" s="49"/>
      <c r="G61" s="49"/>
      <c r="H61" s="49"/>
      <c r="I61" s="49"/>
    </row>
    <row r="62" spans="4:9" x14ac:dyDescent="0.2">
      <c r="D62" s="48"/>
      <c r="E62" s="49"/>
      <c r="F62" s="49"/>
      <c r="G62" s="49"/>
      <c r="H62" s="49"/>
      <c r="I62" s="49"/>
    </row>
    <row r="63" spans="4:9" x14ac:dyDescent="0.2">
      <c r="D63" s="48"/>
      <c r="E63" s="49"/>
      <c r="F63" s="49"/>
      <c r="G63" s="49"/>
      <c r="H63" s="49"/>
      <c r="I63" s="49"/>
    </row>
    <row r="64" spans="4:9" x14ac:dyDescent="0.2">
      <c r="D64" s="48"/>
      <c r="E64" s="49"/>
      <c r="F64" s="49"/>
      <c r="G64" s="49"/>
      <c r="H64" s="49"/>
      <c r="I64" s="49"/>
    </row>
  </sheetData>
  <mergeCells count="36">
    <mergeCell ref="A30:I30"/>
    <mergeCell ref="A19:I19"/>
    <mergeCell ref="H17:H18"/>
    <mergeCell ref="I17:I18"/>
    <mergeCell ref="H28:H29"/>
    <mergeCell ref="I28:I29"/>
    <mergeCell ref="B27:B29"/>
    <mergeCell ref="F3:F4"/>
    <mergeCell ref="I3:I4"/>
    <mergeCell ref="G3:G4"/>
    <mergeCell ref="H3:H4"/>
    <mergeCell ref="D28:D29"/>
    <mergeCell ref="E28:E29"/>
    <mergeCell ref="F28:F29"/>
    <mergeCell ref="E17:E18"/>
    <mergeCell ref="F17:F18"/>
    <mergeCell ref="D17:D18"/>
    <mergeCell ref="G28:G29"/>
    <mergeCell ref="G17:G18"/>
    <mergeCell ref="D16:I16"/>
    <mergeCell ref="A33:C33"/>
    <mergeCell ref="A24:C24"/>
    <mergeCell ref="C2:C4"/>
    <mergeCell ref="A13:C13"/>
    <mergeCell ref="C16:C18"/>
    <mergeCell ref="C27:C29"/>
    <mergeCell ref="A2:A4"/>
    <mergeCell ref="B2:B4"/>
    <mergeCell ref="A16:A18"/>
    <mergeCell ref="B16:B18"/>
    <mergeCell ref="A27:A29"/>
    <mergeCell ref="A5:I5"/>
    <mergeCell ref="D27:I27"/>
    <mergeCell ref="D2:I2"/>
    <mergeCell ref="D3:D4"/>
    <mergeCell ref="E3:E4"/>
  </mergeCells>
  <phoneticPr fontId="0" type="noConversion"/>
  <pageMargins left="0.78740157480314965" right="0" top="0.59055118110236227" bottom="0.78740157480314965" header="0.51181102362204722" footer="0.51181102362204722"/>
  <pageSetup paperSize="9" scale="70" pageOrder="overThenDown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0" zoomScaleNormal="100" workbookViewId="0">
      <selection activeCell="A2" sqref="A2:A4"/>
    </sheetView>
  </sheetViews>
  <sheetFormatPr defaultColWidth="9.140625" defaultRowHeight="12.75" x14ac:dyDescent="0.2"/>
  <cols>
    <col min="1" max="1" width="69.85546875" style="4" customWidth="1"/>
    <col min="2" max="2" width="11.140625" style="4" hidden="1" customWidth="1"/>
    <col min="3" max="3" width="16.5703125" style="4" customWidth="1"/>
    <col min="4" max="4" width="9.28515625" style="28" customWidth="1"/>
    <col min="5" max="5" width="12" style="29" customWidth="1"/>
    <col min="6" max="6" width="8.28515625" style="29" customWidth="1"/>
    <col min="7" max="7" width="11.5703125" style="29" customWidth="1"/>
    <col min="8" max="8" width="9.7109375" style="29" customWidth="1"/>
    <col min="9" max="9" width="10.5703125" style="29" customWidth="1"/>
    <col min="10" max="16384" width="9.140625" style="4"/>
  </cols>
  <sheetData>
    <row r="1" spans="1:9" ht="13.5" thickBot="1" x14ac:dyDescent="0.25">
      <c r="I1" s="30" t="s">
        <v>137</v>
      </c>
    </row>
    <row r="2" spans="1:9" s="31" customFormat="1" ht="15.75" customHeight="1" x14ac:dyDescent="0.2">
      <c r="A2" s="159" t="s">
        <v>266</v>
      </c>
      <c r="B2" s="168" t="s">
        <v>134</v>
      </c>
      <c r="C2" s="168" t="s">
        <v>210</v>
      </c>
      <c r="D2" s="171" t="s">
        <v>138</v>
      </c>
      <c r="E2" s="172"/>
      <c r="F2" s="172"/>
      <c r="G2" s="172"/>
      <c r="H2" s="172"/>
      <c r="I2" s="173"/>
    </row>
    <row r="3" spans="1:9" s="31" customFormat="1" ht="15.75" customHeight="1" x14ac:dyDescent="0.2">
      <c r="A3" s="166"/>
      <c r="B3" s="169"/>
      <c r="C3" s="169"/>
      <c r="D3" s="178" t="s">
        <v>157</v>
      </c>
      <c r="E3" s="180" t="s">
        <v>0</v>
      </c>
      <c r="F3" s="180" t="s">
        <v>154</v>
      </c>
      <c r="G3" s="178" t="s">
        <v>1</v>
      </c>
      <c r="H3" s="180" t="s">
        <v>160</v>
      </c>
      <c r="I3" s="164" t="s">
        <v>159</v>
      </c>
    </row>
    <row r="4" spans="1:9" s="31" customFormat="1" ht="42.75" customHeight="1" thickBot="1" x14ac:dyDescent="0.25">
      <c r="A4" s="167"/>
      <c r="B4" s="170"/>
      <c r="C4" s="170"/>
      <c r="D4" s="179"/>
      <c r="E4" s="181"/>
      <c r="F4" s="181"/>
      <c r="G4" s="179"/>
      <c r="H4" s="181"/>
      <c r="I4" s="165"/>
    </row>
    <row r="5" spans="1:9" s="88" customFormat="1" ht="19.5" customHeight="1" x14ac:dyDescent="0.2">
      <c r="A5" s="174" t="s">
        <v>161</v>
      </c>
      <c r="B5" s="176"/>
      <c r="C5" s="176"/>
      <c r="D5" s="176"/>
      <c r="E5" s="176"/>
      <c r="F5" s="176"/>
      <c r="G5" s="176"/>
      <c r="H5" s="176"/>
      <c r="I5" s="177"/>
    </row>
    <row r="6" spans="1:9" s="31" customFormat="1" ht="15.75" customHeight="1" x14ac:dyDescent="0.2">
      <c r="A6" s="32" t="s">
        <v>245</v>
      </c>
      <c r="B6" s="33">
        <v>70832897</v>
      </c>
      <c r="C6" s="37">
        <v>91651000189</v>
      </c>
      <c r="D6" s="35">
        <v>12.2</v>
      </c>
      <c r="E6" s="11">
        <v>3801</v>
      </c>
      <c r="F6" s="11">
        <v>80</v>
      </c>
      <c r="G6" s="11">
        <f t="shared" ref="G6:G30" si="0">CEILING((E6+F6)*34%+E6*2%,1)</f>
        <v>1396</v>
      </c>
      <c r="H6" s="11">
        <v>10</v>
      </c>
      <c r="I6" s="13">
        <f t="shared" ref="I6:I30" si="1">E6+F6+G6+H6</f>
        <v>5287</v>
      </c>
    </row>
    <row r="7" spans="1:9" s="31" customFormat="1" ht="15.75" customHeight="1" x14ac:dyDescent="0.2">
      <c r="A7" s="32" t="s">
        <v>52</v>
      </c>
      <c r="B7" s="33">
        <v>60460041</v>
      </c>
      <c r="C7" s="37">
        <v>91651000167</v>
      </c>
      <c r="D7" s="35">
        <v>31</v>
      </c>
      <c r="E7" s="11">
        <v>9631</v>
      </c>
      <c r="F7" s="11">
        <v>80</v>
      </c>
      <c r="G7" s="11">
        <f t="shared" si="0"/>
        <v>3495</v>
      </c>
      <c r="H7" s="11">
        <v>24</v>
      </c>
      <c r="I7" s="13">
        <f t="shared" si="1"/>
        <v>13230</v>
      </c>
    </row>
    <row r="8" spans="1:9" s="31" customFormat="1" ht="15.75" customHeight="1" x14ac:dyDescent="0.2">
      <c r="A8" s="32" t="s">
        <v>53</v>
      </c>
      <c r="B8" s="33">
        <v>639338</v>
      </c>
      <c r="C8" s="37">
        <v>91651000172</v>
      </c>
      <c r="D8" s="35">
        <v>36.6</v>
      </c>
      <c r="E8" s="11">
        <v>11379</v>
      </c>
      <c r="F8" s="11">
        <v>0</v>
      </c>
      <c r="G8" s="11">
        <f t="shared" si="0"/>
        <v>4097</v>
      </c>
      <c r="H8" s="11">
        <v>29</v>
      </c>
      <c r="I8" s="13">
        <f t="shared" si="1"/>
        <v>15505</v>
      </c>
    </row>
    <row r="9" spans="1:9" s="31" customFormat="1" ht="15.75" customHeight="1" x14ac:dyDescent="0.2">
      <c r="A9" s="32" t="s">
        <v>54</v>
      </c>
      <c r="B9" s="33">
        <v>61387894</v>
      </c>
      <c r="C9" s="37">
        <v>91651000182</v>
      </c>
      <c r="D9" s="35">
        <v>8.4</v>
      </c>
      <c r="E9" s="11">
        <v>2567</v>
      </c>
      <c r="F9" s="11">
        <v>0</v>
      </c>
      <c r="G9" s="11">
        <f t="shared" si="0"/>
        <v>925</v>
      </c>
      <c r="H9" s="11">
        <v>6</v>
      </c>
      <c r="I9" s="13">
        <f t="shared" si="1"/>
        <v>3498</v>
      </c>
    </row>
    <row r="10" spans="1:9" s="31" customFormat="1" ht="15.75" customHeight="1" x14ac:dyDescent="0.2">
      <c r="A10" s="32" t="s">
        <v>55</v>
      </c>
      <c r="B10" s="33">
        <v>45246211</v>
      </c>
      <c r="C10" s="37">
        <v>91651000187</v>
      </c>
      <c r="D10" s="35">
        <v>56.7</v>
      </c>
      <c r="E10" s="11">
        <v>17607</v>
      </c>
      <c r="F10" s="11">
        <v>15</v>
      </c>
      <c r="G10" s="11">
        <f t="shared" si="0"/>
        <v>6344</v>
      </c>
      <c r="H10" s="11">
        <v>44</v>
      </c>
      <c r="I10" s="13">
        <f t="shared" si="1"/>
        <v>24010</v>
      </c>
    </row>
    <row r="11" spans="1:9" s="31" customFormat="1" ht="15.75" customHeight="1" x14ac:dyDescent="0.2">
      <c r="A11" s="32" t="s">
        <v>56</v>
      </c>
      <c r="B11" s="33">
        <v>61386715</v>
      </c>
      <c r="C11" s="37">
        <v>91651000185</v>
      </c>
      <c r="D11" s="35">
        <v>57.1</v>
      </c>
      <c r="E11" s="11">
        <v>17754</v>
      </c>
      <c r="F11" s="11">
        <v>86</v>
      </c>
      <c r="G11" s="11">
        <f t="shared" si="0"/>
        <v>6421</v>
      </c>
      <c r="H11" s="11">
        <v>45</v>
      </c>
      <c r="I11" s="13">
        <f t="shared" si="1"/>
        <v>24306</v>
      </c>
    </row>
    <row r="12" spans="1:9" s="31" customFormat="1" ht="15.75" customHeight="1" x14ac:dyDescent="0.2">
      <c r="A12" s="32" t="s">
        <v>263</v>
      </c>
      <c r="B12" s="33">
        <v>45245118</v>
      </c>
      <c r="C12" s="37">
        <v>91651000169</v>
      </c>
      <c r="D12" s="35">
        <v>27.1</v>
      </c>
      <c r="E12" s="11">
        <v>8427</v>
      </c>
      <c r="F12" s="11">
        <v>40</v>
      </c>
      <c r="G12" s="11">
        <f t="shared" si="0"/>
        <v>3048</v>
      </c>
      <c r="H12" s="11">
        <v>21</v>
      </c>
      <c r="I12" s="13">
        <f t="shared" si="1"/>
        <v>11536</v>
      </c>
    </row>
    <row r="13" spans="1:9" s="31" customFormat="1" ht="15.75" customHeight="1" x14ac:dyDescent="0.2">
      <c r="A13" s="32" t="s">
        <v>57</v>
      </c>
      <c r="B13" s="33">
        <v>48135143</v>
      </c>
      <c r="C13" s="37">
        <v>91651000329</v>
      </c>
      <c r="D13" s="35">
        <v>40.799999999999997</v>
      </c>
      <c r="E13" s="11">
        <v>12668</v>
      </c>
      <c r="F13" s="11">
        <v>90</v>
      </c>
      <c r="G13" s="11">
        <f t="shared" si="0"/>
        <v>4592</v>
      </c>
      <c r="H13" s="11">
        <v>32</v>
      </c>
      <c r="I13" s="13">
        <f t="shared" si="1"/>
        <v>17382</v>
      </c>
    </row>
    <row r="14" spans="1:9" s="31" customFormat="1" ht="15.75" customHeight="1" x14ac:dyDescent="0.2">
      <c r="A14" s="32" t="s">
        <v>189</v>
      </c>
      <c r="B14" s="33">
        <v>67360572</v>
      </c>
      <c r="C14" s="37">
        <v>91651000188</v>
      </c>
      <c r="D14" s="35">
        <v>18.5</v>
      </c>
      <c r="E14" s="11">
        <v>5752</v>
      </c>
      <c r="F14" s="11">
        <v>0</v>
      </c>
      <c r="G14" s="11">
        <f t="shared" si="0"/>
        <v>2071</v>
      </c>
      <c r="H14" s="11">
        <v>15</v>
      </c>
      <c r="I14" s="13">
        <f t="shared" si="1"/>
        <v>7838</v>
      </c>
    </row>
    <row r="15" spans="1:9" s="31" customFormat="1" ht="15.75" customHeight="1" x14ac:dyDescent="0.2">
      <c r="A15" s="32" t="s">
        <v>58</v>
      </c>
      <c r="B15" s="33">
        <v>61385093</v>
      </c>
      <c r="C15" s="37">
        <v>91651000175</v>
      </c>
      <c r="D15" s="35">
        <v>27.6</v>
      </c>
      <c r="E15" s="11">
        <v>8570</v>
      </c>
      <c r="F15" s="11">
        <v>160</v>
      </c>
      <c r="G15" s="11">
        <f t="shared" si="0"/>
        <v>3140</v>
      </c>
      <c r="H15" s="11">
        <v>22</v>
      </c>
      <c r="I15" s="13">
        <f t="shared" si="1"/>
        <v>11892</v>
      </c>
    </row>
    <row r="16" spans="1:9" s="31" customFormat="1" ht="15.75" customHeight="1" x14ac:dyDescent="0.2">
      <c r="A16" s="32" t="s">
        <v>135</v>
      </c>
      <c r="B16" s="33">
        <v>63830167</v>
      </c>
      <c r="C16" s="37">
        <v>91651000181</v>
      </c>
      <c r="D16" s="35">
        <v>39.299999999999997</v>
      </c>
      <c r="E16" s="11">
        <v>12202</v>
      </c>
      <c r="F16" s="11">
        <v>0</v>
      </c>
      <c r="G16" s="11">
        <f t="shared" si="0"/>
        <v>4393</v>
      </c>
      <c r="H16" s="11">
        <v>31</v>
      </c>
      <c r="I16" s="13">
        <f t="shared" si="1"/>
        <v>16626</v>
      </c>
    </row>
    <row r="17" spans="1:9" s="31" customFormat="1" ht="15.75" customHeight="1" x14ac:dyDescent="0.2">
      <c r="A17" s="32" t="s">
        <v>262</v>
      </c>
      <c r="B17" s="33">
        <v>67361471</v>
      </c>
      <c r="C17" s="37">
        <v>91651000179</v>
      </c>
      <c r="D17" s="11">
        <v>30.7</v>
      </c>
      <c r="E17" s="11">
        <v>9542</v>
      </c>
      <c r="F17" s="11">
        <v>190</v>
      </c>
      <c r="G17" s="11">
        <f t="shared" si="0"/>
        <v>3500</v>
      </c>
      <c r="H17" s="11">
        <v>25</v>
      </c>
      <c r="I17" s="13">
        <f t="shared" si="1"/>
        <v>13257</v>
      </c>
    </row>
    <row r="18" spans="1:9" s="31" customFormat="1" ht="15.75" customHeight="1" x14ac:dyDescent="0.2">
      <c r="A18" s="32" t="s">
        <v>206</v>
      </c>
      <c r="B18" s="33">
        <v>60446889</v>
      </c>
      <c r="C18" s="37">
        <v>91651000186</v>
      </c>
      <c r="D18" s="11">
        <v>28.6</v>
      </c>
      <c r="E18" s="11">
        <v>8361</v>
      </c>
      <c r="F18" s="11">
        <v>150</v>
      </c>
      <c r="G18" s="11">
        <f t="shared" si="0"/>
        <v>3061</v>
      </c>
      <c r="H18" s="11">
        <v>21</v>
      </c>
      <c r="I18" s="13">
        <f t="shared" si="1"/>
        <v>11593</v>
      </c>
    </row>
    <row r="19" spans="1:9" s="31" customFormat="1" ht="15.75" customHeight="1" x14ac:dyDescent="0.2">
      <c r="A19" s="32" t="s">
        <v>162</v>
      </c>
      <c r="B19" s="33">
        <v>68407289</v>
      </c>
      <c r="C19" s="37">
        <v>91651000178</v>
      </c>
      <c r="D19" s="11">
        <v>32</v>
      </c>
      <c r="E19" s="11">
        <v>9546</v>
      </c>
      <c r="F19" s="11">
        <v>0</v>
      </c>
      <c r="G19" s="11">
        <f t="shared" si="0"/>
        <v>3437</v>
      </c>
      <c r="H19" s="11">
        <v>24</v>
      </c>
      <c r="I19" s="13">
        <f t="shared" si="1"/>
        <v>13007</v>
      </c>
    </row>
    <row r="20" spans="1:9" s="31" customFormat="1" ht="15.75" customHeight="1" x14ac:dyDescent="0.2">
      <c r="A20" s="32" t="s">
        <v>59</v>
      </c>
      <c r="B20" s="33">
        <v>60444509</v>
      </c>
      <c r="C20" s="96">
        <v>91651000176</v>
      </c>
      <c r="D20" s="80">
        <v>39.700000000000003</v>
      </c>
      <c r="E20" s="81">
        <v>12181</v>
      </c>
      <c r="F20" s="81">
        <v>20</v>
      </c>
      <c r="G20" s="81">
        <f t="shared" si="0"/>
        <v>4392</v>
      </c>
      <c r="H20" s="81">
        <v>31</v>
      </c>
      <c r="I20" s="82">
        <f t="shared" si="1"/>
        <v>16624</v>
      </c>
    </row>
    <row r="21" spans="1:9" s="31" customFormat="1" ht="15.75" customHeight="1" x14ac:dyDescent="0.2">
      <c r="A21" s="32" t="s">
        <v>60</v>
      </c>
      <c r="B21" s="33">
        <v>61387312</v>
      </c>
      <c r="C21" s="37">
        <v>91651000180</v>
      </c>
      <c r="D21" s="35">
        <v>30.8</v>
      </c>
      <c r="E21" s="11">
        <v>9525</v>
      </c>
      <c r="F21" s="11">
        <v>300</v>
      </c>
      <c r="G21" s="11">
        <f t="shared" si="0"/>
        <v>3531</v>
      </c>
      <c r="H21" s="11">
        <v>25</v>
      </c>
      <c r="I21" s="13">
        <f t="shared" si="1"/>
        <v>13381</v>
      </c>
    </row>
    <row r="22" spans="1:9" s="31" customFormat="1" ht="15.75" customHeight="1" x14ac:dyDescent="0.2">
      <c r="A22" s="32" t="s">
        <v>61</v>
      </c>
      <c r="B22" s="33">
        <v>48132811</v>
      </c>
      <c r="C22" s="37">
        <v>91651000183</v>
      </c>
      <c r="D22" s="35">
        <v>54.2</v>
      </c>
      <c r="E22" s="11">
        <v>16843</v>
      </c>
      <c r="F22" s="11">
        <v>300</v>
      </c>
      <c r="G22" s="11">
        <f t="shared" si="0"/>
        <v>6166</v>
      </c>
      <c r="H22" s="11">
        <v>43</v>
      </c>
      <c r="I22" s="13">
        <f t="shared" si="1"/>
        <v>23352</v>
      </c>
    </row>
    <row r="23" spans="1:9" s="31" customFormat="1" ht="15.75" customHeight="1" x14ac:dyDescent="0.2">
      <c r="A23" s="32" t="s">
        <v>62</v>
      </c>
      <c r="B23" s="33">
        <v>45242593</v>
      </c>
      <c r="C23" s="37">
        <v>91651000173</v>
      </c>
      <c r="D23" s="35">
        <v>41.5</v>
      </c>
      <c r="E23" s="11">
        <v>12885</v>
      </c>
      <c r="F23" s="11">
        <v>132</v>
      </c>
      <c r="G23" s="11">
        <f t="shared" si="0"/>
        <v>4684</v>
      </c>
      <c r="H23" s="11">
        <v>33</v>
      </c>
      <c r="I23" s="13">
        <f t="shared" si="1"/>
        <v>17734</v>
      </c>
    </row>
    <row r="24" spans="1:9" s="31" customFormat="1" ht="15.75" customHeight="1" x14ac:dyDescent="0.2">
      <c r="A24" s="32" t="s">
        <v>204</v>
      </c>
      <c r="B24" s="33">
        <v>61387452</v>
      </c>
      <c r="C24" s="37">
        <v>91651000174</v>
      </c>
      <c r="D24" s="35">
        <v>28.9</v>
      </c>
      <c r="E24" s="11">
        <v>8984</v>
      </c>
      <c r="F24" s="11">
        <v>50</v>
      </c>
      <c r="G24" s="11">
        <f t="shared" si="0"/>
        <v>3252</v>
      </c>
      <c r="H24" s="11">
        <v>23</v>
      </c>
      <c r="I24" s="13">
        <f t="shared" si="1"/>
        <v>12309</v>
      </c>
    </row>
    <row r="25" spans="1:9" s="31" customFormat="1" ht="15.75" customHeight="1" x14ac:dyDescent="0.2">
      <c r="A25" s="32" t="s">
        <v>63</v>
      </c>
      <c r="B25" s="33">
        <v>61385069</v>
      </c>
      <c r="C25" s="37">
        <v>91651000170</v>
      </c>
      <c r="D25" s="11">
        <v>33.6</v>
      </c>
      <c r="E25" s="11">
        <v>10432</v>
      </c>
      <c r="F25" s="11">
        <v>80</v>
      </c>
      <c r="G25" s="11">
        <f t="shared" si="0"/>
        <v>3783</v>
      </c>
      <c r="H25" s="11">
        <v>27</v>
      </c>
      <c r="I25" s="13">
        <f t="shared" si="1"/>
        <v>14322</v>
      </c>
    </row>
    <row r="26" spans="1:9" s="31" customFormat="1" ht="15.75" customHeight="1" x14ac:dyDescent="0.2">
      <c r="A26" s="32" t="s">
        <v>190</v>
      </c>
      <c r="B26" s="33">
        <v>70849366</v>
      </c>
      <c r="C26" s="37">
        <v>91651000168</v>
      </c>
      <c r="D26" s="35">
        <v>25.7</v>
      </c>
      <c r="E26" s="11">
        <v>7981</v>
      </c>
      <c r="F26" s="11">
        <v>0</v>
      </c>
      <c r="G26" s="11">
        <f t="shared" si="0"/>
        <v>2874</v>
      </c>
      <c r="H26" s="11">
        <v>20</v>
      </c>
      <c r="I26" s="13">
        <f t="shared" si="1"/>
        <v>10875</v>
      </c>
    </row>
    <row r="27" spans="1:9" s="31" customFormat="1" ht="15.75" customHeight="1" x14ac:dyDescent="0.2">
      <c r="A27" s="32" t="s">
        <v>64</v>
      </c>
      <c r="B27" s="33">
        <v>70848947</v>
      </c>
      <c r="C27" s="37">
        <v>91651000177</v>
      </c>
      <c r="D27" s="35">
        <v>36.9</v>
      </c>
      <c r="E27" s="11">
        <v>11760</v>
      </c>
      <c r="F27" s="11">
        <v>0</v>
      </c>
      <c r="G27" s="11">
        <f t="shared" si="0"/>
        <v>4234</v>
      </c>
      <c r="H27" s="11">
        <v>29.5</v>
      </c>
      <c r="I27" s="13">
        <f t="shared" si="1"/>
        <v>16023.5</v>
      </c>
    </row>
    <row r="28" spans="1:9" s="31" customFormat="1" ht="15.75" customHeight="1" x14ac:dyDescent="0.2">
      <c r="A28" s="32" t="s">
        <v>65</v>
      </c>
      <c r="B28" s="33">
        <v>70098506</v>
      </c>
      <c r="C28" s="37">
        <v>91651000166</v>
      </c>
      <c r="D28" s="35">
        <v>35.9</v>
      </c>
      <c r="E28" s="11">
        <v>11152</v>
      </c>
      <c r="F28" s="11">
        <v>20</v>
      </c>
      <c r="G28" s="11">
        <f t="shared" si="0"/>
        <v>4022</v>
      </c>
      <c r="H28" s="11">
        <v>28</v>
      </c>
      <c r="I28" s="13">
        <f t="shared" si="1"/>
        <v>15222</v>
      </c>
    </row>
    <row r="29" spans="1:9" s="31" customFormat="1" ht="15.75" customHeight="1" x14ac:dyDescent="0.2">
      <c r="A29" s="32" t="s">
        <v>66</v>
      </c>
      <c r="B29" s="33">
        <v>61385433</v>
      </c>
      <c r="C29" s="37">
        <v>91651000184</v>
      </c>
      <c r="D29" s="11">
        <v>31.5</v>
      </c>
      <c r="E29" s="11">
        <v>9769</v>
      </c>
      <c r="F29" s="11">
        <v>0</v>
      </c>
      <c r="G29" s="11">
        <f t="shared" si="0"/>
        <v>3517</v>
      </c>
      <c r="H29" s="11">
        <v>25</v>
      </c>
      <c r="I29" s="13">
        <f t="shared" si="1"/>
        <v>13311</v>
      </c>
    </row>
    <row r="30" spans="1:9" s="31" customFormat="1" ht="15.75" customHeight="1" thickBot="1" x14ac:dyDescent="0.25">
      <c r="A30" s="32" t="s">
        <v>67</v>
      </c>
      <c r="B30" s="33">
        <v>68403704</v>
      </c>
      <c r="C30" s="91">
        <v>91651000171</v>
      </c>
      <c r="D30" s="66">
        <v>35.700000000000003</v>
      </c>
      <c r="E30" s="66">
        <v>11570</v>
      </c>
      <c r="F30" s="66">
        <v>0</v>
      </c>
      <c r="G30" s="66">
        <f t="shared" si="0"/>
        <v>4166</v>
      </c>
      <c r="H30" s="66">
        <v>29</v>
      </c>
      <c r="I30" s="67">
        <f t="shared" si="1"/>
        <v>15765</v>
      </c>
    </row>
    <row r="31" spans="1:9" s="31" customFormat="1" ht="21" customHeight="1" thickBot="1" x14ac:dyDescent="0.25">
      <c r="A31" s="161" t="s">
        <v>3</v>
      </c>
      <c r="B31" s="194"/>
      <c r="C31" s="163"/>
      <c r="D31" s="45">
        <f t="shared" ref="D31:I31" si="2">SUM(D6:D30)</f>
        <v>841.00000000000011</v>
      </c>
      <c r="E31" s="45">
        <f t="shared" si="2"/>
        <v>260889</v>
      </c>
      <c r="F31" s="45">
        <f t="shared" si="2"/>
        <v>1793</v>
      </c>
      <c r="G31" s="45">
        <f t="shared" si="2"/>
        <v>94541</v>
      </c>
      <c r="H31" s="45">
        <f t="shared" si="2"/>
        <v>662.5</v>
      </c>
      <c r="I31" s="46">
        <f t="shared" si="2"/>
        <v>357885.5</v>
      </c>
    </row>
    <row r="32" spans="1:9" s="31" customFormat="1" x14ac:dyDescent="0.2">
      <c r="D32" s="28"/>
      <c r="E32" s="29"/>
      <c r="F32" s="29"/>
      <c r="G32" s="29"/>
      <c r="H32" s="29"/>
      <c r="I32" s="29"/>
    </row>
    <row r="33" spans="4:9" x14ac:dyDescent="0.2">
      <c r="D33" s="4"/>
      <c r="E33" s="4"/>
      <c r="F33" s="4"/>
      <c r="G33" s="4"/>
      <c r="H33" s="4"/>
      <c r="I33" s="4"/>
    </row>
    <row r="34" spans="4:9" x14ac:dyDescent="0.2">
      <c r="D34" s="4"/>
      <c r="E34" s="4"/>
      <c r="F34" s="4"/>
      <c r="G34" s="4"/>
      <c r="H34" s="4"/>
      <c r="I34" s="4"/>
    </row>
    <row r="35" spans="4:9" ht="15.75" customHeight="1" x14ac:dyDescent="0.2">
      <c r="D35" s="4"/>
      <c r="E35" s="4"/>
      <c r="F35" s="4"/>
      <c r="G35" s="4"/>
      <c r="H35" s="4"/>
      <c r="I35" s="4"/>
    </row>
    <row r="36" spans="4:9" ht="15.75" customHeight="1" x14ac:dyDescent="0.2">
      <c r="D36" s="4"/>
      <c r="E36" s="4"/>
      <c r="F36" s="4"/>
      <c r="G36" s="4"/>
      <c r="H36" s="4"/>
      <c r="I36" s="4"/>
    </row>
    <row r="37" spans="4:9" x14ac:dyDescent="0.2">
      <c r="D37" s="4"/>
      <c r="E37" s="4"/>
      <c r="F37" s="4"/>
      <c r="G37" s="4"/>
      <c r="H37" s="4"/>
      <c r="I37" s="4"/>
    </row>
    <row r="38" spans="4:9" ht="19.5" customHeight="1" x14ac:dyDescent="0.2">
      <c r="D38" s="4"/>
      <c r="E38" s="4"/>
      <c r="F38" s="4"/>
      <c r="G38" s="4"/>
      <c r="H38" s="4"/>
      <c r="I38" s="4"/>
    </row>
    <row r="39" spans="4:9" ht="16.5" customHeight="1" x14ac:dyDescent="0.2">
      <c r="D39" s="4"/>
      <c r="E39" s="4"/>
      <c r="F39" s="4"/>
      <c r="G39" s="4"/>
      <c r="H39" s="4"/>
      <c r="I39" s="4"/>
    </row>
    <row r="40" spans="4:9" ht="20.25" customHeight="1" x14ac:dyDescent="0.2">
      <c r="D40" s="4"/>
      <c r="E40" s="4"/>
      <c r="F40" s="4"/>
      <c r="G40" s="4"/>
      <c r="H40" s="4"/>
      <c r="I40" s="4"/>
    </row>
    <row r="41" spans="4:9" x14ac:dyDescent="0.2">
      <c r="D41" s="4"/>
      <c r="E41" s="4"/>
      <c r="F41" s="4"/>
      <c r="G41" s="4"/>
      <c r="H41" s="4"/>
      <c r="I41" s="4"/>
    </row>
    <row r="42" spans="4:9" x14ac:dyDescent="0.2">
      <c r="D42" s="48"/>
      <c r="E42" s="49"/>
      <c r="F42" s="49"/>
      <c r="G42" s="49"/>
      <c r="H42" s="49"/>
      <c r="I42" s="49"/>
    </row>
    <row r="43" spans="4:9" x14ac:dyDescent="0.2">
      <c r="D43" s="48"/>
      <c r="E43" s="49"/>
      <c r="F43" s="49"/>
      <c r="G43" s="49"/>
      <c r="H43" s="49"/>
      <c r="I43" s="49"/>
    </row>
    <row r="44" spans="4:9" x14ac:dyDescent="0.2">
      <c r="D44" s="48"/>
      <c r="E44" s="49"/>
      <c r="F44" s="49"/>
      <c r="G44" s="49"/>
      <c r="H44" s="49"/>
      <c r="I44" s="49"/>
    </row>
    <row r="45" spans="4:9" x14ac:dyDescent="0.2">
      <c r="D45" s="48"/>
      <c r="E45" s="49"/>
      <c r="F45" s="49"/>
      <c r="G45" s="49"/>
      <c r="H45" s="49"/>
      <c r="I45" s="49"/>
    </row>
    <row r="46" spans="4:9" x14ac:dyDescent="0.2">
      <c r="D46" s="48"/>
      <c r="E46" s="49"/>
      <c r="F46" s="49"/>
      <c r="G46" s="49"/>
      <c r="H46" s="49"/>
      <c r="I46" s="49"/>
    </row>
    <row r="47" spans="4:9" x14ac:dyDescent="0.2">
      <c r="D47" s="48"/>
      <c r="E47" s="49"/>
      <c r="F47" s="49"/>
      <c r="G47" s="49"/>
      <c r="H47" s="49"/>
      <c r="I47" s="49"/>
    </row>
    <row r="48" spans="4:9" x14ac:dyDescent="0.2">
      <c r="D48" s="48"/>
      <c r="E48" s="49"/>
      <c r="F48" s="49"/>
      <c r="G48" s="49"/>
      <c r="H48" s="49"/>
      <c r="I48" s="49"/>
    </row>
    <row r="49" spans="4:9" x14ac:dyDescent="0.2">
      <c r="D49" s="48"/>
      <c r="E49" s="49"/>
      <c r="F49" s="49"/>
      <c r="G49" s="49"/>
      <c r="H49" s="49"/>
      <c r="I49" s="49"/>
    </row>
    <row r="50" spans="4:9" x14ac:dyDescent="0.2">
      <c r="D50" s="48"/>
      <c r="E50" s="49"/>
      <c r="F50" s="49"/>
      <c r="G50" s="49"/>
      <c r="H50" s="49"/>
      <c r="I50" s="49"/>
    </row>
    <row r="51" spans="4:9" x14ac:dyDescent="0.2">
      <c r="D51" s="48"/>
      <c r="E51" s="49"/>
      <c r="F51" s="49"/>
      <c r="G51" s="49"/>
      <c r="H51" s="49"/>
      <c r="I51" s="49"/>
    </row>
    <row r="52" spans="4:9" x14ac:dyDescent="0.2">
      <c r="D52" s="48"/>
      <c r="E52" s="49"/>
      <c r="F52" s="49"/>
      <c r="G52" s="49"/>
      <c r="H52" s="49"/>
      <c r="I52" s="49"/>
    </row>
    <row r="53" spans="4:9" x14ac:dyDescent="0.2">
      <c r="D53" s="48"/>
      <c r="E53" s="49"/>
      <c r="F53" s="49"/>
      <c r="G53" s="49"/>
      <c r="H53" s="49"/>
      <c r="I53" s="49"/>
    </row>
    <row r="54" spans="4:9" x14ac:dyDescent="0.2">
      <c r="D54" s="48"/>
      <c r="E54" s="49"/>
      <c r="F54" s="49"/>
      <c r="G54" s="49"/>
      <c r="H54" s="49"/>
      <c r="I54" s="49"/>
    </row>
    <row r="55" spans="4:9" x14ac:dyDescent="0.2">
      <c r="D55" s="48"/>
      <c r="E55" s="49"/>
      <c r="F55" s="49"/>
      <c r="G55" s="49"/>
      <c r="H55" s="49"/>
      <c r="I55" s="49"/>
    </row>
    <row r="56" spans="4:9" x14ac:dyDescent="0.2">
      <c r="D56" s="48"/>
      <c r="E56" s="49"/>
      <c r="F56" s="49"/>
      <c r="G56" s="49"/>
      <c r="H56" s="49"/>
      <c r="I56" s="49"/>
    </row>
    <row r="57" spans="4:9" x14ac:dyDescent="0.2">
      <c r="D57" s="48"/>
      <c r="E57" s="49"/>
      <c r="F57" s="49"/>
      <c r="G57" s="49"/>
      <c r="H57" s="49"/>
      <c r="I57" s="49"/>
    </row>
    <row r="58" spans="4:9" x14ac:dyDescent="0.2">
      <c r="D58" s="48"/>
      <c r="E58" s="49"/>
      <c r="F58" s="49"/>
      <c r="G58" s="49"/>
      <c r="H58" s="49"/>
      <c r="I58" s="49"/>
    </row>
    <row r="59" spans="4:9" x14ac:dyDescent="0.2">
      <c r="D59" s="48"/>
      <c r="E59" s="49"/>
      <c r="F59" s="49"/>
      <c r="G59" s="49"/>
      <c r="H59" s="49"/>
      <c r="I59" s="49"/>
    </row>
    <row r="60" spans="4:9" x14ac:dyDescent="0.2">
      <c r="D60" s="48"/>
      <c r="E60" s="49"/>
      <c r="F60" s="49"/>
      <c r="G60" s="49"/>
      <c r="H60" s="49"/>
      <c r="I60" s="49"/>
    </row>
    <row r="61" spans="4:9" x14ac:dyDescent="0.2">
      <c r="D61" s="48"/>
      <c r="E61" s="49"/>
      <c r="F61" s="49"/>
      <c r="G61" s="49"/>
      <c r="H61" s="49"/>
      <c r="I61" s="49"/>
    </row>
    <row r="62" spans="4:9" x14ac:dyDescent="0.2">
      <c r="D62" s="48"/>
      <c r="E62" s="49"/>
      <c r="F62" s="49"/>
      <c r="G62" s="49"/>
      <c r="H62" s="49"/>
      <c r="I62" s="49"/>
    </row>
    <row r="63" spans="4:9" x14ac:dyDescent="0.2">
      <c r="D63" s="48"/>
      <c r="E63" s="49"/>
      <c r="F63" s="49"/>
      <c r="G63" s="49"/>
      <c r="H63" s="49"/>
      <c r="I63" s="49"/>
    </row>
    <row r="64" spans="4:9" x14ac:dyDescent="0.2">
      <c r="D64" s="48"/>
      <c r="E64" s="49"/>
      <c r="F64" s="49"/>
      <c r="G64" s="49"/>
      <c r="H64" s="49"/>
      <c r="I64" s="49"/>
    </row>
    <row r="65" spans="4:9" x14ac:dyDescent="0.2">
      <c r="D65" s="48"/>
      <c r="E65" s="49"/>
      <c r="F65" s="49"/>
      <c r="G65" s="49"/>
      <c r="H65" s="49"/>
      <c r="I65" s="49"/>
    </row>
  </sheetData>
  <mergeCells count="12">
    <mergeCell ref="A31:C31"/>
    <mergeCell ref="E3:E4"/>
    <mergeCell ref="A5:I5"/>
    <mergeCell ref="F3:F4"/>
    <mergeCell ref="I3:I4"/>
    <mergeCell ref="A2:A4"/>
    <mergeCell ref="B2:B4"/>
    <mergeCell ref="G3:G4"/>
    <mergeCell ref="H3:H4"/>
    <mergeCell ref="D2:I2"/>
    <mergeCell ref="D3:D4"/>
    <mergeCell ref="C2:C4"/>
  </mergeCells>
  <phoneticPr fontId="0" type="noConversion"/>
  <pageMargins left="0.39370078740157483" right="0.19685039370078741" top="0.59055118110236227" bottom="0.59055118110236227" header="0.51181102362204722" footer="0.51181102362204722"/>
  <pageSetup paperSize="9" scale="75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0" workbookViewId="0"/>
  </sheetViews>
  <sheetFormatPr defaultColWidth="9.140625" defaultRowHeight="12.75" x14ac:dyDescent="0.2"/>
  <cols>
    <col min="1" max="1" width="52.85546875" style="4" customWidth="1"/>
    <col min="2" max="2" width="11.140625" style="4" hidden="1" customWidth="1"/>
    <col min="3" max="3" width="14.140625" style="27" customWidth="1"/>
    <col min="4" max="4" width="9.28515625" style="28" customWidth="1"/>
    <col min="5" max="5" width="12" style="29" customWidth="1"/>
    <col min="6" max="6" width="9.42578125" style="29" customWidth="1"/>
    <col min="7" max="7" width="11.5703125" style="29" customWidth="1"/>
    <col min="8" max="8" width="9.7109375" style="29" customWidth="1"/>
    <col min="9" max="9" width="10.5703125" style="29" customWidth="1"/>
    <col min="10" max="16384" width="9.140625" style="4"/>
  </cols>
  <sheetData>
    <row r="1" spans="1:9" s="31" customFormat="1" ht="13.5" thickBot="1" x14ac:dyDescent="0.25">
      <c r="C1" s="73"/>
      <c r="D1" s="28"/>
      <c r="E1" s="29"/>
      <c r="F1" s="29"/>
      <c r="G1" s="29"/>
      <c r="H1" s="29"/>
      <c r="I1" s="30" t="s">
        <v>137</v>
      </c>
    </row>
    <row r="2" spans="1:9" s="31" customFormat="1" ht="15.75" customHeight="1" x14ac:dyDescent="0.2">
      <c r="A2" s="159" t="s">
        <v>266</v>
      </c>
      <c r="B2" s="168" t="s">
        <v>134</v>
      </c>
      <c r="C2" s="168" t="s">
        <v>210</v>
      </c>
      <c r="D2" s="171" t="s">
        <v>139</v>
      </c>
      <c r="E2" s="172"/>
      <c r="F2" s="172"/>
      <c r="G2" s="172"/>
      <c r="H2" s="172"/>
      <c r="I2" s="173"/>
    </row>
    <row r="3" spans="1:9" s="31" customFormat="1" ht="15.75" customHeight="1" x14ac:dyDescent="0.2">
      <c r="A3" s="166"/>
      <c r="B3" s="169"/>
      <c r="C3" s="169"/>
      <c r="D3" s="178" t="s">
        <v>157</v>
      </c>
      <c r="E3" s="180" t="s">
        <v>0</v>
      </c>
      <c r="F3" s="180" t="s">
        <v>154</v>
      </c>
      <c r="G3" s="178" t="s">
        <v>1</v>
      </c>
      <c r="H3" s="180" t="s">
        <v>160</v>
      </c>
      <c r="I3" s="164" t="s">
        <v>159</v>
      </c>
    </row>
    <row r="4" spans="1:9" s="31" customFormat="1" ht="42" customHeight="1" thickBot="1" x14ac:dyDescent="0.25">
      <c r="A4" s="167"/>
      <c r="B4" s="170"/>
      <c r="C4" s="170"/>
      <c r="D4" s="179"/>
      <c r="E4" s="181"/>
      <c r="F4" s="181"/>
      <c r="G4" s="179"/>
      <c r="H4" s="181"/>
      <c r="I4" s="165"/>
    </row>
    <row r="5" spans="1:9" s="31" customFormat="1" ht="19.5" customHeight="1" x14ac:dyDescent="0.2">
      <c r="A5" s="174" t="s">
        <v>172</v>
      </c>
      <c r="B5" s="175"/>
      <c r="C5" s="175"/>
      <c r="D5" s="175"/>
      <c r="E5" s="175"/>
      <c r="F5" s="176"/>
      <c r="G5" s="176"/>
      <c r="H5" s="176"/>
      <c r="I5" s="177"/>
    </row>
    <row r="6" spans="1:9" s="31" customFormat="1" ht="15.75" customHeight="1" x14ac:dyDescent="0.2">
      <c r="A6" s="32" t="s">
        <v>143</v>
      </c>
      <c r="B6" s="33">
        <v>45245924</v>
      </c>
      <c r="C6" s="37">
        <v>91651000150</v>
      </c>
      <c r="D6" s="35">
        <v>22.5</v>
      </c>
      <c r="E6" s="11">
        <v>6260</v>
      </c>
      <c r="F6" s="11">
        <v>1036</v>
      </c>
      <c r="G6" s="11">
        <f t="shared" ref="G6:G18" si="0">CEILING((E6+F6)*34%+E6*2%,1)</f>
        <v>2606</v>
      </c>
      <c r="H6" s="11">
        <v>226</v>
      </c>
      <c r="I6" s="13">
        <f t="shared" ref="I6:I18" si="1">E6+F6+G6+H6</f>
        <v>10128</v>
      </c>
    </row>
    <row r="7" spans="1:9" s="31" customFormat="1" ht="15.75" customHeight="1" x14ac:dyDescent="0.2">
      <c r="A7" s="32" t="s">
        <v>144</v>
      </c>
      <c r="B7" s="33">
        <v>45241848</v>
      </c>
      <c r="C7" s="37">
        <v>91651000149</v>
      </c>
      <c r="D7" s="35">
        <v>15.5</v>
      </c>
      <c r="E7" s="11">
        <v>4862</v>
      </c>
      <c r="F7" s="11">
        <v>1036</v>
      </c>
      <c r="G7" s="11">
        <f t="shared" si="0"/>
        <v>2103</v>
      </c>
      <c r="H7" s="11">
        <v>249</v>
      </c>
      <c r="I7" s="13">
        <f t="shared" si="1"/>
        <v>8250</v>
      </c>
    </row>
    <row r="8" spans="1:9" s="31" customFormat="1" ht="15.75" customHeight="1" x14ac:dyDescent="0.2">
      <c r="A8" s="32" t="s">
        <v>250</v>
      </c>
      <c r="B8" s="33">
        <v>45241651</v>
      </c>
      <c r="C8" s="37">
        <v>91651000159</v>
      </c>
      <c r="D8" s="35">
        <v>18.5</v>
      </c>
      <c r="E8" s="11">
        <v>5734</v>
      </c>
      <c r="F8" s="11">
        <v>1023</v>
      </c>
      <c r="G8" s="11">
        <f t="shared" si="0"/>
        <v>2413</v>
      </c>
      <c r="H8" s="11">
        <v>188</v>
      </c>
      <c r="I8" s="13">
        <f t="shared" si="1"/>
        <v>9358</v>
      </c>
    </row>
    <row r="9" spans="1:9" s="31" customFormat="1" ht="15.75" customHeight="1" x14ac:dyDescent="0.2">
      <c r="A9" s="32" t="s">
        <v>205</v>
      </c>
      <c r="B9" s="33">
        <v>45241295</v>
      </c>
      <c r="C9" s="37">
        <v>91651000157</v>
      </c>
      <c r="D9" s="35">
        <v>19.8</v>
      </c>
      <c r="E9" s="11">
        <v>5694</v>
      </c>
      <c r="F9" s="11">
        <v>699</v>
      </c>
      <c r="G9" s="11">
        <f t="shared" si="0"/>
        <v>2288</v>
      </c>
      <c r="H9" s="11">
        <v>222</v>
      </c>
      <c r="I9" s="13">
        <f t="shared" si="1"/>
        <v>8903</v>
      </c>
    </row>
    <row r="10" spans="1:9" s="31" customFormat="1" ht="15.75" customHeight="1" x14ac:dyDescent="0.2">
      <c r="A10" s="32" t="s">
        <v>145</v>
      </c>
      <c r="B10" s="33">
        <v>45241643</v>
      </c>
      <c r="C10" s="37">
        <v>91651000155</v>
      </c>
      <c r="D10" s="35">
        <v>19.2</v>
      </c>
      <c r="E10" s="11">
        <v>5041</v>
      </c>
      <c r="F10" s="11">
        <v>760</v>
      </c>
      <c r="G10" s="11">
        <f t="shared" si="0"/>
        <v>2074</v>
      </c>
      <c r="H10" s="11">
        <v>178</v>
      </c>
      <c r="I10" s="13">
        <f t="shared" si="1"/>
        <v>8053</v>
      </c>
    </row>
    <row r="11" spans="1:9" s="31" customFormat="1" ht="15.75" customHeight="1" x14ac:dyDescent="0.2">
      <c r="A11" s="32" t="s">
        <v>146</v>
      </c>
      <c r="B11" s="33">
        <v>45242941</v>
      </c>
      <c r="C11" s="37">
        <v>91651000154</v>
      </c>
      <c r="D11" s="35">
        <v>13.7</v>
      </c>
      <c r="E11" s="11">
        <v>4297</v>
      </c>
      <c r="F11" s="11">
        <v>488</v>
      </c>
      <c r="G11" s="11">
        <f t="shared" si="0"/>
        <v>1713</v>
      </c>
      <c r="H11" s="11">
        <v>187</v>
      </c>
      <c r="I11" s="13">
        <f t="shared" si="1"/>
        <v>6685</v>
      </c>
    </row>
    <row r="12" spans="1:9" s="31" customFormat="1" ht="15.75" customHeight="1" x14ac:dyDescent="0.2">
      <c r="A12" s="32" t="s">
        <v>147</v>
      </c>
      <c r="B12" s="33">
        <v>45241694</v>
      </c>
      <c r="C12" s="37">
        <v>91651000416</v>
      </c>
      <c r="D12" s="35">
        <v>17.5</v>
      </c>
      <c r="E12" s="11">
        <v>5207</v>
      </c>
      <c r="F12" s="11">
        <v>513</v>
      </c>
      <c r="G12" s="11">
        <f t="shared" si="0"/>
        <v>2049</v>
      </c>
      <c r="H12" s="11">
        <v>186</v>
      </c>
      <c r="I12" s="13">
        <f t="shared" si="1"/>
        <v>7955</v>
      </c>
    </row>
    <row r="13" spans="1:9" s="31" customFormat="1" ht="15.75" customHeight="1" x14ac:dyDescent="0.2">
      <c r="A13" s="32" t="s">
        <v>202</v>
      </c>
      <c r="B13" s="33">
        <v>45242950</v>
      </c>
      <c r="C13" s="37">
        <v>91651000152</v>
      </c>
      <c r="D13" s="35">
        <v>8</v>
      </c>
      <c r="E13" s="11">
        <v>2600</v>
      </c>
      <c r="F13" s="11">
        <v>411</v>
      </c>
      <c r="G13" s="11">
        <f t="shared" si="0"/>
        <v>1076</v>
      </c>
      <c r="H13" s="11">
        <v>103</v>
      </c>
      <c r="I13" s="13">
        <f t="shared" si="1"/>
        <v>4190</v>
      </c>
    </row>
    <row r="14" spans="1:9" s="31" customFormat="1" ht="15.75" customHeight="1" x14ac:dyDescent="0.2">
      <c r="A14" s="32" t="s">
        <v>148</v>
      </c>
      <c r="B14" s="33">
        <v>45242879</v>
      </c>
      <c r="C14" s="37">
        <v>91651000153</v>
      </c>
      <c r="D14" s="35">
        <v>18.600000000000001</v>
      </c>
      <c r="E14" s="11">
        <v>5392</v>
      </c>
      <c r="F14" s="11">
        <v>1022</v>
      </c>
      <c r="G14" s="11">
        <f t="shared" si="0"/>
        <v>2289</v>
      </c>
      <c r="H14" s="11">
        <v>184</v>
      </c>
      <c r="I14" s="13">
        <f t="shared" si="1"/>
        <v>8887</v>
      </c>
    </row>
    <row r="15" spans="1:9" s="31" customFormat="1" ht="15.75" customHeight="1" x14ac:dyDescent="0.2">
      <c r="A15" s="32" t="s">
        <v>153</v>
      </c>
      <c r="B15" s="33">
        <v>49625055</v>
      </c>
      <c r="C15" s="37">
        <v>91651000151</v>
      </c>
      <c r="D15" s="35">
        <v>17.5</v>
      </c>
      <c r="E15" s="11">
        <v>4967</v>
      </c>
      <c r="F15" s="11">
        <v>810</v>
      </c>
      <c r="G15" s="11">
        <f t="shared" si="0"/>
        <v>2064</v>
      </c>
      <c r="H15" s="11">
        <v>278</v>
      </c>
      <c r="I15" s="13">
        <f t="shared" si="1"/>
        <v>8119</v>
      </c>
    </row>
    <row r="16" spans="1:9" s="31" customFormat="1" ht="15.75" customHeight="1" x14ac:dyDescent="0.2">
      <c r="A16" s="32" t="s">
        <v>149</v>
      </c>
      <c r="B16" s="33">
        <v>67365779</v>
      </c>
      <c r="C16" s="37">
        <v>91651000156</v>
      </c>
      <c r="D16" s="35">
        <v>17.2</v>
      </c>
      <c r="E16" s="11">
        <v>4734</v>
      </c>
      <c r="F16" s="11">
        <v>812</v>
      </c>
      <c r="G16" s="11">
        <f t="shared" si="0"/>
        <v>1981</v>
      </c>
      <c r="H16" s="11">
        <v>191</v>
      </c>
      <c r="I16" s="13">
        <f t="shared" si="1"/>
        <v>7718</v>
      </c>
    </row>
    <row r="17" spans="1:9" s="31" customFormat="1" ht="15.75" customHeight="1" x14ac:dyDescent="0.2">
      <c r="A17" s="32" t="s">
        <v>150</v>
      </c>
      <c r="B17" s="33">
        <v>45241945</v>
      </c>
      <c r="C17" s="37">
        <v>91651000158</v>
      </c>
      <c r="D17" s="11">
        <v>20.7</v>
      </c>
      <c r="E17" s="11">
        <v>6111</v>
      </c>
      <c r="F17" s="11">
        <v>1093</v>
      </c>
      <c r="G17" s="11">
        <f t="shared" si="0"/>
        <v>2572</v>
      </c>
      <c r="H17" s="11">
        <v>242</v>
      </c>
      <c r="I17" s="13">
        <f t="shared" si="1"/>
        <v>10018</v>
      </c>
    </row>
    <row r="18" spans="1:9" s="31" customFormat="1" ht="15.75" customHeight="1" thickBot="1" x14ac:dyDescent="0.25">
      <c r="A18" s="92" t="s">
        <v>151</v>
      </c>
      <c r="B18" s="97">
        <v>64289</v>
      </c>
      <c r="C18" s="91">
        <v>91651000212</v>
      </c>
      <c r="D18" s="66">
        <v>34.200000000000003</v>
      </c>
      <c r="E18" s="66">
        <v>10354</v>
      </c>
      <c r="F18" s="66">
        <v>2266</v>
      </c>
      <c r="G18" s="66">
        <f t="shared" si="0"/>
        <v>4498</v>
      </c>
      <c r="H18" s="66">
        <v>460</v>
      </c>
      <c r="I18" s="67">
        <f t="shared" si="1"/>
        <v>17578</v>
      </c>
    </row>
    <row r="19" spans="1:9" s="31" customFormat="1" ht="21" customHeight="1" thickBot="1" x14ac:dyDescent="0.25">
      <c r="A19" s="161" t="s">
        <v>3</v>
      </c>
      <c r="B19" s="188"/>
      <c r="C19" s="163"/>
      <c r="D19" s="45">
        <f t="shared" ref="D19:I19" si="2">SUM(D6:D18)</f>
        <v>242.89999999999998</v>
      </c>
      <c r="E19" s="45">
        <f t="shared" si="2"/>
        <v>71253</v>
      </c>
      <c r="F19" s="45">
        <f t="shared" si="2"/>
        <v>11969</v>
      </c>
      <c r="G19" s="45">
        <f t="shared" si="2"/>
        <v>29726</v>
      </c>
      <c r="H19" s="45">
        <f t="shared" si="2"/>
        <v>2894</v>
      </c>
      <c r="I19" s="46">
        <f t="shared" si="2"/>
        <v>115842</v>
      </c>
    </row>
    <row r="20" spans="1:9" s="31" customFormat="1" x14ac:dyDescent="0.2">
      <c r="C20" s="73"/>
    </row>
    <row r="21" spans="1:9" ht="13.5" thickBot="1" x14ac:dyDescent="0.25">
      <c r="I21" s="30" t="s">
        <v>137</v>
      </c>
    </row>
    <row r="22" spans="1:9" ht="15.75" customHeight="1" x14ac:dyDescent="0.2">
      <c r="A22" s="159" t="s">
        <v>266</v>
      </c>
      <c r="B22" s="168" t="s">
        <v>134</v>
      </c>
      <c r="C22" s="168" t="s">
        <v>210</v>
      </c>
      <c r="D22" s="171" t="s">
        <v>252</v>
      </c>
      <c r="E22" s="172"/>
      <c r="F22" s="172"/>
      <c r="G22" s="172"/>
      <c r="H22" s="172"/>
      <c r="I22" s="173"/>
    </row>
    <row r="23" spans="1:9" ht="15.75" customHeight="1" x14ac:dyDescent="0.2">
      <c r="A23" s="166"/>
      <c r="B23" s="169"/>
      <c r="C23" s="169"/>
      <c r="D23" s="178" t="s">
        <v>157</v>
      </c>
      <c r="E23" s="180" t="s">
        <v>0</v>
      </c>
      <c r="F23" s="180" t="s">
        <v>154</v>
      </c>
      <c r="G23" s="178" t="s">
        <v>1</v>
      </c>
      <c r="H23" s="180" t="s">
        <v>160</v>
      </c>
      <c r="I23" s="164" t="s">
        <v>159</v>
      </c>
    </row>
    <row r="24" spans="1:9" ht="42" customHeight="1" thickBot="1" x14ac:dyDescent="0.25">
      <c r="A24" s="167"/>
      <c r="B24" s="170"/>
      <c r="C24" s="170"/>
      <c r="D24" s="179"/>
      <c r="E24" s="181"/>
      <c r="F24" s="181"/>
      <c r="G24" s="179"/>
      <c r="H24" s="181"/>
      <c r="I24" s="165"/>
    </row>
    <row r="25" spans="1:9" ht="19.5" customHeight="1" x14ac:dyDescent="0.2">
      <c r="A25" s="174" t="s">
        <v>163</v>
      </c>
      <c r="B25" s="176"/>
      <c r="C25" s="176"/>
      <c r="D25" s="176"/>
      <c r="E25" s="176"/>
      <c r="F25" s="176"/>
      <c r="G25" s="176"/>
      <c r="H25" s="176"/>
      <c r="I25" s="177"/>
    </row>
    <row r="26" spans="1:9" ht="16.5" customHeight="1" thickBot="1" x14ac:dyDescent="0.25">
      <c r="A26" s="89" t="s">
        <v>164</v>
      </c>
      <c r="B26" s="90">
        <v>70842132</v>
      </c>
      <c r="C26" s="95">
        <v>91651000399</v>
      </c>
      <c r="D26" s="98">
        <v>15.3</v>
      </c>
      <c r="E26" s="66">
        <v>2580</v>
      </c>
      <c r="F26" s="66">
        <v>30</v>
      </c>
      <c r="G26" s="66">
        <f>CEILING((E26+F26)*34%+E26*2%,1)</f>
        <v>939</v>
      </c>
      <c r="H26" s="66">
        <v>71</v>
      </c>
      <c r="I26" s="67">
        <f>E26+F26+G26+H26</f>
        <v>3620</v>
      </c>
    </row>
    <row r="27" spans="1:9" ht="20.25" customHeight="1" thickBot="1" x14ac:dyDescent="0.25">
      <c r="A27" s="189" t="s">
        <v>3</v>
      </c>
      <c r="B27" s="162"/>
      <c r="C27" s="163"/>
      <c r="D27" s="45">
        <f t="shared" ref="D27:I27" si="3">SUM(D26)</f>
        <v>15.3</v>
      </c>
      <c r="E27" s="45">
        <f t="shared" si="3"/>
        <v>2580</v>
      </c>
      <c r="F27" s="45">
        <f t="shared" si="3"/>
        <v>30</v>
      </c>
      <c r="G27" s="45">
        <f t="shared" si="3"/>
        <v>939</v>
      </c>
      <c r="H27" s="45">
        <f t="shared" si="3"/>
        <v>71</v>
      </c>
      <c r="I27" s="46">
        <f t="shared" si="3"/>
        <v>3620</v>
      </c>
    </row>
    <row r="41" spans="4:9" x14ac:dyDescent="0.2">
      <c r="D41" s="48"/>
      <c r="E41" s="49"/>
      <c r="F41" s="49"/>
      <c r="G41" s="49"/>
      <c r="H41" s="49"/>
      <c r="I41" s="49"/>
    </row>
    <row r="42" spans="4:9" x14ac:dyDescent="0.2">
      <c r="D42" s="48"/>
      <c r="E42" s="49"/>
      <c r="F42" s="49"/>
      <c r="G42" s="49"/>
      <c r="H42" s="49"/>
      <c r="I42" s="49"/>
    </row>
    <row r="43" spans="4:9" x14ac:dyDescent="0.2">
      <c r="D43" s="48"/>
      <c r="E43" s="49"/>
      <c r="F43" s="49"/>
      <c r="G43" s="49"/>
      <c r="H43" s="49"/>
      <c r="I43" s="49"/>
    </row>
    <row r="44" spans="4:9" x14ac:dyDescent="0.2">
      <c r="D44" s="48"/>
      <c r="E44" s="49"/>
      <c r="F44" s="49"/>
      <c r="G44" s="49"/>
      <c r="H44" s="49"/>
      <c r="I44" s="49"/>
    </row>
    <row r="45" spans="4:9" x14ac:dyDescent="0.2">
      <c r="D45" s="48"/>
      <c r="E45" s="49"/>
      <c r="F45" s="49"/>
      <c r="G45" s="49"/>
      <c r="H45" s="49"/>
      <c r="I45" s="49"/>
    </row>
    <row r="46" spans="4:9" x14ac:dyDescent="0.2">
      <c r="D46" s="48"/>
      <c r="E46" s="49"/>
      <c r="F46" s="49"/>
      <c r="G46" s="49"/>
      <c r="H46" s="49"/>
      <c r="I46" s="49"/>
    </row>
    <row r="47" spans="4:9" x14ac:dyDescent="0.2">
      <c r="D47" s="48"/>
      <c r="E47" s="49"/>
      <c r="F47" s="49"/>
      <c r="G47" s="49"/>
      <c r="H47" s="49"/>
      <c r="I47" s="49"/>
    </row>
    <row r="48" spans="4:9" x14ac:dyDescent="0.2">
      <c r="D48" s="48"/>
      <c r="E48" s="49"/>
      <c r="F48" s="49"/>
      <c r="G48" s="49"/>
      <c r="H48" s="49"/>
      <c r="I48" s="49"/>
    </row>
    <row r="49" spans="4:9" x14ac:dyDescent="0.2">
      <c r="D49" s="48"/>
      <c r="E49" s="49"/>
      <c r="F49" s="49"/>
      <c r="G49" s="49"/>
      <c r="H49" s="49"/>
      <c r="I49" s="49"/>
    </row>
    <row r="50" spans="4:9" x14ac:dyDescent="0.2">
      <c r="D50" s="48"/>
      <c r="E50" s="49"/>
      <c r="F50" s="49"/>
      <c r="G50" s="49"/>
      <c r="H50" s="49"/>
      <c r="I50" s="49"/>
    </row>
    <row r="51" spans="4:9" x14ac:dyDescent="0.2">
      <c r="D51" s="48"/>
      <c r="E51" s="49"/>
      <c r="F51" s="49"/>
      <c r="G51" s="49"/>
      <c r="H51" s="49"/>
      <c r="I51" s="49"/>
    </row>
    <row r="52" spans="4:9" x14ac:dyDescent="0.2">
      <c r="D52" s="48"/>
      <c r="E52" s="49"/>
      <c r="F52" s="49"/>
      <c r="G52" s="49"/>
      <c r="H52" s="49"/>
      <c r="I52" s="49"/>
    </row>
    <row r="53" spans="4:9" x14ac:dyDescent="0.2">
      <c r="D53" s="48"/>
      <c r="E53" s="49"/>
      <c r="F53" s="49"/>
      <c r="G53" s="49"/>
      <c r="H53" s="49"/>
      <c r="I53" s="49"/>
    </row>
    <row r="54" spans="4:9" x14ac:dyDescent="0.2">
      <c r="D54" s="48"/>
      <c r="E54" s="49"/>
      <c r="F54" s="49"/>
      <c r="G54" s="49"/>
      <c r="H54" s="49"/>
      <c r="I54" s="49"/>
    </row>
    <row r="55" spans="4:9" x14ac:dyDescent="0.2">
      <c r="D55" s="48"/>
      <c r="E55" s="49"/>
      <c r="F55" s="49"/>
      <c r="G55" s="49"/>
      <c r="H55" s="49"/>
      <c r="I55" s="49"/>
    </row>
    <row r="56" spans="4:9" x14ac:dyDescent="0.2">
      <c r="D56" s="48"/>
      <c r="E56" s="49"/>
      <c r="F56" s="49"/>
      <c r="G56" s="49"/>
      <c r="H56" s="49"/>
      <c r="I56" s="49"/>
    </row>
    <row r="57" spans="4:9" x14ac:dyDescent="0.2">
      <c r="D57" s="48"/>
      <c r="E57" s="49"/>
      <c r="F57" s="49"/>
      <c r="G57" s="49"/>
      <c r="H57" s="49"/>
      <c r="I57" s="49"/>
    </row>
    <row r="58" spans="4:9" x14ac:dyDescent="0.2">
      <c r="D58" s="48"/>
      <c r="E58" s="49"/>
      <c r="F58" s="49"/>
      <c r="G58" s="49"/>
      <c r="H58" s="49"/>
      <c r="I58" s="49"/>
    </row>
    <row r="59" spans="4:9" x14ac:dyDescent="0.2">
      <c r="D59" s="48"/>
      <c r="E59" s="49"/>
      <c r="F59" s="49"/>
      <c r="G59" s="49"/>
      <c r="H59" s="49"/>
      <c r="I59" s="49"/>
    </row>
    <row r="60" spans="4:9" x14ac:dyDescent="0.2">
      <c r="D60" s="48"/>
      <c r="E60" s="49"/>
      <c r="F60" s="49"/>
      <c r="G60" s="49"/>
      <c r="H60" s="49"/>
      <c r="I60" s="49"/>
    </row>
    <row r="61" spans="4:9" x14ac:dyDescent="0.2">
      <c r="D61" s="48"/>
      <c r="E61" s="49"/>
      <c r="F61" s="49"/>
      <c r="G61" s="49"/>
      <c r="H61" s="49"/>
      <c r="I61" s="49"/>
    </row>
    <row r="62" spans="4:9" x14ac:dyDescent="0.2">
      <c r="D62" s="48"/>
      <c r="E62" s="49"/>
      <c r="F62" s="49"/>
      <c r="G62" s="49"/>
      <c r="H62" s="49"/>
      <c r="I62" s="49"/>
    </row>
    <row r="63" spans="4:9" x14ac:dyDescent="0.2">
      <c r="D63" s="48"/>
      <c r="E63" s="49"/>
      <c r="F63" s="49"/>
      <c r="G63" s="49"/>
      <c r="H63" s="49"/>
      <c r="I63" s="49"/>
    </row>
    <row r="64" spans="4:9" x14ac:dyDescent="0.2">
      <c r="D64" s="48"/>
      <c r="E64" s="49"/>
      <c r="F64" s="49"/>
      <c r="G64" s="49"/>
      <c r="H64" s="49"/>
      <c r="I64" s="49"/>
    </row>
    <row r="65" spans="4:9" x14ac:dyDescent="0.2">
      <c r="D65" s="48"/>
      <c r="E65" s="49"/>
      <c r="F65" s="49"/>
      <c r="G65" s="49"/>
      <c r="H65" s="49"/>
      <c r="I65" s="49"/>
    </row>
  </sheetData>
  <mergeCells count="24">
    <mergeCell ref="A19:C19"/>
    <mergeCell ref="E3:E4"/>
    <mergeCell ref="F23:F24"/>
    <mergeCell ref="E23:E24"/>
    <mergeCell ref="I3:I4"/>
    <mergeCell ref="A5:I5"/>
    <mergeCell ref="A2:A4"/>
    <mergeCell ref="B2:B4"/>
    <mergeCell ref="D2:I2"/>
    <mergeCell ref="F3:F4"/>
    <mergeCell ref="G3:G4"/>
    <mergeCell ref="C2:C4"/>
    <mergeCell ref="H3:H4"/>
    <mergeCell ref="D3:D4"/>
    <mergeCell ref="G23:G24"/>
    <mergeCell ref="A27:C27"/>
    <mergeCell ref="A25:I25"/>
    <mergeCell ref="H23:H24"/>
    <mergeCell ref="I23:I24"/>
    <mergeCell ref="A22:A24"/>
    <mergeCell ref="B22:B24"/>
    <mergeCell ref="D22:I22"/>
    <mergeCell ref="D23:D24"/>
    <mergeCell ref="C22:C24"/>
  </mergeCells>
  <phoneticPr fontId="1" type="noConversion"/>
  <pageMargins left="0.39370078740157483" right="0.3937007874015748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Paneš Patrik (MHMP)</cp:lastModifiedBy>
  <cp:lastPrinted>2016-10-24T06:08:58Z</cp:lastPrinted>
  <dcterms:created xsi:type="dcterms:W3CDTF">2008-03-11T13:26:44Z</dcterms:created>
  <dcterms:modified xsi:type="dcterms:W3CDTF">2016-11-25T14:50:01Z</dcterms:modified>
</cp:coreProperties>
</file>