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0658\Documents\"/>
    </mc:Choice>
  </mc:AlternateContent>
  <bookViews>
    <workbookView xWindow="360" yWindow="300" windowWidth="14940" windowHeight="8565"/>
  </bookViews>
  <sheets>
    <sheet name="sumář PO MČ" sheetId="10" r:id="rId1"/>
    <sheet name="MŠ " sheetId="20" r:id="rId2"/>
    <sheet name="ZŠ" sheetId="17" r:id="rId3"/>
    <sheet name="ŠJ" sheetId="18" r:id="rId4"/>
    <sheet name="ZUŠ MČ" sheetId="19" r:id="rId5"/>
    <sheet name="DDM MČ " sheetId="15" r:id="rId6"/>
  </sheets>
  <definedNames>
    <definedName name="_xlnm.Print_Titles" localSheetId="1">'MŠ '!$A:$A,'MŠ '!$3:$4</definedName>
    <definedName name="_xlnm.Print_Titles" localSheetId="2">ZŠ!$A:$A,ZŠ!$2:$4</definedName>
  </definedNames>
  <calcPr calcId="152511"/>
</workbook>
</file>

<file path=xl/calcChain.xml><?xml version="1.0" encoding="utf-8"?>
<calcChain xmlns="http://schemas.openxmlformats.org/spreadsheetml/2006/main">
  <c r="F267" i="17" l="1"/>
  <c r="F265" i="17"/>
  <c r="F264" i="17"/>
  <c r="F261" i="17"/>
  <c r="F259" i="17"/>
  <c r="F257" i="17"/>
  <c r="F255" i="17"/>
  <c r="F252" i="17"/>
  <c r="F251" i="17"/>
  <c r="F250" i="17"/>
  <c r="F249" i="17"/>
  <c r="F246" i="17"/>
  <c r="F244" i="17"/>
  <c r="F242" i="17"/>
  <c r="F239" i="17"/>
  <c r="F237" i="17"/>
  <c r="F236" i="17"/>
  <c r="F235" i="17"/>
  <c r="F232" i="17"/>
  <c r="F230" i="17"/>
  <c r="F229" i="17"/>
  <c r="F226" i="17"/>
  <c r="F224" i="17"/>
  <c r="F222" i="17"/>
  <c r="F220" i="17"/>
  <c r="F217" i="17"/>
  <c r="F215" i="17"/>
  <c r="F213" i="17"/>
  <c r="F211" i="17"/>
  <c r="F209" i="17"/>
  <c r="F208" i="17"/>
  <c r="F207" i="17"/>
  <c r="F206" i="17"/>
  <c r="F205" i="17"/>
  <c r="F202" i="17"/>
  <c r="F200" i="17"/>
  <c r="F199" i="17"/>
  <c r="F198" i="17"/>
  <c r="F197" i="17"/>
  <c r="F196" i="17"/>
  <c r="F195" i="17"/>
  <c r="F192" i="17"/>
  <c r="F190" i="17"/>
  <c r="F189" i="17"/>
  <c r="F188" i="17"/>
  <c r="F187" i="17"/>
  <c r="F186" i="17"/>
  <c r="F185" i="17"/>
  <c r="F184" i="17"/>
  <c r="F183" i="17"/>
  <c r="F182" i="17"/>
  <c r="F181" i="17"/>
  <c r="F178" i="17"/>
  <c r="F177" i="17"/>
  <c r="F175" i="17"/>
  <c r="F174" i="17"/>
  <c r="F173" i="17"/>
  <c r="F172" i="17"/>
  <c r="F171" i="17"/>
  <c r="F170" i="17"/>
  <c r="F169" i="17"/>
  <c r="F168" i="17"/>
  <c r="F167" i="17"/>
  <c r="F164" i="17"/>
  <c r="F162" i="17"/>
  <c r="F161" i="17"/>
  <c r="F160" i="17"/>
  <c r="F159" i="17"/>
  <c r="F158" i="17"/>
  <c r="F157" i="17"/>
  <c r="F156" i="17"/>
  <c r="F155" i="17"/>
  <c r="F154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6" i="17"/>
  <c r="F135" i="17"/>
  <c r="F134" i="17"/>
  <c r="F133" i="17"/>
  <c r="F132" i="17"/>
  <c r="F129" i="17"/>
  <c r="F127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08" i="17"/>
  <c r="F106" i="17"/>
  <c r="F105" i="17"/>
  <c r="F104" i="17"/>
  <c r="F103" i="17"/>
  <c r="F102" i="17"/>
  <c r="F101" i="17"/>
  <c r="F98" i="17"/>
  <c r="F96" i="17"/>
  <c r="F94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5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59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5" i="17"/>
  <c r="F34" i="17"/>
  <c r="F33" i="17"/>
  <c r="F32" i="17"/>
  <c r="F31" i="17"/>
  <c r="F30" i="17"/>
  <c r="F29" i="17"/>
  <c r="F28" i="17"/>
  <c r="F27" i="17"/>
  <c r="F26" i="17"/>
  <c r="F23" i="17"/>
  <c r="F22" i="17"/>
  <c r="F21" i="17"/>
  <c r="F20" i="17"/>
  <c r="F19" i="17"/>
  <c r="F18" i="17"/>
  <c r="F17" i="17"/>
  <c r="F16" i="17"/>
  <c r="F15" i="17"/>
  <c r="F14" i="17"/>
  <c r="F11" i="17"/>
  <c r="F10" i="17"/>
  <c r="F9" i="17"/>
  <c r="F8" i="17"/>
  <c r="F7" i="17"/>
  <c r="F25" i="18"/>
  <c r="H25" i="18" s="1"/>
  <c r="F23" i="18"/>
  <c r="F20" i="18"/>
  <c r="F18" i="18"/>
  <c r="F16" i="18"/>
  <c r="F14" i="18"/>
  <c r="F11" i="18"/>
  <c r="F10" i="18"/>
  <c r="F9" i="18"/>
  <c r="F8" i="18"/>
  <c r="F7" i="18"/>
  <c r="F7" i="19"/>
  <c r="F6" i="19"/>
  <c r="F7" i="15"/>
  <c r="F6" i="15"/>
  <c r="F319" i="20"/>
  <c r="F317" i="20"/>
  <c r="F316" i="20"/>
  <c r="F315" i="20"/>
  <c r="F312" i="20"/>
  <c r="F310" i="20"/>
  <c r="F308" i="20"/>
  <c r="F307" i="20"/>
  <c r="F306" i="20"/>
  <c r="F305" i="20"/>
  <c r="F302" i="20"/>
  <c r="F301" i="20"/>
  <c r="F298" i="20"/>
  <c r="F296" i="20"/>
  <c r="F295" i="20"/>
  <c r="F292" i="20"/>
  <c r="F291" i="20"/>
  <c r="F290" i="20"/>
  <c r="F288" i="20"/>
  <c r="F287" i="20"/>
  <c r="F284" i="20"/>
  <c r="F283" i="20"/>
  <c r="F282" i="20"/>
  <c r="F281" i="20"/>
  <c r="F278" i="20"/>
  <c r="F276" i="20"/>
  <c r="F275" i="20"/>
  <c r="F273" i="20"/>
  <c r="F271" i="20"/>
  <c r="F269" i="20"/>
  <c r="F266" i="20"/>
  <c r="F264" i="20"/>
  <c r="F262" i="20"/>
  <c r="F260" i="20"/>
  <c r="F259" i="20"/>
  <c r="F258" i="20"/>
  <c r="F257" i="20"/>
  <c r="F256" i="20"/>
  <c r="F255" i="20"/>
  <c r="F254" i="20"/>
  <c r="F253" i="20"/>
  <c r="F250" i="20"/>
  <c r="F248" i="20"/>
  <c r="F247" i="20"/>
  <c r="F246" i="20"/>
  <c r="F245" i="20"/>
  <c r="F244" i="20"/>
  <c r="F243" i="20"/>
  <c r="F242" i="20"/>
  <c r="F241" i="20"/>
  <c r="F240" i="20"/>
  <c r="F239" i="20"/>
  <c r="F236" i="20"/>
  <c r="F234" i="20"/>
  <c r="F233" i="20"/>
  <c r="F232" i="20"/>
  <c r="F231" i="20"/>
  <c r="F230" i="20"/>
  <c r="F229" i="20"/>
  <c r="F228" i="20"/>
  <c r="F227" i="20"/>
  <c r="F226" i="20"/>
  <c r="F225" i="20"/>
  <c r="F224" i="20"/>
  <c r="F223" i="20"/>
  <c r="F222" i="20"/>
  <c r="F221" i="20"/>
  <c r="F220" i="20"/>
  <c r="F219" i="20"/>
  <c r="F218" i="20"/>
  <c r="F217" i="20"/>
  <c r="F216" i="20"/>
  <c r="F215" i="20"/>
  <c r="F214" i="20"/>
  <c r="F211" i="20"/>
  <c r="F210" i="20"/>
  <c r="F209" i="20"/>
  <c r="F208" i="20"/>
  <c r="F206" i="20"/>
  <c r="F205" i="20"/>
  <c r="F204" i="20"/>
  <c r="F203" i="20"/>
  <c r="F202" i="20"/>
  <c r="F201" i="20"/>
  <c r="F200" i="20"/>
  <c r="F199" i="20"/>
  <c r="F198" i="20"/>
  <c r="F197" i="20"/>
  <c r="F196" i="20"/>
  <c r="F193" i="20"/>
  <c r="F191" i="20"/>
  <c r="F189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7" i="20"/>
  <c r="F146" i="20"/>
  <c r="F145" i="20"/>
  <c r="F144" i="20"/>
  <c r="F143" i="20"/>
  <c r="F142" i="20"/>
  <c r="F141" i="20"/>
  <c r="F140" i="20"/>
  <c r="F139" i="20"/>
  <c r="F136" i="20"/>
  <c r="F135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1" i="20"/>
  <c r="F109" i="20"/>
  <c r="F108" i="20"/>
  <c r="F107" i="20"/>
  <c r="F106" i="20"/>
  <c r="F105" i="20"/>
  <c r="F102" i="20"/>
  <c r="F101" i="20"/>
  <c r="F99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1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3" i="20"/>
  <c r="F22" i="20"/>
  <c r="F21" i="20"/>
  <c r="F20" i="20"/>
  <c r="F19" i="20"/>
  <c r="F18" i="20"/>
  <c r="F17" i="20"/>
  <c r="F16" i="20"/>
  <c r="F13" i="20"/>
  <c r="F12" i="20"/>
  <c r="F11" i="20"/>
  <c r="F10" i="20"/>
  <c r="F9" i="20"/>
  <c r="F8" i="20"/>
  <c r="F7" i="20"/>
  <c r="I299" i="20" l="1"/>
  <c r="G299" i="20"/>
  <c r="F299" i="20"/>
  <c r="E299" i="20"/>
  <c r="D299" i="20"/>
  <c r="I293" i="20"/>
  <c r="G293" i="20"/>
  <c r="F293" i="20"/>
  <c r="E293" i="20"/>
  <c r="D293" i="20"/>
  <c r="H188" i="20" l="1"/>
  <c r="H315" i="20"/>
  <c r="H237" i="17" l="1"/>
  <c r="H236" i="17"/>
  <c r="H235" i="17"/>
  <c r="H23" i="18" l="1"/>
  <c r="I320" i="20" l="1"/>
  <c r="G320" i="20"/>
  <c r="F320" i="20"/>
  <c r="E320" i="20"/>
  <c r="D320" i="20"/>
  <c r="H295" i="20" l="1"/>
  <c r="H287" i="20" l="1"/>
  <c r="H111" i="20" l="1"/>
  <c r="H109" i="20"/>
  <c r="H108" i="20"/>
  <c r="H107" i="20"/>
  <c r="H106" i="20"/>
  <c r="H105" i="20"/>
  <c r="H136" i="20"/>
  <c r="H135" i="20"/>
  <c r="H133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H116" i="20"/>
  <c r="H115" i="20"/>
  <c r="H147" i="20"/>
  <c r="H146" i="20"/>
  <c r="H145" i="20"/>
  <c r="H144" i="20"/>
  <c r="H143" i="20"/>
  <c r="H142" i="20"/>
  <c r="H141" i="20"/>
  <c r="H140" i="20"/>
  <c r="H288" i="20"/>
  <c r="H241" i="20"/>
  <c r="H236" i="20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244" i="17"/>
  <c r="H53" i="20"/>
  <c r="H312" i="20"/>
  <c r="H259" i="20"/>
  <c r="H21" i="20"/>
  <c r="H232" i="17"/>
  <c r="H174" i="17"/>
  <c r="H118" i="17"/>
  <c r="H80" i="17"/>
  <c r="H34" i="17"/>
  <c r="I194" i="20"/>
  <c r="H193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84" i="20"/>
  <c r="H185" i="20"/>
  <c r="H186" i="20"/>
  <c r="H189" i="20"/>
  <c r="H191" i="20"/>
  <c r="G194" i="20"/>
  <c r="F194" i="20"/>
  <c r="E194" i="20"/>
  <c r="D194" i="20"/>
  <c r="H316" i="20"/>
  <c r="H317" i="20"/>
  <c r="H319" i="20"/>
  <c r="I313" i="20"/>
  <c r="H305" i="20"/>
  <c r="H306" i="20"/>
  <c r="H307" i="20"/>
  <c r="H308" i="20"/>
  <c r="H310" i="20"/>
  <c r="G313" i="20"/>
  <c r="F313" i="20"/>
  <c r="E313" i="20"/>
  <c r="D313" i="20"/>
  <c r="I303" i="20"/>
  <c r="H301" i="20"/>
  <c r="H303" i="20" s="1"/>
  <c r="H302" i="20"/>
  <c r="G303" i="20"/>
  <c r="F303" i="20"/>
  <c r="E303" i="20"/>
  <c r="D303" i="20"/>
  <c r="H296" i="20"/>
  <c r="H298" i="20"/>
  <c r="H290" i="20"/>
  <c r="H291" i="20"/>
  <c r="H292" i="20"/>
  <c r="I285" i="20"/>
  <c r="H281" i="20"/>
  <c r="H282" i="20"/>
  <c r="H283" i="20"/>
  <c r="H284" i="20"/>
  <c r="G285" i="20"/>
  <c r="F285" i="20"/>
  <c r="E285" i="20"/>
  <c r="D285" i="20"/>
  <c r="I279" i="20"/>
  <c r="H269" i="20"/>
  <c r="H271" i="20"/>
  <c r="H273" i="20"/>
  <c r="H275" i="20"/>
  <c r="H276" i="20"/>
  <c r="H278" i="20"/>
  <c r="G279" i="20"/>
  <c r="F279" i="20"/>
  <c r="E279" i="20"/>
  <c r="D279" i="20"/>
  <c r="I267" i="20"/>
  <c r="H253" i="20"/>
  <c r="H254" i="20"/>
  <c r="H255" i="20"/>
  <c r="D267" i="20"/>
  <c r="H257" i="20"/>
  <c r="H258" i="20"/>
  <c r="H260" i="20"/>
  <c r="H262" i="20"/>
  <c r="H264" i="20"/>
  <c r="H266" i="20"/>
  <c r="G267" i="20"/>
  <c r="E267" i="20"/>
  <c r="I251" i="20"/>
  <c r="H239" i="20"/>
  <c r="H240" i="20"/>
  <c r="H242" i="20"/>
  <c r="H243" i="20"/>
  <c r="H244" i="20"/>
  <c r="H245" i="20"/>
  <c r="H246" i="20"/>
  <c r="H247" i="20"/>
  <c r="H248" i="20"/>
  <c r="H250" i="20"/>
  <c r="G251" i="20"/>
  <c r="F251" i="20"/>
  <c r="E251" i="20"/>
  <c r="D251" i="20"/>
  <c r="I237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G237" i="20"/>
  <c r="F237" i="20"/>
  <c r="E237" i="20"/>
  <c r="D237" i="20"/>
  <c r="I212" i="20"/>
  <c r="H196" i="20"/>
  <c r="H197" i="20"/>
  <c r="H198" i="20"/>
  <c r="H199" i="20"/>
  <c r="H200" i="20"/>
  <c r="H201" i="20"/>
  <c r="H202" i="20"/>
  <c r="H203" i="20"/>
  <c r="H204" i="20"/>
  <c r="H205" i="20"/>
  <c r="H206" i="20"/>
  <c r="H208" i="20"/>
  <c r="H209" i="20"/>
  <c r="H210" i="20"/>
  <c r="H211" i="20"/>
  <c r="G212" i="20"/>
  <c r="F212" i="20"/>
  <c r="E212" i="20"/>
  <c r="D212" i="20"/>
  <c r="I170" i="20"/>
  <c r="H150" i="20"/>
  <c r="H151" i="20"/>
  <c r="H152" i="20"/>
  <c r="H153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G170" i="20"/>
  <c r="F170" i="20"/>
  <c r="E170" i="20"/>
  <c r="D170" i="20"/>
  <c r="I148" i="20"/>
  <c r="H139" i="20"/>
  <c r="G148" i="20"/>
  <c r="F148" i="20"/>
  <c r="E148" i="20"/>
  <c r="D148" i="20"/>
  <c r="I137" i="20"/>
  <c r="H114" i="20"/>
  <c r="G137" i="20"/>
  <c r="F137" i="20"/>
  <c r="E137" i="20"/>
  <c r="D137" i="20"/>
  <c r="I112" i="20"/>
  <c r="G112" i="20"/>
  <c r="F112" i="20"/>
  <c r="E112" i="20"/>
  <c r="D112" i="20"/>
  <c r="I103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9" i="20"/>
  <c r="H101" i="20"/>
  <c r="H102" i="20"/>
  <c r="G103" i="20"/>
  <c r="F103" i="20"/>
  <c r="E103" i="20"/>
  <c r="D103" i="20"/>
  <c r="I77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G77" i="20"/>
  <c r="F77" i="20"/>
  <c r="E77" i="20"/>
  <c r="D77" i="20"/>
  <c r="I62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4" i="20"/>
  <c r="H55" i="20"/>
  <c r="H56" i="20"/>
  <c r="H57" i="20"/>
  <c r="H58" i="20"/>
  <c r="H59" i="20"/>
  <c r="H61" i="20"/>
  <c r="G62" i="20"/>
  <c r="F62" i="20"/>
  <c r="E62" i="20"/>
  <c r="D62" i="20"/>
  <c r="I39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G39" i="20"/>
  <c r="F39" i="20"/>
  <c r="E39" i="20"/>
  <c r="D39" i="20"/>
  <c r="I24" i="20"/>
  <c r="H16" i="20"/>
  <c r="H17" i="20"/>
  <c r="H18" i="20"/>
  <c r="H19" i="20"/>
  <c r="H20" i="20"/>
  <c r="H22" i="20"/>
  <c r="H23" i="20"/>
  <c r="G24" i="20"/>
  <c r="F24" i="20"/>
  <c r="E24" i="20"/>
  <c r="D24" i="20"/>
  <c r="I14" i="20"/>
  <c r="H7" i="20"/>
  <c r="H8" i="20"/>
  <c r="H9" i="20"/>
  <c r="H10" i="20"/>
  <c r="H11" i="20"/>
  <c r="H12" i="20"/>
  <c r="H13" i="20"/>
  <c r="G14" i="20"/>
  <c r="F14" i="20"/>
  <c r="E14" i="20"/>
  <c r="D14" i="20"/>
  <c r="I268" i="17"/>
  <c r="H264" i="17"/>
  <c r="H265" i="17"/>
  <c r="H267" i="17"/>
  <c r="G268" i="17"/>
  <c r="F268" i="17"/>
  <c r="E268" i="17"/>
  <c r="D268" i="17"/>
  <c r="I262" i="17"/>
  <c r="H255" i="17"/>
  <c r="H257" i="17"/>
  <c r="H259" i="17"/>
  <c r="H261" i="17"/>
  <c r="G262" i="17"/>
  <c r="F262" i="17"/>
  <c r="E262" i="17"/>
  <c r="D262" i="17"/>
  <c r="I253" i="17"/>
  <c r="H249" i="17"/>
  <c r="H250" i="17"/>
  <c r="H251" i="17"/>
  <c r="H252" i="17"/>
  <c r="H253" i="17" s="1"/>
  <c r="G253" i="17"/>
  <c r="F253" i="17"/>
  <c r="E253" i="17"/>
  <c r="D253" i="17"/>
  <c r="I247" i="17"/>
  <c r="H242" i="17"/>
  <c r="H246" i="17"/>
  <c r="G247" i="17"/>
  <c r="F247" i="17"/>
  <c r="E247" i="17"/>
  <c r="D247" i="17"/>
  <c r="I240" i="17"/>
  <c r="H239" i="17"/>
  <c r="G240" i="17"/>
  <c r="F240" i="17"/>
  <c r="E240" i="17"/>
  <c r="D240" i="17"/>
  <c r="I233" i="17"/>
  <c r="H229" i="17"/>
  <c r="H230" i="17"/>
  <c r="G233" i="17"/>
  <c r="F233" i="17"/>
  <c r="E233" i="17"/>
  <c r="D233" i="17"/>
  <c r="I227" i="17"/>
  <c r="H220" i="17"/>
  <c r="H222" i="17"/>
  <c r="H224" i="17"/>
  <c r="H226" i="17"/>
  <c r="G227" i="17"/>
  <c r="F227" i="17"/>
  <c r="E227" i="17"/>
  <c r="D227" i="17"/>
  <c r="I218" i="17"/>
  <c r="H205" i="17"/>
  <c r="H206" i="17"/>
  <c r="H207" i="17"/>
  <c r="H208" i="17"/>
  <c r="H209" i="17"/>
  <c r="H211" i="17"/>
  <c r="H213" i="17"/>
  <c r="H215" i="17"/>
  <c r="H217" i="17"/>
  <c r="G218" i="17"/>
  <c r="F218" i="17"/>
  <c r="E218" i="17"/>
  <c r="D218" i="17"/>
  <c r="I203" i="17"/>
  <c r="H195" i="17"/>
  <c r="H196" i="17"/>
  <c r="H197" i="17"/>
  <c r="H198" i="17"/>
  <c r="H199" i="17"/>
  <c r="H200" i="17"/>
  <c r="H202" i="17"/>
  <c r="G203" i="17"/>
  <c r="F203" i="17"/>
  <c r="E203" i="17"/>
  <c r="D203" i="17"/>
  <c r="I193" i="17"/>
  <c r="H181" i="17"/>
  <c r="H182" i="17"/>
  <c r="H183" i="17"/>
  <c r="H184" i="17"/>
  <c r="H185" i="17"/>
  <c r="H186" i="17"/>
  <c r="H187" i="17"/>
  <c r="H188" i="17"/>
  <c r="H189" i="17"/>
  <c r="H190" i="17"/>
  <c r="H192" i="17"/>
  <c r="G193" i="17"/>
  <c r="F193" i="17"/>
  <c r="E193" i="17"/>
  <c r="D193" i="17"/>
  <c r="I179" i="17"/>
  <c r="H167" i="17"/>
  <c r="H168" i="17"/>
  <c r="H169" i="17"/>
  <c r="H170" i="17"/>
  <c r="H171" i="17"/>
  <c r="H172" i="17"/>
  <c r="H173" i="17"/>
  <c r="H175" i="17"/>
  <c r="H177" i="17"/>
  <c r="H178" i="17"/>
  <c r="G179" i="17"/>
  <c r="F179" i="17"/>
  <c r="E179" i="17"/>
  <c r="D179" i="17"/>
  <c r="I165" i="17"/>
  <c r="H154" i="17"/>
  <c r="H155" i="17"/>
  <c r="H156" i="17"/>
  <c r="H157" i="17"/>
  <c r="H158" i="17"/>
  <c r="H159" i="17"/>
  <c r="H160" i="17"/>
  <c r="H161" i="17"/>
  <c r="H162" i="17"/>
  <c r="H164" i="17"/>
  <c r="G165" i="17"/>
  <c r="F165" i="17"/>
  <c r="E165" i="17"/>
  <c r="D165" i="17"/>
  <c r="I152" i="17"/>
  <c r="H139" i="17"/>
  <c r="G152" i="17"/>
  <c r="F152" i="17"/>
  <c r="E152" i="17"/>
  <c r="D152" i="17"/>
  <c r="I137" i="17"/>
  <c r="H132" i="17"/>
  <c r="H133" i="17"/>
  <c r="H134" i="17"/>
  <c r="H135" i="17"/>
  <c r="H136" i="17"/>
  <c r="G137" i="17"/>
  <c r="F137" i="17"/>
  <c r="E137" i="17"/>
  <c r="D137" i="17"/>
  <c r="I130" i="17"/>
  <c r="H111" i="17"/>
  <c r="H112" i="17"/>
  <c r="H113" i="17"/>
  <c r="H114" i="17"/>
  <c r="H115" i="17"/>
  <c r="H116" i="17"/>
  <c r="H117" i="17"/>
  <c r="H119" i="17"/>
  <c r="H120" i="17"/>
  <c r="H121" i="17"/>
  <c r="H122" i="17"/>
  <c r="H123" i="17"/>
  <c r="H124" i="17"/>
  <c r="H125" i="17"/>
  <c r="H127" i="17"/>
  <c r="H129" i="17"/>
  <c r="G130" i="17"/>
  <c r="F130" i="17"/>
  <c r="E130" i="17"/>
  <c r="D130" i="17"/>
  <c r="I109" i="17"/>
  <c r="H101" i="17"/>
  <c r="H102" i="17"/>
  <c r="H103" i="17"/>
  <c r="H104" i="17"/>
  <c r="H105" i="17"/>
  <c r="H106" i="17"/>
  <c r="H108" i="17"/>
  <c r="G109" i="17"/>
  <c r="F109" i="17"/>
  <c r="E109" i="17"/>
  <c r="D109" i="17"/>
  <c r="I99" i="17"/>
  <c r="H78" i="17"/>
  <c r="H79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4" i="17"/>
  <c r="H96" i="17"/>
  <c r="H98" i="17"/>
  <c r="G99" i="17"/>
  <c r="F99" i="17"/>
  <c r="E99" i="17"/>
  <c r="D99" i="17"/>
  <c r="I76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5" i="17"/>
  <c r="G76" i="17"/>
  <c r="F76" i="17"/>
  <c r="E76" i="17"/>
  <c r="D76" i="17"/>
  <c r="I60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9" i="17"/>
  <c r="G60" i="17"/>
  <c r="F60" i="17"/>
  <c r="E60" i="17"/>
  <c r="D60" i="17"/>
  <c r="I36" i="17"/>
  <c r="H26" i="17"/>
  <c r="H27" i="17"/>
  <c r="H28" i="17"/>
  <c r="H29" i="17"/>
  <c r="H30" i="17"/>
  <c r="H31" i="17"/>
  <c r="H32" i="17"/>
  <c r="H33" i="17"/>
  <c r="H35" i="17"/>
  <c r="G36" i="17"/>
  <c r="F36" i="17"/>
  <c r="E36" i="17"/>
  <c r="D36" i="17"/>
  <c r="I24" i="17"/>
  <c r="I269" i="17" s="1"/>
  <c r="G10" i="10" s="1"/>
  <c r="H14" i="17"/>
  <c r="H15" i="17"/>
  <c r="H16" i="17"/>
  <c r="H17" i="17"/>
  <c r="H18" i="17"/>
  <c r="H19" i="17"/>
  <c r="H20" i="17"/>
  <c r="H21" i="17"/>
  <c r="H22" i="17"/>
  <c r="H23" i="17"/>
  <c r="G24" i="17"/>
  <c r="F24" i="17"/>
  <c r="E24" i="17"/>
  <c r="D24" i="17"/>
  <c r="I12" i="17"/>
  <c r="H7" i="17"/>
  <c r="H8" i="17"/>
  <c r="H9" i="17"/>
  <c r="H10" i="17"/>
  <c r="H11" i="17"/>
  <c r="G12" i="17"/>
  <c r="G269" i="17" s="1"/>
  <c r="E10" i="10" s="1"/>
  <c r="F12" i="17"/>
  <c r="E12" i="17"/>
  <c r="D12" i="17"/>
  <c r="I12" i="18"/>
  <c r="I21" i="18"/>
  <c r="H7" i="18"/>
  <c r="H8" i="18"/>
  <c r="H9" i="18"/>
  <c r="H10" i="18"/>
  <c r="H11" i="18"/>
  <c r="H14" i="18"/>
  <c r="H16" i="18"/>
  <c r="H18" i="18"/>
  <c r="H20" i="18"/>
  <c r="G12" i="18"/>
  <c r="G21" i="18"/>
  <c r="F12" i="18"/>
  <c r="F21" i="18"/>
  <c r="E12" i="18"/>
  <c r="E21" i="18"/>
  <c r="E26" i="18" s="1"/>
  <c r="C11" i="10" s="1"/>
  <c r="D12" i="18"/>
  <c r="D21" i="18"/>
  <c r="D8" i="15"/>
  <c r="B13" i="10" s="1"/>
  <c r="E8" i="15"/>
  <c r="C13" i="10" s="1"/>
  <c r="F8" i="15"/>
  <c r="D13" i="10" s="1"/>
  <c r="G8" i="15"/>
  <c r="E13" i="10"/>
  <c r="D8" i="19"/>
  <c r="B12" i="10" s="1"/>
  <c r="E8" i="19"/>
  <c r="C12" i="10" s="1"/>
  <c r="F8" i="19"/>
  <c r="D12" i="10" s="1"/>
  <c r="G8" i="19"/>
  <c r="E12" i="10"/>
  <c r="I8" i="15"/>
  <c r="G13" i="10" s="1"/>
  <c r="H6" i="15"/>
  <c r="H7" i="15"/>
  <c r="I8" i="19"/>
  <c r="G12" i="10" s="1"/>
  <c r="H7" i="19"/>
  <c r="H6" i="19"/>
  <c r="H240" i="17"/>
  <c r="E269" i="17"/>
  <c r="C10" i="10" s="1"/>
  <c r="F267" i="20"/>
  <c r="H256" i="20"/>
  <c r="G26" i="18" l="1"/>
  <c r="E11" i="10" s="1"/>
  <c r="H179" i="17"/>
  <c r="H203" i="17"/>
  <c r="H165" i="17"/>
  <c r="H12" i="17"/>
  <c r="H130" i="17"/>
  <c r="H99" i="17"/>
  <c r="H285" i="20"/>
  <c r="H293" i="20"/>
  <c r="H152" i="17"/>
  <c r="H268" i="17"/>
  <c r="H227" i="17"/>
  <c r="H247" i="17"/>
  <c r="H193" i="17"/>
  <c r="F269" i="17"/>
  <c r="D10" i="10" s="1"/>
  <c r="F10" i="10" s="1"/>
  <c r="H137" i="17"/>
  <c r="H109" i="17"/>
  <c r="H36" i="17"/>
  <c r="H24" i="17"/>
  <c r="H60" i="17"/>
  <c r="F26" i="18"/>
  <c r="D11" i="10" s="1"/>
  <c r="H21" i="18"/>
  <c r="H8" i="19"/>
  <c r="H8" i="15"/>
  <c r="H299" i="20"/>
  <c r="H320" i="20"/>
  <c r="H112" i="20"/>
  <c r="F321" i="20"/>
  <c r="D9" i="10" s="1"/>
  <c r="E321" i="20"/>
  <c r="C9" i="10" s="1"/>
  <c r="C14" i="10" s="1"/>
  <c r="D269" i="17"/>
  <c r="B10" i="10" s="1"/>
  <c r="H76" i="17"/>
  <c r="H237" i="20"/>
  <c r="H251" i="20"/>
  <c r="I321" i="20"/>
  <c r="G9" i="10" s="1"/>
  <c r="H148" i="20"/>
  <c r="D26" i="18"/>
  <c r="B11" i="10" s="1"/>
  <c r="F11" i="10" s="1"/>
  <c r="H233" i="17"/>
  <c r="H77" i="20"/>
  <c r="G321" i="20"/>
  <c r="E9" i="10" s="1"/>
  <c r="E14" i="10" s="1"/>
  <c r="H12" i="18"/>
  <c r="H26" i="18" s="1"/>
  <c r="H218" i="17"/>
  <c r="D321" i="20"/>
  <c r="B9" i="10" s="1"/>
  <c r="I26" i="18"/>
  <c r="G11" i="10" s="1"/>
  <c r="H262" i="17"/>
  <c r="H279" i="20"/>
  <c r="H313" i="20"/>
  <c r="H137" i="20"/>
  <c r="H212" i="20"/>
  <c r="H24" i="20"/>
  <c r="H267" i="20"/>
  <c r="H39" i="20"/>
  <c r="H103" i="20"/>
  <c r="H14" i="20"/>
  <c r="H62" i="20"/>
  <c r="H170" i="20"/>
  <c r="H194" i="20"/>
  <c r="F12" i="10"/>
  <c r="F13" i="10"/>
  <c r="D14" i="10" l="1"/>
  <c r="H269" i="17"/>
  <c r="B14" i="10"/>
  <c r="G14" i="10"/>
  <c r="F9" i="10"/>
  <c r="F14" i="10" s="1"/>
  <c r="H321" i="20"/>
</calcChain>
</file>

<file path=xl/sharedStrings.xml><?xml version="1.0" encoding="utf-8"?>
<sst xmlns="http://schemas.openxmlformats.org/spreadsheetml/2006/main" count="681" uniqueCount="588">
  <si>
    <t>Mateřská škola, Praha 8, Sokolovská 182</t>
  </si>
  <si>
    <t>Mateřská škola, Praha 8, Šimůnkova 13</t>
  </si>
  <si>
    <t>Mateřská škola Chaberáček, Praha 8 - Dolní Chabry, Protilehlá 235</t>
  </si>
  <si>
    <t>Mateřská škola, Praha 10, Bajkalská 19/1534</t>
  </si>
  <si>
    <t>Mateřská škola, Praha 10, Hřibská 1/2102</t>
  </si>
  <si>
    <t>Mateřská škola, Praha 10, Chmelová 8/2921</t>
  </si>
  <si>
    <t>Mateřská škola, Praha 10, Přetlucká 51/2252</t>
  </si>
  <si>
    <t>Mateřská škola, Praha 10, Nedvězská 27/2224</t>
  </si>
  <si>
    <t>Mateřská škola, Praha 10, Troilova17/474</t>
  </si>
  <si>
    <t>Mateřská škola, Praha 10, Vladivostocká 8/1034</t>
  </si>
  <si>
    <t>Mateřská škola, Praha 4, Blatenská 2145</t>
  </si>
  <si>
    <t>Mateřská škola, Praha 4, Hrabákova 2000</t>
  </si>
  <si>
    <t>Mateřská škola, Praha 4, Hroncova 1882</t>
  </si>
  <si>
    <t>Mateřská škola, Praha 4, Janouchova 671</t>
  </si>
  <si>
    <t>Mateřská škola, Praha 4, Jažlovická 2119</t>
  </si>
  <si>
    <t>Mateřská škola, Praha 4, Konstantinova 1480</t>
  </si>
  <si>
    <t>Mateřská škola, Praha 4, Křejpského 1503</t>
  </si>
  <si>
    <t>Mateřská škola, Praha 4, Markušova 1556</t>
  </si>
  <si>
    <t>Mateřská škola, Praha 4, Mírového hnutí 1680</t>
  </si>
  <si>
    <t>Internátní mateřská škola, Praha 4, Stachova 518</t>
  </si>
  <si>
    <t>Mateřská škola, Praha 4, Sulanského 693</t>
  </si>
  <si>
    <t>Mateřská škola, Praha 4, Vejvanovského 1610</t>
  </si>
  <si>
    <t>Mateřská škola, Praha 4, Na Příčné mezi 186</t>
  </si>
  <si>
    <t>Mateřská škola, Praha 13, Běhounkova 2300</t>
  </si>
  <si>
    <t>Mateřská škola, Praha 13, Mezi školami 2323</t>
  </si>
  <si>
    <t>Mateřská škola, Praha 13, Ovčí hájek 2177</t>
  </si>
  <si>
    <t>Mateřská škola, Praha 13, Vlasákova 955</t>
  </si>
  <si>
    <t>Mateřská škola Korálek, Praha 9 - Černý Most, Bobkova 766</t>
  </si>
  <si>
    <t>Mateřská škola, Praha 9 - Lehovec, Chvaletická 917</t>
  </si>
  <si>
    <t>Mateřská škola, Praha 9 - Černý Most, Paculova 1115</t>
  </si>
  <si>
    <t>Mateřská škola Obláček, Praha 9 - Černý Most, Šebelova 874</t>
  </si>
  <si>
    <t>Mateřská škola, Praha 9 - Hloubětín, Štolmířská 602</t>
  </si>
  <si>
    <t>Mateřská škola, Praha 9 - Černý Most, Vybíralova 967</t>
  </si>
  <si>
    <t>Mateřská škola, Praha 9 - Černý Most, Vybíralova 968</t>
  </si>
  <si>
    <t>Mateřská škola, Praha 9 - Hloubětín, Zelenečská 500</t>
  </si>
  <si>
    <t>Mateřská škola, Praha10, Boloňská 313</t>
  </si>
  <si>
    <t>Mateřská škola, Praha 10, Horolezecká 912</t>
  </si>
  <si>
    <t>Mateřská škola dánského typu, Praha 10, Libkovská 1069</t>
  </si>
  <si>
    <t>Mateřská škola, Praha 10, Milánská 472</t>
  </si>
  <si>
    <t>Mateřská škola Slunečnice, Praha 10, Milánská 473</t>
  </si>
  <si>
    <t>Mateřská škola, Praha 10, Parmská 388</t>
  </si>
  <si>
    <t>Mateřská škola, Praha 10, Parmská 389</t>
  </si>
  <si>
    <t>Mateřská škola, Praha 10, Trhanovské náměstí 7</t>
  </si>
  <si>
    <t>Mateřská škola Dolní Měcholupy</t>
  </si>
  <si>
    <t>Mateřská škola Velká Chuchle</t>
  </si>
  <si>
    <t>Mateřská škola BENDOVA, Praha 6 - Řepy, Bendova 1/1123</t>
  </si>
  <si>
    <t>Mateřská škola Čakovice III</t>
  </si>
  <si>
    <t>Mateřská škola, Praha 9 - Horní Počernice, Chodovická 1900</t>
  </si>
  <si>
    <t>Mateřská škola, Praha 10, Za Nadýmačem 927</t>
  </si>
  <si>
    <t>§</t>
  </si>
  <si>
    <t>platy</t>
  </si>
  <si>
    <t>OON</t>
  </si>
  <si>
    <t>odvody</t>
  </si>
  <si>
    <t>ONIV</t>
  </si>
  <si>
    <t>NIV</t>
  </si>
  <si>
    <t>Praha 3</t>
  </si>
  <si>
    <t>KUNRATICE</t>
  </si>
  <si>
    <t>Praha 22</t>
  </si>
  <si>
    <t>v tis. Kč</t>
  </si>
  <si>
    <t xml:space="preserve">Základní školy                          </t>
  </si>
  <si>
    <t>Praha 1</t>
  </si>
  <si>
    <t>MČ Praha 1 celkem</t>
  </si>
  <si>
    <t>Základní škola, Praha 2, Botičská 8</t>
  </si>
  <si>
    <t>Základní škola, Praha 2, J. Masaryka 21</t>
  </si>
  <si>
    <t>Základní škola s rozšířenou výukou jazyků, Fakultní škola Pedagogické fakulty UK, Praha 2, Kladská 1</t>
  </si>
  <si>
    <t>Základní škola, Praha 2, Londýnská 34</t>
  </si>
  <si>
    <t>Základní škola, Praha 2, Na Smetance 1</t>
  </si>
  <si>
    <t>Základní škola a Mateřská škola, Praha 2, Resslova 10</t>
  </si>
  <si>
    <t>Základní škola, Praha 2, Sázavská 5</t>
  </si>
  <si>
    <t>MČ Praha 2 celkem</t>
  </si>
  <si>
    <t>Základní škola, Praha 3, Jeseniova 96/2400</t>
  </si>
  <si>
    <t>Základní škola, Praha 3, Lupáčova 1/1200</t>
  </si>
  <si>
    <t>Základní škola Pražačka, Praha 3, Nad Ohradou 25/1700</t>
  </si>
  <si>
    <t>Základní škola, Praha 3, nám. Jiřího z Poděbrad 7,8/1685</t>
  </si>
  <si>
    <t>Základní škola a mateřská škola Jaroslava Seiferta, Praha 3, Vlkova 31/800</t>
  </si>
  <si>
    <t>MČ Praha 3 celkem</t>
  </si>
  <si>
    <t>První jazyková základní škola v Praze 4, Praha 4, Horáčkova 1100</t>
  </si>
  <si>
    <t>Základní škola s rozšířenou výukou jazyků, Praha 4, Jeremenkova 1003</t>
  </si>
  <si>
    <t>Základní škola, Praha 4, Jílovská 1100</t>
  </si>
  <si>
    <t>Základní škola, Praha 4, Jižní IV., 10</t>
  </si>
  <si>
    <t>Škola Kavčí hory - Mateřská škola, Základní škola a Střední odborná škola služeb, Praha 4, K Sídlišti 840</t>
  </si>
  <si>
    <t>Základní škola, Praha 4, Křesomyslova 2</t>
  </si>
  <si>
    <t>Základní škola a Mateřská škola, Praha 4, Mendíků 1</t>
  </si>
  <si>
    <t>Základní škola, Praha 4, Na Chodovci 54</t>
  </si>
  <si>
    <t>Základní škola, Praha 4, Na Líše 16</t>
  </si>
  <si>
    <t>Základní škola s rozšířenou výukou matematiky a přírodovědných předmětů, Praha 4, Na Planině 1393</t>
  </si>
  <si>
    <t>Základní škola, Praha 4, Nedvědovo náměstí 140</t>
  </si>
  <si>
    <t>Základní škola, Praha 4, Plamínkové 2</t>
  </si>
  <si>
    <t>Základní škola, Praha 4, Poláčkova 1067</t>
  </si>
  <si>
    <t>Základní škola, Praha 4, Školní 700</t>
  </si>
  <si>
    <t>Základní škola, Praha 4, Táborská 45</t>
  </si>
  <si>
    <t>Správní obvod  Praha 4 celkem</t>
  </si>
  <si>
    <t>Základní škola waldorfská, Praha 5 - Jinonice, Butovická 228/9</t>
  </si>
  <si>
    <t>Fakultní základní škola s rozšířenou výukou jazyků při PedF UK, Praha 5 - Smíchov, Drtinova 1/1861</t>
  </si>
  <si>
    <t>Základní škola a mateřská škola Praha 5 - Smíchov, Grafická 13/1060</t>
  </si>
  <si>
    <t>Základní škola a mateřská škola Barrandov, Praha 5 - Hlubočepy, Chaplinovo nám. 1/615</t>
  </si>
  <si>
    <t>Základní škola Praha 5 - Košíře, Nepomucká 1/139</t>
  </si>
  <si>
    <t>Základní škola Praha 5 - Smíchov, Podbělohorská 26/720</t>
  </si>
  <si>
    <t>Základní škola a mateřská škola Praha 5 - Radlice, Radlická 140/115</t>
  </si>
  <si>
    <t>Základní škola a mateřská škola Praha 5 - Smíchov, U Santošky 1/1007</t>
  </si>
  <si>
    <t>Tyršova základní škola a mateřská škola Praha 5 - Jinonice, U Tyršovy školy 1/430</t>
  </si>
  <si>
    <t>Základní škola a mateřská škola Praha - Slivenec, Ke Smíchovu 16</t>
  </si>
  <si>
    <t>Správní obvod Praha 5 celkem</t>
  </si>
  <si>
    <t>Základní škola a Mateřská škola Červený vrch, Praha 6, Alžírská 26</t>
  </si>
  <si>
    <t>Základní škola Marjánka, Praha 6, Bělohorská 52</t>
  </si>
  <si>
    <t>Základní škola a Mateřská škola T.G.Masaryka, Praha 6, náměstí Českého povstání 6</t>
  </si>
  <si>
    <t>Základní škola, Praha 6, Na Dlouhém lánu 43</t>
  </si>
  <si>
    <t>Základní škola Petřiny - sever, Praha 6, Na Okraji 43</t>
  </si>
  <si>
    <t>Základní škola a Mateřská škola, Praha 6, náměstí Svobody 2</t>
  </si>
  <si>
    <t>Základní škola Norbertov, Praha 6, Norbertov 1</t>
  </si>
  <si>
    <t>Základní škola, Praha 6, Pod Marjánkou 2</t>
  </si>
  <si>
    <t>Základní škola Hanspaulka a Mateřská škola Kohoutek, Praha 6, Sušická 29</t>
  </si>
  <si>
    <t>Základní škola a Mateřská škola J. A. Komenského, Praha 6, U Dělnického cvičiště 1</t>
  </si>
  <si>
    <t>Základní škola Dědina, Praha 6, Žukovského 6</t>
  </si>
  <si>
    <t>Základní škola Mikoláše Alše, Praha - Suchdol, Suchdolská 360</t>
  </si>
  <si>
    <t>Správní obvod Praha 6 celkem</t>
  </si>
  <si>
    <t>Základní škola Fr. Plamínkové s rozšířenou výukou jazyků Praha 7, Františka Křížka 2</t>
  </si>
  <si>
    <t>Základní škola Praha 7, Korunovační 8</t>
  </si>
  <si>
    <t>Základní škola T.G.Masaryka Praha 7, Ortenovo náměstí 34</t>
  </si>
  <si>
    <t>Základní škola Praha 7, Strossmayerovo náměstí 4</t>
  </si>
  <si>
    <t>Základní škola a Mateřská škola Praha 7, Tusarova 21</t>
  </si>
  <si>
    <t>Fakultní základní škola PedF UK a Mateřská škola U Studánky Praha 7, Umělecká 8</t>
  </si>
  <si>
    <t>Základní škola, Praha 7, Trojská 110</t>
  </si>
  <si>
    <t>Správní obvod Praha 7 celkem</t>
  </si>
  <si>
    <t>Základní škola a mateřská škola Na Slovance, Praha 8, Bedřichovská 1</t>
  </si>
  <si>
    <t>Základní škola, Praha 8, Burešova 14</t>
  </si>
  <si>
    <t>Základní škola a mateřská škola, Praha 8, Dolákova 1</t>
  </si>
  <si>
    <t>Základní škola, Praha 8, Glowackého 6</t>
  </si>
  <si>
    <t>Základní škola a mateřská škola Ústavní, Praha 8, Hlivická 1</t>
  </si>
  <si>
    <t>Základní škola, Praha 8, Hovorčovická 11</t>
  </si>
  <si>
    <t>Základní škola, Praha 8, Libčická 10</t>
  </si>
  <si>
    <t>Základní škola a mateřská škola, Praha 8, Lyčkovo náměstí 6</t>
  </si>
  <si>
    <t>Základní škola, Praha 8, Na Šutce 28</t>
  </si>
  <si>
    <t>Základní škola, Praha 8, Palmovka 8</t>
  </si>
  <si>
    <t>Základní škola, Praha 8, Žernosecká 3</t>
  </si>
  <si>
    <t>Základní škola a mateřská škola, Praha 8 - Ďáblice, U Parkánu 17</t>
  </si>
  <si>
    <t>Správní obvod Praha 8 celkem</t>
  </si>
  <si>
    <t>MČ Praha 9 celkem</t>
  </si>
  <si>
    <t>Praha 10</t>
  </si>
  <si>
    <t>Základní škola, Praha 10, Brigádniků 14/510</t>
  </si>
  <si>
    <t>Základní škola, Praha 10, Břečťanová 6/2919</t>
  </si>
  <si>
    <t>Základní škola, Praha 10, Hostýnská 2/2100</t>
  </si>
  <si>
    <t>Základní škola, Praha 10, Jakutská 2/1210</t>
  </si>
  <si>
    <t>Základní škola, Praha 10, Olešská 18/2222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</si>
  <si>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</si>
  <si>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</si>
  <si>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</si>
  <si>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</si>
  <si>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MČ Praha 10 celkem</t>
  </si>
  <si>
    <t>Základní škola, Praha 4, Donovalská 1684</t>
  </si>
  <si>
    <t>Základní škola Campanus, Praha 4, Jírovcovo náměstí 1782</t>
  </si>
  <si>
    <t>Základní škola s rozšířenou výukou jazyků, Praha 4, K Milíčovu 674</t>
  </si>
  <si>
    <t>Základní škola, Praha 4, Ke Kateřinkám 1400</t>
  </si>
  <si>
    <t>Základní škola, Praha 4, Mendelova 550</t>
  </si>
  <si>
    <t>Základní škola, Praha 4, Mikulova 1594</t>
  </si>
  <si>
    <t>Základní škola, Praha 4, V Ladech 6</t>
  </si>
  <si>
    <t>Správní obvod Praha 11 celkem</t>
  </si>
  <si>
    <t>Správní obvod Praha 12 celkem</t>
  </si>
  <si>
    <t>Fakultní základní škola při Pedagogické fakultě UK, Praha 13, Brdičkova 1878</t>
  </si>
  <si>
    <t>Základní škola s rozšířenou výukou jazyků, Praha 13, Bronzová 2027</t>
  </si>
  <si>
    <t>Základní škola, Praha 13, Kuncova 1580</t>
  </si>
  <si>
    <t>Fakultní základní škola Pedagogické fakulty UK, Praha 13, Mezi školami 2322</t>
  </si>
  <si>
    <t>Základní škola, Praha 13, Mládí 135</t>
  </si>
  <si>
    <t>Fakultní základní škola Pedagogické fakulty UK, Praha 13, Trávníčkova 1744</t>
  </si>
  <si>
    <t>Správní obvod Praha 13 celkem</t>
  </si>
  <si>
    <t>Základní škola, Praha 9 - Černý Most, Gen. Janouška 1006</t>
  </si>
  <si>
    <t>Základní škola, Praha 9 - Hloubětín, Hloubětínská 700</t>
  </si>
  <si>
    <t>Základní škola, Praha 9 - Lehovec, Chvaletická 918</t>
  </si>
  <si>
    <t>Základní škola, Praha 9 - Kyje, Šimanovská 16</t>
  </si>
  <si>
    <t>Základní škola, Praha 9 - Černý Most, Vybíralova 964</t>
  </si>
  <si>
    <t>Základní škola, Praha 9 - Dolní Počernice, Národních hrdinů 70</t>
  </si>
  <si>
    <t>Správní obvod Praha 14 celkem</t>
  </si>
  <si>
    <t>Základní škola, Praha 10, Hornoměcholupská 873</t>
  </si>
  <si>
    <t>Základní škola, Praha 10, Křimická 314</t>
  </si>
  <si>
    <t>Základní škola, Praha 10, Nad Přehradou 469</t>
  </si>
  <si>
    <t>Základní škola, Praha 10, Veronské náměstí 391</t>
  </si>
  <si>
    <t>Základní škola, Praha 10, Kutnohorská 36</t>
  </si>
  <si>
    <t>Základní škola, Starodubečská 413, Praha 10 - Dubeč</t>
  </si>
  <si>
    <t>Správní obvod Praha 15 celkem</t>
  </si>
  <si>
    <t>Praha 16</t>
  </si>
  <si>
    <t>Zbraslav</t>
  </si>
  <si>
    <t>Správní obvod Praha 16 celkem</t>
  </si>
  <si>
    <t>Základní škola genpor. Františka Peřiny, Praha - Řepy, Socháňova 1139</t>
  </si>
  <si>
    <t xml:space="preserve">Základní škola Jana Wericha, Praha - Řepy, Španielova 19/1111 </t>
  </si>
  <si>
    <t>Základní škola a Mateřská škola, Praha 5 - Zličín, Nedašovská 328</t>
  </si>
  <si>
    <t>Správní obvod Praha 17 celkem</t>
  </si>
  <si>
    <t>Praha 18</t>
  </si>
  <si>
    <t>MČ Praha 18 celkem</t>
  </si>
  <si>
    <t>Správní obvod Praha 19 celkem</t>
  </si>
  <si>
    <t>Fakultní základní škola, Praha 9 - Horní Počernice, Chodovická 2250</t>
  </si>
  <si>
    <t>Základní škola, Praha 9 - Horní Počernice, Ratibořická 1700</t>
  </si>
  <si>
    <t>Základní škola a Mateřská škola, Praha 9 - Horní Počernice, Spojenců 1408</t>
  </si>
  <si>
    <t>Základní škola, Praha 9 - Horní Počernice, Stoliňská 823</t>
  </si>
  <si>
    <t>MČ Praha 20 celkem</t>
  </si>
  <si>
    <t>Masarykova základní škola, Praha 9 - Klánovice, Slavětínská 200</t>
  </si>
  <si>
    <t>Správní obvod Praha 21 celkem</t>
  </si>
  <si>
    <t>Základní škola, Praha 10, nám. Bří Jandusů 2</t>
  </si>
  <si>
    <t>Správní obvod Praha 22 celkem</t>
  </si>
  <si>
    <t>Správní obvod Praha 1 -22 celkem</t>
  </si>
  <si>
    <t>počet zam.</t>
  </si>
  <si>
    <t>Školní jídelny</t>
  </si>
  <si>
    <t>MČ Praha 16 celkem</t>
  </si>
  <si>
    <t>Celkem</t>
  </si>
  <si>
    <t>přímé ONIV</t>
  </si>
  <si>
    <t>v tis. kč</t>
  </si>
  <si>
    <t>Mateřské školy</t>
  </si>
  <si>
    <t>PRAHA 1</t>
  </si>
  <si>
    <t>MČ PRAHA 1 - celkem</t>
  </si>
  <si>
    <t>PRAHA 2</t>
  </si>
  <si>
    <t>MČ PRAHA 2 - celkem</t>
  </si>
  <si>
    <t>PRAHA 4</t>
  </si>
  <si>
    <t>PRAHA 5</t>
  </si>
  <si>
    <t>MČ PRAHA 5 - celkem</t>
  </si>
  <si>
    <t>PRAHA 6</t>
  </si>
  <si>
    <t>Správní obvod  PRAHA 6 - celkem</t>
  </si>
  <si>
    <t>PRAHA 7</t>
  </si>
  <si>
    <t>Správní obvod PRAHA 7- celkem</t>
  </si>
  <si>
    <t>PRAHA 8</t>
  </si>
  <si>
    <t>DOLNÍ CHABRY</t>
  </si>
  <si>
    <t>Správní obod PRAHA 8 - celkem</t>
  </si>
  <si>
    <t>PRAHA 9</t>
  </si>
  <si>
    <t>MČ PRAHA 9 - celkem</t>
  </si>
  <si>
    <t>PRAHA 10</t>
  </si>
  <si>
    <t>MČ PRAHA 10 - celkem</t>
  </si>
  <si>
    <t>PRAHA 11</t>
  </si>
  <si>
    <t>ŠEBEROV</t>
  </si>
  <si>
    <t>Správní obvod PRAHA 11 - celkem</t>
  </si>
  <si>
    <t>PRAHA 12</t>
  </si>
  <si>
    <t>LIBUŠ</t>
  </si>
  <si>
    <t>Správní obvod PRAHA 12 - celkem</t>
  </si>
  <si>
    <t>PRAHA 13</t>
  </si>
  <si>
    <t>ŘEPORYJE</t>
  </si>
  <si>
    <t>Správní obvod PRAHA 13 - celkem</t>
  </si>
  <si>
    <t>PRAHA 14</t>
  </si>
  <si>
    <t>DOLNÍ POČERNICE</t>
  </si>
  <si>
    <t>Správní obvod PRAHA 14 - celkem</t>
  </si>
  <si>
    <t>PRAHA 15</t>
  </si>
  <si>
    <t>DOLNÍ MĚCHOLUPY</t>
  </si>
  <si>
    <t>DUBEČ</t>
  </si>
  <si>
    <t>PETROVICE</t>
  </si>
  <si>
    <t>Správní obvod PRAHA 15 - celkem</t>
  </si>
  <si>
    <t>PRAHA 16</t>
  </si>
  <si>
    <t>LIPENCE</t>
  </si>
  <si>
    <t>LOCHKOV</t>
  </si>
  <si>
    <t>ZBRASLAV</t>
  </si>
  <si>
    <t>VELKÁ CHUCHLE</t>
  </si>
  <si>
    <t>Správní obvod PRAHA 16 - celkem</t>
  </si>
  <si>
    <t>PRAHA 17</t>
  </si>
  <si>
    <t>MČ PRAHA 17 - celkem</t>
  </si>
  <si>
    <t>PRAHA 18</t>
  </si>
  <si>
    <t>ČAKOVICE</t>
  </si>
  <si>
    <t>MČ PRAHA 18 - celkem</t>
  </si>
  <si>
    <t>PRAHA 19</t>
  </si>
  <si>
    <t>SATALICE</t>
  </si>
  <si>
    <t>Správní obvod PRAHA 19 - celkem</t>
  </si>
  <si>
    <t>PRAHA 20</t>
  </si>
  <si>
    <t>MČ PRAHA 20 - celkem</t>
  </si>
  <si>
    <t>PRAHA 21</t>
  </si>
  <si>
    <t>KLÁNOVICE</t>
  </si>
  <si>
    <t>Správní obvod PRAHA 21 - celkem</t>
  </si>
  <si>
    <t>Správní obvod PRAHA 22 - celkem</t>
  </si>
  <si>
    <t>Správní obvod PRAHA 1 - 22 celkem</t>
  </si>
  <si>
    <t>Základní školy</t>
  </si>
  <si>
    <t>Základní umělecké školy</t>
  </si>
  <si>
    <t>Domy dětí a mládeže</t>
  </si>
  <si>
    <t>CELKEM</t>
  </si>
  <si>
    <t>Masarykova základní škola, Praha 9 - Újezd nad Lesy, Polesná 1690</t>
  </si>
  <si>
    <t>MČ PRAHA 3 - celkem</t>
  </si>
  <si>
    <t>Základní škola Bohumila Hrabala, Praha 8, Zenklova 52</t>
  </si>
  <si>
    <t>Základní škola a Mateřská škola, Praha 4, Sdružení 1080</t>
  </si>
  <si>
    <t>Základní škola  Mazurská, Praha 8, Svídnická 1a</t>
  </si>
  <si>
    <t xml:space="preserve">Mateřská škola Kovářská </t>
  </si>
  <si>
    <t>Mateřská škola Litvínovská 490</t>
  </si>
  <si>
    <t xml:space="preserve">Mateřská škola Pod Krocínkou </t>
  </si>
  <si>
    <t xml:space="preserve">Mateřská škola Šluknovská </t>
  </si>
  <si>
    <t>Mateřská škola U Nové školy</t>
  </si>
  <si>
    <t xml:space="preserve">Mateřská škola Veltruská </t>
  </si>
  <si>
    <t>Mateřská škola Letenská</t>
  </si>
  <si>
    <t>Mateřská škola Revoluční</t>
  </si>
  <si>
    <t>Mateřská škola, Praha 2, Na Děkance 2</t>
  </si>
  <si>
    <t>Mateřská škola, Praha 2, Na Smetance 1</t>
  </si>
  <si>
    <t>Mateřská škola, Praha 2,  Slovenská 27</t>
  </si>
  <si>
    <t>Mateřská škola s internátní péčí, Praha 2, Španělská 16</t>
  </si>
  <si>
    <t>Mateřská škola, Praha 2, Šumavská 37</t>
  </si>
  <si>
    <t>Mateřská škola, Praha 2,  Viničná 1</t>
  </si>
  <si>
    <t>Matařská škola, Praha 3, Jeseniova 204/2686</t>
  </si>
  <si>
    <t>Mateřská škola, Praha 3, Jeseniova 98/2593</t>
  </si>
  <si>
    <t>Mateřská škola, Praha 3, Libická 4/2271</t>
  </si>
  <si>
    <t>Mateřská škola, Praha 3, Na Balkáně 74/2590</t>
  </si>
  <si>
    <t>Mateřská škola Milíčův dům, Praha 3, Sauerova 2/1836</t>
  </si>
  <si>
    <t>Mateřská škola, Praha 3, U Zásobní zahrady 6/2697</t>
  </si>
  <si>
    <t>Mateřská škola, Praha 3, Vozová 5/953</t>
  </si>
  <si>
    <t>Mateřská škola Pražačka, Praha 3, Za Žižkovskou vozovnou 17/1700</t>
  </si>
  <si>
    <t>Mateřská škola Trojlístek, Praha 4, Bezová 4</t>
  </si>
  <si>
    <t>Mateřská škola, Praha 4, Fillova 11</t>
  </si>
  <si>
    <t>Mateřská škola, Praha 4, Jílovská 75</t>
  </si>
  <si>
    <t>Mateřská škola, Praha 4, Jitřní 2</t>
  </si>
  <si>
    <t>Mateřská škola, Praha 4, K Podjezdu 2</t>
  </si>
  <si>
    <t>Mateřská škola, Praha 4, Mezivrší 15</t>
  </si>
  <si>
    <t>Mateřská škola, Praha 4, Na Chodovci 2540</t>
  </si>
  <si>
    <t>Mateřská škola Alšovy sady, Praha 4, Na Větrově 22</t>
  </si>
  <si>
    <t>Mateřská škola, Praha 4, Na Zvoničce 13</t>
  </si>
  <si>
    <t>Mateřská škola, Praha 4, Němčická 16</t>
  </si>
  <si>
    <t>Mateřská škola, Praha 4, Přímětická 1247</t>
  </si>
  <si>
    <t>Mateřská škola, Praha 4, Svojšovická 3</t>
  </si>
  <si>
    <t>Mateřská škola, Praha 4, Voráčovská 2</t>
  </si>
  <si>
    <t>Mateřská škola "Slunéčko" Praha 5 - Košíře, Beníškové 988</t>
  </si>
  <si>
    <t>Mateřská škola "U Krtečka"  Praha 5 - Motol, Kudrnova 235</t>
  </si>
  <si>
    <t>Mateřská škola, Praha 5 - Barrandov, Kurandové 669</t>
  </si>
  <si>
    <t>Mateřská škola, Praha 5 - Barrandov, Lohniského 830</t>
  </si>
  <si>
    <t>Mateřská škola, Praha 5 - Barrandov, Lohniského 851</t>
  </si>
  <si>
    <t>Mateřská škola, Praha 5 - Smíchov, Nad Palatou 613</t>
  </si>
  <si>
    <t>Mateřská škola, Praha 5 - Košíře, Peroutkova 1004</t>
  </si>
  <si>
    <t>Mateřská škola, Praha 5 - Košíře, Podbělohorská 2185</t>
  </si>
  <si>
    <t>Mateřská škola, Praha 5 - Barrandov, Tréglova 780</t>
  </si>
  <si>
    <t>Mateřská škola se speciálními třídami DUHA Praha 5 - Košíře, Trojdílná 1117</t>
  </si>
  <si>
    <t>Mateřská škola, Praha 5 - Smíchov, U Železničního mostu 2629</t>
  </si>
  <si>
    <t>Fakultní mateřská škola se speciální péčí</t>
  </si>
  <si>
    <t>Mateřská škola Motýlek</t>
  </si>
  <si>
    <t>Waldorfská mateřská škola</t>
  </si>
  <si>
    <t>Mateřská škola Jílkova</t>
  </si>
  <si>
    <t>Mateřská škola Libocká</t>
  </si>
  <si>
    <t>Mateřská škola Meziškolská</t>
  </si>
  <si>
    <t>Mateřská škola Na Okraji</t>
  </si>
  <si>
    <t>Mateřská škola Parléřova</t>
  </si>
  <si>
    <t xml:space="preserve">Mateřská škola Sbíhavá </t>
  </si>
  <si>
    <t>Mateřská škola Šmolíkova</t>
  </si>
  <si>
    <t>Mateřská škola Velvarská</t>
  </si>
  <si>
    <t>Mateřská škola Gagarinova</t>
  </si>
  <si>
    <t>Mateřská škola K Roztokům, Praha 6-Suchdol, K Roztokům 879</t>
  </si>
  <si>
    <t>Mateřská škola, Praha 7, Letohradská 1a</t>
  </si>
  <si>
    <t>Mateřská škola, Praha 7, Nad Štolou 6</t>
  </si>
  <si>
    <t>Mateřská škola U Uranie, Praha 7, Na Maninách 1080/29a</t>
  </si>
  <si>
    <t>Mateřská škola Nad Kazankou, Praha 7, Nad Kazankou 30</t>
  </si>
  <si>
    <t>Mateřská škola, Praha 8, Chabařovická 2</t>
  </si>
  <si>
    <t>MČ PRAHA 4 - celkem</t>
  </si>
  <si>
    <t>BĚCHOVICE</t>
  </si>
  <si>
    <t>KOLOVRATY</t>
  </si>
  <si>
    <t>Základní škola a Mateřská škola Petřiny - jih, Praha 6, Šantrochova 2</t>
  </si>
  <si>
    <t>Základní škola, Praha 9 - Satalice, K Cihelně 137</t>
  </si>
  <si>
    <t>v tis.Kč</t>
  </si>
  <si>
    <t>přímé NIV celkem</t>
  </si>
  <si>
    <t>Mateřská škola, Praha 8, Klíčanská 20</t>
  </si>
  <si>
    <t>Mateřská škola Čakovice II</t>
  </si>
  <si>
    <t>PRAHA 22</t>
  </si>
  <si>
    <t>TROJA</t>
  </si>
  <si>
    <t>SUCHDOL</t>
  </si>
  <si>
    <t>SLIVENEC</t>
  </si>
  <si>
    <t>LYSOLAJE</t>
  </si>
  <si>
    <t>NEBUŠICE</t>
  </si>
  <si>
    <t>ĎÁBLICE</t>
  </si>
  <si>
    <t>ŠTĚRBOHOLY</t>
  </si>
  <si>
    <t>ZLIČÍN</t>
  </si>
  <si>
    <t>VINOŘ</t>
  </si>
  <si>
    <t>KOLODĚJE</t>
  </si>
  <si>
    <t>Mateřská škola Hellichova</t>
  </si>
  <si>
    <t>Mateřská škola Masná</t>
  </si>
  <si>
    <t>Mateřská škola Pštrossova</t>
  </si>
  <si>
    <t>Mateřská škola Opletalova</t>
  </si>
  <si>
    <t>Mateřská škola "Trojlístek", Praha 2, Kladská 25</t>
  </si>
  <si>
    <t>Mateřská škola "Čtyřlístek", Praha 2, Římská 27</t>
  </si>
  <si>
    <t>Waldorfská mateřská škola, Praha 3, Koněvova 240a/2497</t>
  </si>
  <si>
    <t>Mateřská škola, Praha 3, Sudoměřská 54/1137</t>
  </si>
  <si>
    <t xml:space="preserve">Mateřská škola Kunratice, Praha 4, Předškolní 880  </t>
  </si>
  <si>
    <t xml:space="preserve">Mateřská škola, Praha 5 - Hlubočepy, Hlubočepská 90 </t>
  </si>
  <si>
    <t>Mateřská škola, Praha 5 - Smíchov, Kroupova 2775</t>
  </si>
  <si>
    <t>Mateřská škola Charlese de Gaulla</t>
  </si>
  <si>
    <t>Mateřská škola, Praha 8, Korycanská 14</t>
  </si>
  <si>
    <t>Mateřská škola, Praha 8, Kotlaska 3</t>
  </si>
  <si>
    <t>Mateřská škola, Praha 8, Lešenská 2</t>
  </si>
  <si>
    <t>Mateřská škola, Praha 8, Libčická 6</t>
  </si>
  <si>
    <t>Mateřská škola, Praha 8, Na Korábě 2</t>
  </si>
  <si>
    <t>Mateřská škola, Praha 8, Na Pěšinách 13</t>
  </si>
  <si>
    <t>Mateřská škola, Praha 8, Na Přesypu 4</t>
  </si>
  <si>
    <t>Mateřská škola, Praha 8, Poznaňská 32</t>
  </si>
  <si>
    <t>Mateřská škola, Praha 8, Řešovská 8</t>
  </si>
  <si>
    <t>Mateřská škola, Praha 8, Šiškova 2</t>
  </si>
  <si>
    <t>Mateřská škola, Praha 8, Štěpničná 1</t>
  </si>
  <si>
    <t>Mateřská škola Bílenecké nám., příspěvková organizace</t>
  </si>
  <si>
    <t>Mateřská škola Novoborská</t>
  </si>
  <si>
    <t>Mateřská škola, Praha 10, Benešovská 28/2291</t>
  </si>
  <si>
    <t>Mateřská škola, Praha 10, Štěchovická 4/1981, příspěvková organizace</t>
  </si>
  <si>
    <t>Mateřská škola, Praha 10, Tolstého 2a/ 1353, příspěvková organizace</t>
  </si>
  <si>
    <t>Mateřská škola U Vršovického nádraží, Praha 10, Sámova 2a, příspěvková organizace</t>
  </si>
  <si>
    <t>Mateřská škola, Praha 10, Ve Stínu 10/2103, příspěvková organizace</t>
  </si>
  <si>
    <t>Mateřská škola, Praha 10, Zvonková 12/2901, příspěvková organizace</t>
  </si>
  <si>
    <t>Mateřská škola Madolinka, Praha 4, Modletická 1402</t>
  </si>
  <si>
    <t>Mateřská škola Ke Kašně</t>
  </si>
  <si>
    <t>Mateřská škola Lojovická</t>
  </si>
  <si>
    <t>Mateřská škola Mezi Domy</t>
  </si>
  <si>
    <t>Mateřská škola ROSNIČKA, Praha 13, Běhounkova 2474</t>
  </si>
  <si>
    <t>Mateřská škola ÚSMĚV, Praha 13, Herčíkova 2190</t>
  </si>
  <si>
    <t>Mateřská škola PASTELKA, Praha 13, Horákova 2064</t>
  </si>
  <si>
    <t>Mateřská škola ŠIKULKA, Praha 13, Hostinského 1534</t>
  </si>
  <si>
    <t>Mateřská škola PÍŠŤALKA, Praha 13, Chlupova 1798</t>
  </si>
  <si>
    <t>Mateřská škola ROZMARÝNEK, Praha 13, Chlupova 1799</t>
  </si>
  <si>
    <t>Mateřská škola POHÁDKA, Praha 13, Klausova 2187</t>
  </si>
  <si>
    <t>Mateřská škola BALÓNEK, Praha 13, Klausova 2188</t>
  </si>
  <si>
    <t>Mateřská škola BARVIČKA, Praha 13, Klausova 2449</t>
  </si>
  <si>
    <t>Fakultní mateřská škola SLUNÍČKO POD STŘECHOU při Pedagogické fakultě Univerzity Karlovy, Praha 13, Mohylova 1964</t>
  </si>
  <si>
    <t>Mateřská škola U BOBŘÍKA, Praha 13, Podpěrova 1880</t>
  </si>
  <si>
    <t>Mateřská škola PALETKA, Praha 13, Trávníčkova 1747</t>
  </si>
  <si>
    <t>Mateřská škola VEČERNÍČEK, Praha 13, Vlachova 1501</t>
  </si>
  <si>
    <t>Mateřská škola U RUMCAJSE, Praha 13,  Zázvorkova 1994</t>
  </si>
  <si>
    <t>Mateřská škola SLUNÍČKO, Praha 9 - Černý Most, Gen. Janouška 1005</t>
  </si>
  <si>
    <t>Mateřská škola DUHA, Praha 9 - Dolní Počernice, Svatoňovická 587</t>
  </si>
  <si>
    <t>Mateřská škola, Praha 10, Jakobiho 329</t>
  </si>
  <si>
    <t>Mateřská škola Praha - Lochkov, Praha - Lochkov,  Za ovčínem 1</t>
  </si>
  <si>
    <t>Mateřská škola LAUDOVA se speciálními třídami, Praha 6 - Řepy, Laudova 3/1030</t>
  </si>
  <si>
    <t>Mateřská škola PASTELKA, Praha 6 - Řepy, Španielova 27/1316</t>
  </si>
  <si>
    <t>Mateřská škola Praha 9 - Satalice</t>
  </si>
  <si>
    <t>Mateřská škola Sluníčko, Praha 9 - Újezd nad Lesy, Polesná 1690</t>
  </si>
  <si>
    <t>PRAHA 3</t>
  </si>
  <si>
    <t>Základní škola, Praha 4, Pošepného náměstí 2022</t>
  </si>
  <si>
    <t>ÚJEZD</t>
  </si>
  <si>
    <t>Org.</t>
  </si>
  <si>
    <t>org.</t>
  </si>
  <si>
    <t xml:space="preserve"> </t>
  </si>
  <si>
    <t>Základní škola, Praha 2, Vratislavova 13</t>
  </si>
  <si>
    <t>Základní škola, Fakultní škola Pedagogické fakulty UK, Praha 2, Slovenská 27</t>
  </si>
  <si>
    <t>Základní škola a mateřská škola, Praha 3, Chelčického 43/2614</t>
  </si>
  <si>
    <t>Základní škola a mateřská škola, Praha 3, nám. Jiřího z Lobkovic 22/121</t>
  </si>
  <si>
    <t>Základní škola, Praha 4, Bítovská 1</t>
  </si>
  <si>
    <t>Základní škola U Krčského lesa, Praha 4, Jánošíkova 1320</t>
  </si>
  <si>
    <t>Základní škola Kunratice, Praha 4, Předškolní 420</t>
  </si>
  <si>
    <t>Základní škola a Mateřská škola, Praha 6, Bílá 1</t>
  </si>
  <si>
    <t>Základní škola a mateřská škola Petra Strozziho, Praha 8, Za Invalidovnou 3</t>
  </si>
  <si>
    <t>Základní škola Praha - Dolní Chabry</t>
  </si>
  <si>
    <t>Základní škola, Praha 10, Gutova 39/1987</t>
  </si>
  <si>
    <t>Základní škola Karla Čapka, Praha 10, Kodaňská 16/658</t>
  </si>
  <si>
    <t>Základní škola Eden, Praha 10, Vladivostocká 6/1035</t>
  </si>
  <si>
    <t>Základní škola, Praha 4, Květnového vítězství 1554</t>
  </si>
  <si>
    <t>Základní škola  a mateřská škola Chodov, Praha 4, Květnového vítězství 57</t>
  </si>
  <si>
    <t>Základní škola a mateřská škola ANGEL v Praze 12</t>
  </si>
  <si>
    <t>Základní škola a mateřská škola K Dolům v Praze 12</t>
  </si>
  <si>
    <t>Základní škola T. G. Masaryka v Praze 12</t>
  </si>
  <si>
    <t>Základní škola profesora Švejcara v Praze 12</t>
  </si>
  <si>
    <t>Základní škola a mateřská škola Na Beránku v Praze 12</t>
  </si>
  <si>
    <t>Základní škola Písnická v Praze 12</t>
  </si>
  <si>
    <t>Základní škola Rakovského v Praze 12</t>
  </si>
  <si>
    <t>Základní škola Zárubova v Praze 12</t>
  </si>
  <si>
    <t>Základní škola s rozšířenou výukou jazyků</t>
  </si>
  <si>
    <t>Základní škola Meteorologická</t>
  </si>
  <si>
    <t xml:space="preserve">Fakultní základní škola profesora Otokara Chlupa Pedagogické fakulty UK, Praha 13, Fingerova 2186 </t>
  </si>
  <si>
    <t>Základní škola, Praha 13, Janského 2189</t>
  </si>
  <si>
    <t>Základní škola, Praha 13, Klausova 2450</t>
  </si>
  <si>
    <t>Základní škola, Praha 13, Mohylová 1963</t>
  </si>
  <si>
    <t>Základní škola a Mateřská škola, Praha 10 - Štěrboholy</t>
  </si>
  <si>
    <t>Základní škola Charlotty Masarykové, Praha 5 - Velká Chuchle</t>
  </si>
  <si>
    <t>Základní škola a Mateřská škola Praha - Vinoř</t>
  </si>
  <si>
    <t>Základní škola Praha - Běchovice</t>
  </si>
  <si>
    <t>Základní škola a mateřská škola Koloděje</t>
  </si>
  <si>
    <t>Základní škola U Obory, Praha 10, Vachkova 630</t>
  </si>
  <si>
    <t>Mateřská škola Volavkova</t>
  </si>
  <si>
    <t>Mateřská škola, Praha 8, Krynická 2</t>
  </si>
  <si>
    <t>Mateřská škola, Praha 10, U Roháčových  kasáren 14/1215, příspěvková organizace</t>
  </si>
  <si>
    <t>Mateřská škola Vodnická</t>
  </si>
  <si>
    <t>BŘEZINÉVES</t>
  </si>
  <si>
    <t>Školní jídelna Praha - Radotín</t>
  </si>
  <si>
    <t>Základní škola Praha - Radotín</t>
  </si>
  <si>
    <t>Malostranská základní škola</t>
  </si>
  <si>
    <t>Základní škola nám.Curieových</t>
  </si>
  <si>
    <t>Základní škola Vodičkova</t>
  </si>
  <si>
    <t>Školní jídelna Karmelitská</t>
  </si>
  <si>
    <t xml:space="preserve">Školní jídelna Uhelný trh </t>
  </si>
  <si>
    <t>Školní jídelna Jindřišská</t>
  </si>
  <si>
    <t>Školní jídelna Zlatnická</t>
  </si>
  <si>
    <t>Dům dětí a mládeže Stodůlky</t>
  </si>
  <si>
    <t>Základní umělecká škola Blatiny, Praha - Řepy, Španielova 50/1124</t>
  </si>
  <si>
    <t>Sportovní a rekreační areál Pražačka se školní jídelnou, Praha 3,  Za Žižkovskou vozovnou 19/2716</t>
  </si>
  <si>
    <t xml:space="preserve">Zařízení školního stravování v Letňanech </t>
  </si>
  <si>
    <t>Školní jídelna, Praha 22,  Nové náměstí 1100</t>
  </si>
  <si>
    <t>Základní škola Brána jazyků s rozšířenou výukou matematiky</t>
  </si>
  <si>
    <t>Základní škola J.Gutha - Jarkovského</t>
  </si>
  <si>
    <t>Základní škola u svatého Štěpána Praha 2, Štěpánská 8</t>
  </si>
  <si>
    <t>Základní škola a Mateřská škola, Praha 4, Ohradní 49</t>
  </si>
  <si>
    <t>Základní škola a mateřská škola Praha 5 - Smíchov, Kořenského 10/760</t>
  </si>
  <si>
    <t>Fakultní základní škola a mateřská škola Barrandov II při PedF UK, Praha 5 - Hlubočepy, V Remízku 7/919</t>
  </si>
  <si>
    <t>Základní škola a mateřská škola, Praha 8, U školské zahrady 4</t>
  </si>
  <si>
    <t>Základní škola a Mateřská škola  Na Balabence</t>
  </si>
  <si>
    <t>Základní škola a Mateřská škola generála Františka Fajtla DFC</t>
  </si>
  <si>
    <t>Základní škola a Mateřská škola Tupolevova</t>
  </si>
  <si>
    <t>Mateřská škola, Praha 3, Na Vrcholu 1a/1955</t>
  </si>
  <si>
    <t xml:space="preserve">Mateřská škola BoTa, Praha 4, Boleslavova 1a </t>
  </si>
  <si>
    <t>Mateřská škola 4 pastelky, Praha 4, Sedlčanská 14</t>
  </si>
  <si>
    <t>Krčská mateřská škola, Praha 4, Tajovského 1309</t>
  </si>
  <si>
    <t>Mateřská škola, Praha 4, V Zápolí 1249</t>
  </si>
  <si>
    <t>Mateřská škola Na Dlouhém lánu</t>
  </si>
  <si>
    <t>Mateřská škola Kostelní, Praha 7, Kostelní 37/7</t>
  </si>
  <si>
    <t>Mateřská škola, Praha 8, U Sluncové 10a</t>
  </si>
  <si>
    <t>Mateřská škola Březiněves, příspěvková organizace</t>
  </si>
  <si>
    <t xml:space="preserve">Mateřská škola U Vysočanského pivovaru </t>
  </si>
  <si>
    <t>Mateřská škola, Praha 10, Magnitogorská 14/1430</t>
  </si>
  <si>
    <t>Mateřská škola, Praha 10, Mládežnická 1/3078</t>
  </si>
  <si>
    <t>Mateřská škola, Praha 4, V Benátkách 1751</t>
  </si>
  <si>
    <t xml:space="preserve">Mateřská škola K Lukám </t>
  </si>
  <si>
    <t>Mateřská škola HAVAJ, Praha 13, Mezi školami 2482</t>
  </si>
  <si>
    <t>Mateřská škola, Praha 5, K Samoobsluze  211</t>
  </si>
  <si>
    <t>Mateřská škola Čakovice I</t>
  </si>
  <si>
    <t>Mateřská škola Sedmikráska, Praha 9 - Újezd nad lesy, Lišická 1502</t>
  </si>
  <si>
    <t>Mateřská škola Rohožník, Praha 9 - Újezd nad lesy, Žárovická 1653</t>
  </si>
  <si>
    <t>Mateřská škola Klánovice, Praha 9 - Klánovice,  V Žáčku 219</t>
  </si>
  <si>
    <t>Mateřská škola Praha - Kolovraty</t>
  </si>
  <si>
    <t>Mateřská škola Kytlická</t>
  </si>
  <si>
    <t>Školní jídelna Vojtěšská</t>
  </si>
  <si>
    <t>Základní škola a mateřská škola Chmelnice, Praha 3, K Lučinám 18/2500</t>
  </si>
  <si>
    <t xml:space="preserve">Mateřská škola Národní se zaměřením na ranou péči </t>
  </si>
  <si>
    <t xml:space="preserve">Mateřská škola, Praha 3, Jeseniova 4,6/1680 </t>
  </si>
  <si>
    <t xml:space="preserve">Mateřská škola, Praha 3, nám.Jiřího z Lobkovic 23/119 </t>
  </si>
  <si>
    <t xml:space="preserve">Základní škola s rozšířenou výukou jazyků a s rozšířenou výukou tělesné výchovy, Praha 4, Filosofská 3 </t>
  </si>
  <si>
    <t xml:space="preserve">Mateřská škola Bubeníčkova </t>
  </si>
  <si>
    <t xml:space="preserve">Mateřská škola Čínská </t>
  </si>
  <si>
    <t xml:space="preserve">Mateřská škola Juárezova </t>
  </si>
  <si>
    <t xml:space="preserve">Mateřská škola Terronská </t>
  </si>
  <si>
    <t xml:space="preserve">Mateřská škola Vokovická </t>
  </si>
  <si>
    <t>Základní škola a Mateřská škola Antonína Čermáka, Praha 6</t>
  </si>
  <si>
    <t xml:space="preserve">Základní škola a mateřská škola, Praha - Nebušice </t>
  </si>
  <si>
    <t xml:space="preserve">Fakultní mateřská škola při Pedagogické fakultě Univerzity Karlovy, Praha 7,Na Výšinách 3 </t>
  </si>
  <si>
    <t xml:space="preserve">Mateřská škola, Praha 8, Bojasova 1 </t>
  </si>
  <si>
    <t xml:space="preserve">Mateřská škola, Praha 10, Dvouletky 8/601, příspěvková organizace </t>
  </si>
  <si>
    <t xml:space="preserve">Mateřská škola, Praha 10, Kodaňská 14/989 </t>
  </si>
  <si>
    <t xml:space="preserve">Mateřská škola, Praha 10, Omská 6/1354 </t>
  </si>
  <si>
    <t xml:space="preserve">Mateřská škola, Praha 10, Tuchorazská 2a/472, příspěvková organizace </t>
  </si>
  <si>
    <t xml:space="preserve">Základní škola, Praha 10, Nad Vodovodem 81/460 </t>
  </si>
  <si>
    <t xml:space="preserve">Mateřská škola, Praha 4, A. Drabíkové 536 </t>
  </si>
  <si>
    <t xml:space="preserve">Mateřská škola Oáza v Praze 12 </t>
  </si>
  <si>
    <t xml:space="preserve">Mateřská škola Pohádka v Praze 12 </t>
  </si>
  <si>
    <t xml:space="preserve">Mateřská škola Jahůdka v Praze 12 </t>
  </si>
  <si>
    <t xml:space="preserve">Mateřská škola Srdíčko v Praze 12 </t>
  </si>
  <si>
    <t xml:space="preserve">Mateřská škola Hvězdička v Praze 12 </t>
  </si>
  <si>
    <t xml:space="preserve">Mateřská škola Tyršovka v Praze 12 </t>
  </si>
  <si>
    <t xml:space="preserve">Mateřská škola Zvoneček v Praze 12 </t>
  </si>
  <si>
    <t xml:space="preserve">Mateřská škola Pastelka v Praze 12 </t>
  </si>
  <si>
    <t xml:space="preserve">Mateřská škola Montessori v Praze 12 </t>
  </si>
  <si>
    <t xml:space="preserve">Mateřská škola Podsaďáček v Praze 12 </t>
  </si>
  <si>
    <t xml:space="preserve">Základní škola a mateřská škola Smolkova v Praze 12 </t>
  </si>
  <si>
    <t xml:space="preserve">Mateřská škola, Praha 13, Husníkova 2075, příspěvková organizace </t>
  </si>
  <si>
    <t xml:space="preserve">Mateřská škola Praha 5 - Řeporyje </t>
  </si>
  <si>
    <t xml:space="preserve">Základní škola, Praha 9 - Černý Most, Bří. Venclíků 1140 </t>
  </si>
  <si>
    <t xml:space="preserve">Základní škola, Praha 10-Hostivař, Kozinova 1000 </t>
  </si>
  <si>
    <t xml:space="preserve">Mateřská škola Praha - Radotín </t>
  </si>
  <si>
    <t xml:space="preserve">Mateřská škola SOCHÁŇOVA, </t>
  </si>
  <si>
    <t xml:space="preserve">Mateřská škola Příborská </t>
  </si>
  <si>
    <t xml:space="preserve">Základní škola Dr. Edvarda Beneše, Praha 9 - Čakovice, náměstí Jiřího Berana 500 </t>
  </si>
  <si>
    <t xml:space="preserve">Mateřská škola "U Rybníčku", Praha 9 - Horní Počernice, Křovinovo nám.115 </t>
  </si>
  <si>
    <t xml:space="preserve">Dům dětí a mládeže, Praha - Horní Počernice, Ratibořická 1899 </t>
  </si>
  <si>
    <t xml:space="preserve">1. Mateřská škola </t>
  </si>
  <si>
    <t xml:space="preserve">Mateřská škola Čtyřlístek Praha-Běchovice </t>
  </si>
  <si>
    <t xml:space="preserve">Mateřská škola Sluneční, Praha 10, Sluneční 1550/20 </t>
  </si>
  <si>
    <t xml:space="preserve">Základní škola Praha - Kolovraty </t>
  </si>
  <si>
    <t>Mateřská škola Pampeliška</t>
  </si>
  <si>
    <t>Školní jídelna, Praha 10, Vršovická 68/1429, příspěvková organizace</t>
  </si>
  <si>
    <t>Základní škola Járy Cimrmana Lysolaje</t>
  </si>
  <si>
    <t>Základní škola, Praha 3, Cimburkova 18/600</t>
  </si>
  <si>
    <t xml:space="preserve">Základní škola Praha - Lipence </t>
  </si>
  <si>
    <t>Mateřská škola  Matěchova, Praha 4, Halasova 1069</t>
  </si>
  <si>
    <t>Mateřská škola, Starodubečská 506, Praha 10- Dubeč</t>
  </si>
  <si>
    <t>Mateřská škola Větrníček v Praze 12</t>
  </si>
  <si>
    <t>Základní škola Litvínovská 500</t>
  </si>
  <si>
    <t>Základní škola Litvínovská 600</t>
  </si>
  <si>
    <t xml:space="preserve">Základní škola Novoborská </t>
  </si>
  <si>
    <t>Základní škola Špitálská</t>
  </si>
  <si>
    <t>Základní škola Praha - Petrovice, příspěvková organizace</t>
  </si>
  <si>
    <t>Mateřská škola JAHODNICE, Praha 9 - Kyje, Kostlivého 1218</t>
  </si>
  <si>
    <t>Základní umělecká škola, Praha  - Zbraslav</t>
  </si>
  <si>
    <t>Zařízení školního stravování Praha - Zbraslav</t>
  </si>
  <si>
    <t>Základní škola Vladislava Vančury, Praha - Zbraslav</t>
  </si>
  <si>
    <t>KŘESLICE</t>
  </si>
  <si>
    <t>Mateřská škola Křeslice</t>
  </si>
  <si>
    <t>Mateřská škola Matjuchinova</t>
  </si>
  <si>
    <t>Mateřská škola Nad Parkem</t>
  </si>
  <si>
    <t>Spořilovská mateřská škola, Praha 4, Jihozápadní 4</t>
  </si>
  <si>
    <t>zřizovaných městskými částmi hlavního města Prahy na rok 2017</t>
  </si>
  <si>
    <t>Mateřská škola ZAHRÁDKA, Praha 13, Husníkova 2076</t>
  </si>
  <si>
    <t>Mateřská škola Formanská, příspěvková organizace</t>
  </si>
  <si>
    <t>Mateřská škola Pitkovice, příspěvková organizace, Praha 10, Hlívová 303/4</t>
  </si>
  <si>
    <t>Mateřská škola  Albrechtická, příspěvková organizace</t>
  </si>
  <si>
    <t>Mateřská škola Letců, příspěvková organizace</t>
  </si>
  <si>
    <t>Mateřská škola Malkovského, příspěvková organizace</t>
  </si>
  <si>
    <t xml:space="preserve">Základní školaa mateřská škola Jarov, Praha 3, V Zahrádkách 48/1966 </t>
  </si>
  <si>
    <t>Základní škola a mateřská škola Praha 5 - Košíře, Weberova 1/1090</t>
  </si>
  <si>
    <t>Základní škola a Mateřská škola Emy Destinnové, Praha 6, náměstí Svobody 3/930</t>
  </si>
  <si>
    <t>Základní škola Praha 5 - Řeporyje, Od Školy 596</t>
  </si>
  <si>
    <t xml:space="preserve">Základní škola  Fryčovická </t>
  </si>
  <si>
    <t>Základní škola Praha 9 - Kbely</t>
  </si>
  <si>
    <t>Tabulka č. 8</t>
  </si>
  <si>
    <t>Závazné ukazatele rozpočtu a počtu zaměstnanců škol a školských zařízení</t>
  </si>
  <si>
    <t>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</si>
</sst>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u/>
      <sz val="9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Arial CE"/>
      <charset val="238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5" fillId="0" borderId="0"/>
    <xf numFmtId="44" fontId="18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164" fontId="11" fillId="0" borderId="13" xfId="0" applyNumberFormat="1" applyFont="1" applyFill="1" applyBorder="1" applyAlignment="1">
      <alignment vertical="center"/>
    </xf>
    <xf numFmtId="164" fontId="11" fillId="0" borderId="14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164" fontId="8" fillId="2" borderId="23" xfId="0" applyNumberFormat="1" applyFont="1" applyFill="1" applyBorder="1" applyAlignment="1">
      <alignment vertical="center"/>
    </xf>
    <xf numFmtId="0" fontId="11" fillId="2" borderId="3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164" fontId="8" fillId="2" borderId="37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164" fontId="8" fillId="0" borderId="28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33" xfId="0" applyNumberFormat="1" applyFont="1" applyFill="1" applyBorder="1" applyAlignment="1">
      <alignment vertical="center"/>
    </xf>
    <xf numFmtId="164" fontId="8" fillId="0" borderId="41" xfId="0" applyNumberFormat="1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164" fontId="8" fillId="2" borderId="38" xfId="0" applyNumberFormat="1" applyFont="1" applyFill="1" applyBorder="1" applyAlignment="1">
      <alignment vertical="center"/>
    </xf>
    <xf numFmtId="164" fontId="11" fillId="0" borderId="16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vertical="center"/>
    </xf>
    <xf numFmtId="164" fontId="8" fillId="2" borderId="41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3" xfId="0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164" fontId="11" fillId="2" borderId="13" xfId="0" applyNumberFormat="1" applyFont="1" applyFill="1" applyBorder="1" applyAlignment="1">
      <alignment vertical="center"/>
    </xf>
    <xf numFmtId="164" fontId="11" fillId="2" borderId="14" xfId="0" applyNumberFormat="1" applyFont="1" applyFill="1" applyBorder="1" applyAlignment="1">
      <alignment vertical="center"/>
    </xf>
    <xf numFmtId="164" fontId="11" fillId="2" borderId="23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64" fontId="11" fillId="2" borderId="37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164" fontId="8" fillId="2" borderId="8" xfId="0" applyNumberFormat="1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164" fontId="8" fillId="2" borderId="44" xfId="0" applyNumberFormat="1" applyFont="1" applyFill="1" applyBorder="1" applyAlignment="1">
      <alignment vertical="center"/>
    </xf>
    <xf numFmtId="164" fontId="8" fillId="2" borderId="46" xfId="0" applyNumberFormat="1" applyFont="1" applyFill="1" applyBorder="1" applyAlignment="1">
      <alignment vertical="center"/>
    </xf>
    <xf numFmtId="164" fontId="8" fillId="2" borderId="47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164" fontId="8" fillId="2" borderId="28" xfId="0" applyNumberFormat="1" applyFont="1" applyFill="1" applyBorder="1" applyAlignment="1">
      <alignment vertical="center"/>
    </xf>
    <xf numFmtId="164" fontId="8" fillId="2" borderId="4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0" fontId="11" fillId="2" borderId="50" xfId="0" applyFont="1" applyFill="1" applyBorder="1" applyAlignment="1">
      <alignment vertical="center"/>
    </xf>
    <xf numFmtId="164" fontId="11" fillId="2" borderId="16" xfId="0" applyNumberFormat="1" applyFont="1" applyFill="1" applyBorder="1" applyAlignment="1">
      <alignment vertical="center"/>
    </xf>
    <xf numFmtId="164" fontId="11" fillId="2" borderId="17" xfId="0" applyNumberFormat="1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164" fontId="11" fillId="2" borderId="0" xfId="0" applyNumberFormat="1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164" fontId="8" fillId="2" borderId="52" xfId="0" applyNumberFormat="1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/>
    <xf numFmtId="0" fontId="11" fillId="0" borderId="2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1" fillId="2" borderId="3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65" fontId="8" fillId="0" borderId="1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165" fontId="8" fillId="0" borderId="33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65" fontId="11" fillId="0" borderId="14" xfId="0" applyNumberFormat="1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164" fontId="8" fillId="0" borderId="24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165" fontId="11" fillId="0" borderId="17" xfId="0" applyNumberFormat="1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164" fontId="8" fillId="0" borderId="23" xfId="0" applyNumberFormat="1" applyFont="1" applyFill="1" applyBorder="1" applyAlignment="1">
      <alignment vertical="center"/>
    </xf>
    <xf numFmtId="165" fontId="8" fillId="0" borderId="32" xfId="0" applyNumberFormat="1" applyFont="1" applyFill="1" applyBorder="1" applyAlignment="1">
      <alignment vertical="center"/>
    </xf>
    <xf numFmtId="164" fontId="8" fillId="0" borderId="37" xfId="0" applyNumberFormat="1" applyFont="1" applyFill="1" applyBorder="1" applyAlignment="1">
      <alignment vertical="center"/>
    </xf>
    <xf numFmtId="165" fontId="8" fillId="0" borderId="38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164" fontId="11" fillId="0" borderId="6" xfId="0" applyNumberFormat="1" applyFont="1" applyFill="1" applyBorder="1" applyAlignment="1">
      <alignment vertical="center"/>
    </xf>
    <xf numFmtId="0" fontId="8" fillId="0" borderId="0" xfId="0" applyFont="1" applyFill="1"/>
    <xf numFmtId="0" fontId="11" fillId="0" borderId="20" xfId="0" applyFont="1" applyBorder="1" applyAlignment="1">
      <alignment horizontal="left" wrapText="1"/>
    </xf>
    <xf numFmtId="0" fontId="9" fillId="0" borderId="0" xfId="0" applyFont="1"/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64" fontId="8" fillId="0" borderId="7" xfId="0" applyNumberFormat="1" applyFont="1" applyFill="1" applyBorder="1" applyAlignment="1">
      <alignment vertical="center"/>
    </xf>
    <xf numFmtId="165" fontId="8" fillId="0" borderId="8" xfId="0" applyNumberFormat="1" applyFont="1" applyFill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164" fontId="8" fillId="0" borderId="49" xfId="0" applyNumberFormat="1" applyFont="1" applyFill="1" applyBorder="1" applyAlignment="1">
      <alignment vertical="center"/>
    </xf>
    <xf numFmtId="165" fontId="8" fillId="0" borderId="29" xfId="0" applyNumberFormat="1" applyFont="1" applyFill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11" fillId="0" borderId="54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65" fontId="8" fillId="2" borderId="11" xfId="0" applyNumberFormat="1" applyFont="1" applyFill="1" applyBorder="1" applyAlignment="1">
      <alignment vertical="center"/>
    </xf>
    <xf numFmtId="164" fontId="8" fillId="2" borderId="55" xfId="0" applyNumberFormat="1" applyFont="1" applyFill="1" applyBorder="1" applyAlignment="1">
      <alignment vertical="center"/>
    </xf>
    <xf numFmtId="165" fontId="8" fillId="2" borderId="38" xfId="0" applyNumberFormat="1" applyFont="1" applyFill="1" applyBorder="1" applyAlignment="1">
      <alignment vertical="center"/>
    </xf>
    <xf numFmtId="164" fontId="8" fillId="2" borderId="10" xfId="0" applyNumberFormat="1" applyFont="1" applyFill="1" applyBorder="1" applyAlignment="1">
      <alignment horizontal="right" vertical="center"/>
    </xf>
    <xf numFmtId="165" fontId="8" fillId="2" borderId="32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horizontal="right" vertical="center"/>
    </xf>
    <xf numFmtId="165" fontId="8" fillId="2" borderId="48" xfId="0" applyNumberFormat="1" applyFont="1" applyFill="1" applyBorder="1" applyAlignment="1">
      <alignment vertical="center"/>
    </xf>
    <xf numFmtId="0" fontId="8" fillId="2" borderId="57" xfId="0" applyFont="1" applyFill="1" applyBorder="1" applyAlignment="1">
      <alignment vertical="center"/>
    </xf>
    <xf numFmtId="164" fontId="8" fillId="2" borderId="58" xfId="0" applyNumberFormat="1" applyFont="1" applyFill="1" applyBorder="1" applyAlignment="1">
      <alignment vertical="center"/>
    </xf>
    <xf numFmtId="164" fontId="8" fillId="2" borderId="59" xfId="0" applyNumberFormat="1" applyFont="1" applyFill="1" applyBorder="1" applyAlignment="1">
      <alignment vertical="center"/>
    </xf>
    <xf numFmtId="164" fontId="8" fillId="2" borderId="60" xfId="0" applyNumberFormat="1" applyFont="1" applyFill="1" applyBorder="1" applyAlignment="1">
      <alignment vertical="center"/>
    </xf>
    <xf numFmtId="165" fontId="8" fillId="2" borderId="8" xfId="0" applyNumberFormat="1" applyFont="1" applyFill="1" applyBorder="1" applyAlignment="1">
      <alignment vertical="center"/>
    </xf>
    <xf numFmtId="165" fontId="8" fillId="2" borderId="33" xfId="0" applyNumberFormat="1" applyFont="1" applyFill="1" applyBorder="1" applyAlignment="1">
      <alignment vertical="center"/>
    </xf>
    <xf numFmtId="164" fontId="8" fillId="3" borderId="9" xfId="0" applyNumberFormat="1" applyFont="1" applyFill="1" applyBorder="1" applyAlignment="1">
      <alignment vertical="center" wrapText="1"/>
    </xf>
    <xf numFmtId="164" fontId="8" fillId="3" borderId="10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4" fontId="15" fillId="3" borderId="1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8" fillId="0" borderId="0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right" vertical="center"/>
    </xf>
    <xf numFmtId="164" fontId="8" fillId="3" borderId="11" xfId="0" applyNumberFormat="1" applyFont="1" applyFill="1" applyBorder="1" applyAlignment="1">
      <alignment horizontal="right" vertical="center"/>
    </xf>
    <xf numFmtId="164" fontId="8" fillId="3" borderId="26" xfId="0" applyNumberFormat="1" applyFont="1" applyFill="1" applyBorder="1" applyAlignment="1">
      <alignment vertical="center" wrapText="1"/>
    </xf>
    <xf numFmtId="1" fontId="8" fillId="3" borderId="27" xfId="0" applyNumberFormat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164" fontId="8" fillId="3" borderId="27" xfId="0" applyNumberFormat="1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horizontal="right" vertical="center"/>
    </xf>
    <xf numFmtId="0" fontId="11" fillId="3" borderId="30" xfId="0" applyFont="1" applyFill="1" applyBorder="1" applyAlignment="1">
      <alignment vertical="center" wrapText="1"/>
    </xf>
    <xf numFmtId="0" fontId="11" fillId="3" borderId="31" xfId="0" applyFont="1" applyFill="1" applyBorder="1" applyAlignment="1">
      <alignment horizontal="center" vertical="center"/>
    </xf>
    <xf numFmtId="164" fontId="11" fillId="3" borderId="13" xfId="0" applyNumberFormat="1" applyFont="1" applyFill="1" applyBorder="1" applyAlignment="1">
      <alignment vertical="center"/>
    </xf>
    <xf numFmtId="164" fontId="14" fillId="3" borderId="14" xfId="0" applyNumberFormat="1" applyFont="1" applyFill="1" applyBorder="1" applyAlignment="1">
      <alignment vertical="center"/>
    </xf>
    <xf numFmtId="0" fontId="8" fillId="3" borderId="23" xfId="0" applyFont="1" applyFill="1" applyBorder="1" applyAlignment="1">
      <alignment horizontal="center" vertical="center"/>
    </xf>
    <xf numFmtId="164" fontId="8" fillId="3" borderId="23" xfId="0" applyNumberFormat="1" applyFont="1" applyFill="1" applyBorder="1" applyAlignment="1">
      <alignment vertical="center"/>
    </xf>
    <xf numFmtId="164" fontId="15" fillId="3" borderId="32" xfId="0" applyNumberFormat="1" applyFont="1" applyFill="1" applyBorder="1" applyAlignment="1">
      <alignment horizontal="right" vertical="center"/>
    </xf>
    <xf numFmtId="2" fontId="8" fillId="3" borderId="11" xfId="0" applyNumberFormat="1" applyFont="1" applyFill="1" applyBorder="1" applyAlignment="1">
      <alignment vertical="center"/>
    </xf>
    <xf numFmtId="2" fontId="8" fillId="3" borderId="8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/>
    </xf>
    <xf numFmtId="164" fontId="15" fillId="3" borderId="29" xfId="0" applyNumberFormat="1" applyFont="1" applyFill="1" applyBorder="1" applyAlignment="1">
      <alignment horizontal="right" vertical="center"/>
    </xf>
    <xf numFmtId="164" fontId="15" fillId="3" borderId="33" xfId="0" applyNumberFormat="1" applyFont="1" applyFill="1" applyBorder="1" applyAlignment="1">
      <alignment horizontal="right" vertical="center"/>
    </xf>
    <xf numFmtId="164" fontId="11" fillId="3" borderId="31" xfId="0" applyNumberFormat="1" applyFont="1" applyFill="1" applyBorder="1" applyAlignment="1">
      <alignment vertical="center"/>
    </xf>
    <xf numFmtId="164" fontId="14" fillId="3" borderId="34" xfId="0" applyNumberFormat="1" applyFont="1" applyFill="1" applyBorder="1" applyAlignment="1">
      <alignment vertical="center"/>
    </xf>
    <xf numFmtId="0" fontId="11" fillId="3" borderId="35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horizontal="center" vertical="center"/>
    </xf>
    <xf numFmtId="164" fontId="8" fillId="3" borderId="24" xfId="0" applyNumberFormat="1" applyFont="1" applyFill="1" applyBorder="1" applyAlignment="1">
      <alignment vertical="center"/>
    </xf>
    <xf numFmtId="164" fontId="15" fillId="3" borderId="25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vertical="center"/>
    </xf>
    <xf numFmtId="164" fontId="8" fillId="3" borderId="10" xfId="1" applyNumberFormat="1" applyFont="1" applyFill="1" applyBorder="1" applyAlignment="1">
      <alignment vertical="center"/>
    </xf>
    <xf numFmtId="0" fontId="11" fillId="3" borderId="36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horizontal="center" vertical="center"/>
    </xf>
    <xf numFmtId="164" fontId="8" fillId="3" borderId="37" xfId="0" applyNumberFormat="1" applyFont="1" applyFill="1" applyBorder="1" applyAlignment="1">
      <alignment vertical="center"/>
    </xf>
    <xf numFmtId="164" fontId="8" fillId="3" borderId="0" xfId="0" applyNumberFormat="1" applyFont="1" applyFill="1" applyBorder="1" applyAlignment="1">
      <alignment vertical="center"/>
    </xf>
    <xf numFmtId="164" fontId="15" fillId="3" borderId="38" xfId="0" applyNumberFormat="1" applyFont="1" applyFill="1" applyBorder="1" applyAlignment="1">
      <alignment horizontal="right" vertical="center"/>
    </xf>
    <xf numFmtId="164" fontId="8" fillId="3" borderId="39" xfId="0" applyNumberFormat="1" applyFont="1" applyFill="1" applyBorder="1" applyAlignment="1">
      <alignment vertical="center" wrapText="1"/>
    </xf>
    <xf numFmtId="0" fontId="8" fillId="3" borderId="40" xfId="0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horizontal="right" vertical="center"/>
    </xf>
    <xf numFmtId="164" fontId="8" fillId="3" borderId="10" xfId="0" applyNumberFormat="1" applyFont="1" applyFill="1" applyBorder="1" applyAlignment="1">
      <alignment horizontal="right" vertical="center"/>
    </xf>
    <xf numFmtId="164" fontId="8" fillId="3" borderId="27" xfId="0" applyNumberFormat="1" applyFont="1" applyFill="1" applyBorder="1" applyAlignment="1">
      <alignment horizontal="right" vertical="center"/>
    </xf>
    <xf numFmtId="164" fontId="8" fillId="3" borderId="33" xfId="0" applyNumberFormat="1" applyFont="1" applyFill="1" applyBorder="1" applyAlignment="1">
      <alignment horizontal="right" vertical="center"/>
    </xf>
    <xf numFmtId="164" fontId="8" fillId="3" borderId="37" xfId="0" applyNumberFormat="1" applyFont="1" applyFill="1" applyBorder="1" applyAlignment="1">
      <alignment horizontal="right" vertical="center"/>
    </xf>
    <xf numFmtId="164" fontId="8" fillId="3" borderId="38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 wrapText="1"/>
    </xf>
    <xf numFmtId="164" fontId="8" fillId="3" borderId="36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 wrapText="1"/>
    </xf>
    <xf numFmtId="164" fontId="8" fillId="3" borderId="8" xfId="0" applyNumberFormat="1" applyFont="1" applyFill="1" applyBorder="1" applyAlignment="1">
      <alignment vertical="center"/>
    </xf>
    <xf numFmtId="0" fontId="8" fillId="3" borderId="36" xfId="0" applyFont="1" applyFill="1" applyBorder="1" applyAlignment="1">
      <alignment vertical="center" wrapText="1"/>
    </xf>
    <xf numFmtId="0" fontId="8" fillId="3" borderId="42" xfId="0" applyFont="1" applyFill="1" applyBorder="1" applyAlignment="1">
      <alignment vertical="center" wrapText="1"/>
    </xf>
    <xf numFmtId="164" fontId="8" fillId="3" borderId="33" xfId="0" applyNumberFormat="1" applyFont="1" applyFill="1" applyBorder="1" applyAlignment="1">
      <alignment vertical="center"/>
    </xf>
    <xf numFmtId="0" fontId="11" fillId="3" borderId="18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vertical="center" wrapText="1"/>
    </xf>
    <xf numFmtId="164" fontId="11" fillId="3" borderId="36" xfId="0" applyNumberFormat="1" applyFont="1" applyFill="1" applyBorder="1" applyAlignment="1">
      <alignment vertical="center" wrapText="1"/>
    </xf>
    <xf numFmtId="1" fontId="8" fillId="3" borderId="37" xfId="0" applyNumberFormat="1" applyFont="1" applyFill="1" applyBorder="1" applyAlignment="1">
      <alignment horizontal="center" vertical="center"/>
    </xf>
    <xf numFmtId="1" fontId="8" fillId="3" borderId="41" xfId="0" applyNumberFormat="1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vertical="center" wrapText="1"/>
    </xf>
    <xf numFmtId="1" fontId="8" fillId="3" borderId="40" xfId="0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vertical="center"/>
    </xf>
    <xf numFmtId="165" fontId="8" fillId="3" borderId="8" xfId="0" applyNumberFormat="1" applyFont="1" applyFill="1" applyBorder="1" applyAlignment="1">
      <alignment vertical="center"/>
    </xf>
    <xf numFmtId="0" fontId="8" fillId="3" borderId="56" xfId="0" applyFont="1" applyFill="1" applyBorder="1" applyAlignment="1">
      <alignment vertical="center"/>
    </xf>
    <xf numFmtId="165" fontId="8" fillId="3" borderId="11" xfId="0" applyNumberFormat="1" applyFont="1" applyFill="1" applyBorder="1" applyAlignment="1">
      <alignment vertical="center"/>
    </xf>
    <xf numFmtId="165" fontId="8" fillId="3" borderId="33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165" fontId="15" fillId="3" borderId="11" xfId="0" applyNumberFormat="1" applyFont="1" applyFill="1" applyBorder="1" applyAlignment="1">
      <alignment horizontal="right" vertical="center"/>
    </xf>
    <xf numFmtId="3" fontId="8" fillId="3" borderId="27" xfId="0" applyNumberFormat="1" applyFont="1" applyFill="1" applyBorder="1" applyAlignment="1">
      <alignment vertical="center"/>
    </xf>
    <xf numFmtId="165" fontId="15" fillId="3" borderId="33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vertical="center"/>
    </xf>
    <xf numFmtId="164" fontId="15" fillId="3" borderId="38" xfId="0" applyNumberFormat="1" applyFont="1" applyFill="1" applyBorder="1" applyAlignment="1">
      <alignment vertical="center"/>
    </xf>
    <xf numFmtId="2" fontId="15" fillId="3" borderId="38" xfId="0" applyNumberFormat="1" applyFont="1" applyFill="1" applyBorder="1" applyAlignment="1">
      <alignment horizontal="right" vertical="center"/>
    </xf>
    <xf numFmtId="2" fontId="15" fillId="3" borderId="11" xfId="0" applyNumberFormat="1" applyFont="1" applyFill="1" applyBorder="1" applyAlignment="1">
      <alignment horizontal="right" vertical="center"/>
    </xf>
    <xf numFmtId="2" fontId="15" fillId="3" borderId="33" xfId="0" applyNumberFormat="1" applyFont="1" applyFill="1" applyBorder="1" applyAlignment="1">
      <alignment horizontal="right" vertical="center"/>
    </xf>
    <xf numFmtId="164" fontId="8" fillId="3" borderId="43" xfId="0" applyNumberFormat="1" applyFont="1" applyFill="1" applyBorder="1" applyAlignment="1">
      <alignment vertical="center" wrapText="1"/>
    </xf>
    <xf numFmtId="0" fontId="8" fillId="3" borderId="44" xfId="0" applyFont="1" applyFill="1" applyBorder="1" applyAlignment="1">
      <alignment horizontal="center" vertical="center"/>
    </xf>
    <xf numFmtId="164" fontId="8" fillId="3" borderId="41" xfId="0" applyNumberFormat="1" applyFont="1" applyFill="1" applyBorder="1" applyAlignment="1">
      <alignment vertical="center"/>
    </xf>
    <xf numFmtId="164" fontId="8" fillId="3" borderId="45" xfId="0" applyNumberFormat="1" applyFont="1" applyFill="1" applyBorder="1" applyAlignment="1">
      <alignment horizontal="right" vertical="center"/>
    </xf>
    <xf numFmtId="164" fontId="8" fillId="3" borderId="44" xfId="0" applyNumberFormat="1" applyFont="1" applyFill="1" applyBorder="1" applyAlignment="1">
      <alignment horizontal="right" vertical="center"/>
    </xf>
    <xf numFmtId="164" fontId="8" fillId="3" borderId="46" xfId="0" applyNumberFormat="1" applyFont="1" applyFill="1" applyBorder="1" applyAlignment="1">
      <alignment vertical="center"/>
    </xf>
    <xf numFmtId="164" fontId="8" fillId="3" borderId="47" xfId="0" applyNumberFormat="1" applyFont="1" applyFill="1" applyBorder="1" applyAlignment="1">
      <alignment horizontal="right" vertical="center"/>
    </xf>
    <xf numFmtId="164" fontId="15" fillId="3" borderId="8" xfId="0" applyNumberFormat="1" applyFont="1" applyFill="1" applyBorder="1" applyAlignment="1">
      <alignment horizontal="right" vertical="center"/>
    </xf>
    <xf numFmtId="164" fontId="15" fillId="3" borderId="8" xfId="0" applyNumberFormat="1" applyFont="1" applyFill="1" applyBorder="1" applyAlignment="1">
      <alignment vertical="center"/>
    </xf>
    <xf numFmtId="164" fontId="15" fillId="3" borderId="33" xfId="0" applyNumberFormat="1" applyFont="1" applyFill="1" applyBorder="1" applyAlignment="1">
      <alignment vertical="center"/>
    </xf>
    <xf numFmtId="164" fontId="8" fillId="3" borderId="41" xfId="0" applyNumberFormat="1" applyFont="1" applyFill="1" applyBorder="1" applyAlignment="1">
      <alignment horizontal="right" vertical="center"/>
    </xf>
    <xf numFmtId="0" fontId="8" fillId="3" borderId="37" xfId="0" applyFont="1" applyFill="1" applyBorder="1" applyAlignment="1">
      <alignment vertical="center"/>
    </xf>
    <xf numFmtId="164" fontId="8" fillId="3" borderId="38" xfId="0" applyNumberFormat="1" applyFont="1" applyFill="1" applyBorder="1" applyAlignment="1">
      <alignment vertical="center"/>
    </xf>
    <xf numFmtId="164" fontId="15" fillId="3" borderId="48" xfId="0" applyNumberFormat="1" applyFont="1" applyFill="1" applyBorder="1" applyAlignment="1">
      <alignment horizontal="right" vertical="center"/>
    </xf>
    <xf numFmtId="0" fontId="8" fillId="3" borderId="49" xfId="0" applyFont="1" applyFill="1" applyBorder="1" applyAlignment="1">
      <alignment horizontal="center" vertical="center"/>
    </xf>
    <xf numFmtId="164" fontId="8" fillId="3" borderId="40" xfId="0" applyNumberFormat="1" applyFont="1" applyFill="1" applyBorder="1" applyAlignment="1">
      <alignment vertical="center"/>
    </xf>
    <xf numFmtId="164" fontId="14" fillId="3" borderId="13" xfId="0" applyNumberFormat="1" applyFont="1" applyFill="1" applyBorder="1" applyAlignment="1">
      <alignment vertical="center"/>
    </xf>
    <xf numFmtId="0" fontId="11" fillId="3" borderId="50" xfId="0" applyFont="1" applyFill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vertical="center"/>
    </xf>
    <xf numFmtId="0" fontId="8" fillId="3" borderId="36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8" fillId="3" borderId="39" xfId="0" applyFont="1" applyFill="1" applyBorder="1" applyAlignment="1">
      <alignment vertical="center" wrapText="1"/>
    </xf>
    <xf numFmtId="0" fontId="17" fillId="0" borderId="0" xfId="0" applyFont="1" applyFill="1"/>
    <xf numFmtId="0" fontId="19" fillId="0" borderId="0" xfId="0" applyFont="1" applyBorder="1"/>
    <xf numFmtId="44" fontId="19" fillId="0" borderId="0" xfId="2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3" fillId="2" borderId="35" xfId="0" applyFont="1" applyFill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1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3">
    <cellStyle name="Měna" xfId="2" builtinId="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/>
  </sheetViews>
  <sheetFormatPr defaultRowHeight="12.75" x14ac:dyDescent="0.2"/>
  <cols>
    <col min="1" max="1" width="27.7109375" customWidth="1"/>
    <col min="2" max="2" width="14" customWidth="1"/>
    <col min="3" max="3" width="11.42578125" customWidth="1"/>
    <col min="4" max="4" width="12.85546875" customWidth="1"/>
    <col min="5" max="5" width="11.140625" customWidth="1"/>
    <col min="6" max="6" width="14" customWidth="1"/>
    <col min="7" max="7" width="10.140625" customWidth="1"/>
  </cols>
  <sheetData>
    <row r="1" spans="1:7" ht="15.75" x14ac:dyDescent="0.25">
      <c r="A1" s="261" t="s">
        <v>585</v>
      </c>
      <c r="B1" s="2"/>
      <c r="G1" t="s">
        <v>417</v>
      </c>
    </row>
    <row r="2" spans="1:7" ht="15.75" x14ac:dyDescent="0.25">
      <c r="B2" s="260"/>
      <c r="C2" s="260"/>
      <c r="D2" s="260"/>
    </row>
    <row r="3" spans="1:7" ht="25.5" customHeight="1" x14ac:dyDescent="0.2">
      <c r="A3" s="268" t="s">
        <v>586</v>
      </c>
      <c r="B3" s="268"/>
      <c r="C3" s="268"/>
      <c r="D3" s="269"/>
      <c r="E3" s="269"/>
      <c r="F3" s="269"/>
      <c r="G3" s="269"/>
    </row>
    <row r="4" spans="1:7" ht="25.5" customHeight="1" x14ac:dyDescent="0.2">
      <c r="A4" s="268" t="s">
        <v>572</v>
      </c>
      <c r="B4" s="268"/>
      <c r="C4" s="268"/>
      <c r="D4" s="269"/>
      <c r="E4" s="269"/>
      <c r="F4" s="269"/>
      <c r="G4" s="269"/>
    </row>
    <row r="5" spans="1:7" x14ac:dyDescent="0.2">
      <c r="A5" s="3"/>
      <c r="B5" s="3"/>
      <c r="C5" s="1"/>
      <c r="D5" s="1"/>
      <c r="E5" s="4"/>
      <c r="F5" s="1"/>
      <c r="G5" s="5"/>
    </row>
    <row r="6" spans="1:7" ht="13.5" thickBot="1" x14ac:dyDescent="0.25">
      <c r="A6" s="7"/>
      <c r="B6" s="7"/>
      <c r="C6" s="8"/>
      <c r="D6" s="8"/>
      <c r="E6" s="9"/>
      <c r="F6" s="8"/>
      <c r="G6" s="10" t="s">
        <v>340</v>
      </c>
    </row>
    <row r="7" spans="1:7" s="1" customFormat="1" ht="21" customHeight="1" x14ac:dyDescent="0.2">
      <c r="A7" s="270" t="s">
        <v>587</v>
      </c>
      <c r="B7" s="262" t="s">
        <v>50</v>
      </c>
      <c r="C7" s="262" t="s">
        <v>51</v>
      </c>
      <c r="D7" s="262" t="s">
        <v>52</v>
      </c>
      <c r="E7" s="262" t="s">
        <v>203</v>
      </c>
      <c r="F7" s="264" t="s">
        <v>341</v>
      </c>
      <c r="G7" s="266" t="s">
        <v>199</v>
      </c>
    </row>
    <row r="8" spans="1:7" s="1" customFormat="1" ht="29.25" customHeight="1" x14ac:dyDescent="0.2">
      <c r="A8" s="271"/>
      <c r="B8" s="263"/>
      <c r="C8" s="263"/>
      <c r="D8" s="263"/>
      <c r="E8" s="263"/>
      <c r="F8" s="265"/>
      <c r="G8" s="267"/>
    </row>
    <row r="9" spans="1:7" s="1" customFormat="1" ht="16.5" customHeight="1" x14ac:dyDescent="0.2">
      <c r="A9" s="11" t="s">
        <v>205</v>
      </c>
      <c r="B9" s="12">
        <f>'MŠ '!D321</f>
        <v>1086715</v>
      </c>
      <c r="C9" s="12">
        <f>'MŠ '!E321</f>
        <v>2068</v>
      </c>
      <c r="D9" s="12">
        <f>'MŠ '!F321</f>
        <v>392025</v>
      </c>
      <c r="E9" s="12">
        <f>'MŠ '!G321</f>
        <v>15824</v>
      </c>
      <c r="F9" s="12">
        <f>B9+C9+D9+E9</f>
        <v>1496632</v>
      </c>
      <c r="G9" s="13">
        <f>'MŠ '!I321</f>
        <v>4513.6000000000013</v>
      </c>
    </row>
    <row r="10" spans="1:7" s="1" customFormat="1" ht="16.5" customHeight="1" x14ac:dyDescent="0.2">
      <c r="A10" s="14" t="s">
        <v>262</v>
      </c>
      <c r="B10" s="12">
        <f>ZŠ!D269</f>
        <v>2844800</v>
      </c>
      <c r="C10" s="12">
        <f>ZŠ!E269</f>
        <v>18325</v>
      </c>
      <c r="D10" s="15">
        <f>ZŠ!F269</f>
        <v>1030451</v>
      </c>
      <c r="E10" s="15">
        <f>ZŠ!G269</f>
        <v>94719</v>
      </c>
      <c r="F10" s="12">
        <f>B10+C10+D10+E10</f>
        <v>3988295</v>
      </c>
      <c r="G10" s="16">
        <f>ZŠ!I269</f>
        <v>9990</v>
      </c>
    </row>
    <row r="11" spans="1:7" s="1" customFormat="1" ht="16.5" customHeight="1" x14ac:dyDescent="0.2">
      <c r="A11" s="14" t="s">
        <v>200</v>
      </c>
      <c r="B11" s="12">
        <f>ŠJ!D26</f>
        <v>40570</v>
      </c>
      <c r="C11" s="12">
        <f>ŠJ!E26</f>
        <v>82</v>
      </c>
      <c r="D11" s="15">
        <f>ŠJ!F26</f>
        <v>14638</v>
      </c>
      <c r="E11" s="15">
        <f>ŠJ!G26</f>
        <v>1023</v>
      </c>
      <c r="F11" s="12">
        <f>B11+C11+D11+E11</f>
        <v>56313</v>
      </c>
      <c r="G11" s="16">
        <f>ŠJ!I26</f>
        <v>223.6</v>
      </c>
    </row>
    <row r="12" spans="1:7" s="1" customFormat="1" ht="16.5" customHeight="1" x14ac:dyDescent="0.2">
      <c r="A12" s="14" t="s">
        <v>263</v>
      </c>
      <c r="B12" s="12">
        <f>'ZUŠ MČ'!D8</f>
        <v>10520</v>
      </c>
      <c r="C12" s="12">
        <f>'ZUŠ MČ'!E8</f>
        <v>39</v>
      </c>
      <c r="D12" s="15">
        <f>'ZUŠ MČ'!F8</f>
        <v>3802</v>
      </c>
      <c r="E12" s="15">
        <f>'ZUŠ MČ'!G8</f>
        <v>27</v>
      </c>
      <c r="F12" s="12">
        <f>B12+C12+D12+E12</f>
        <v>14388</v>
      </c>
      <c r="G12" s="16">
        <f>'ZUŠ MČ'!I8</f>
        <v>32.799999999999997</v>
      </c>
    </row>
    <row r="13" spans="1:7" s="1" customFormat="1" ht="16.5" customHeight="1" thickBot="1" x14ac:dyDescent="0.25">
      <c r="A13" s="14" t="s">
        <v>264</v>
      </c>
      <c r="B13" s="12">
        <f>'DDM MČ '!D8</f>
        <v>6509</v>
      </c>
      <c r="C13" s="12">
        <f>'DDM MČ '!E8</f>
        <v>2170</v>
      </c>
      <c r="D13" s="15">
        <f>'DDM MČ '!F8</f>
        <v>3082</v>
      </c>
      <c r="E13" s="15">
        <f>'DDM MČ '!G8</f>
        <v>296</v>
      </c>
      <c r="F13" s="12">
        <f>B13+C13+D13+E13</f>
        <v>12057</v>
      </c>
      <c r="G13" s="16">
        <f>'DDM MČ '!I8</f>
        <v>17.5</v>
      </c>
    </row>
    <row r="14" spans="1:7" s="1" customFormat="1" ht="21" customHeight="1" thickBot="1" x14ac:dyDescent="0.25">
      <c r="A14" s="17" t="s">
        <v>265</v>
      </c>
      <c r="B14" s="18">
        <f t="shared" ref="B14:G14" si="0">SUM(B9:B13)</f>
        <v>3989114</v>
      </c>
      <c r="C14" s="18">
        <f t="shared" si="0"/>
        <v>22684</v>
      </c>
      <c r="D14" s="18">
        <f t="shared" si="0"/>
        <v>1443998</v>
      </c>
      <c r="E14" s="18">
        <f t="shared" si="0"/>
        <v>111889</v>
      </c>
      <c r="F14" s="18">
        <f t="shared" si="0"/>
        <v>5567685</v>
      </c>
      <c r="G14" s="19">
        <f t="shared" si="0"/>
        <v>14777.500000000002</v>
      </c>
    </row>
    <row r="16" spans="1:7" x14ac:dyDescent="0.2">
      <c r="A16" s="147"/>
      <c r="B16" s="146"/>
      <c r="C16" s="146"/>
      <c r="D16" s="146"/>
      <c r="E16" s="146"/>
      <c r="F16" s="146"/>
    </row>
    <row r="17" spans="2:6" x14ac:dyDescent="0.2">
      <c r="F17" s="6"/>
    </row>
    <row r="18" spans="2:6" x14ac:dyDescent="0.2">
      <c r="B18" s="146"/>
      <c r="C18" s="146"/>
      <c r="D18" s="146"/>
      <c r="E18" s="146"/>
      <c r="F18" s="146"/>
    </row>
    <row r="19" spans="2:6" x14ac:dyDescent="0.2">
      <c r="F19" s="6"/>
    </row>
  </sheetData>
  <mergeCells count="9">
    <mergeCell ref="E7:E8"/>
    <mergeCell ref="F7:F8"/>
    <mergeCell ref="G7:G8"/>
    <mergeCell ref="A3:G3"/>
    <mergeCell ref="A7:A8"/>
    <mergeCell ref="B7:B8"/>
    <mergeCell ref="C7:C8"/>
    <mergeCell ref="D7:D8"/>
    <mergeCell ref="A4:G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2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57.7109375" style="22" customWidth="1"/>
    <col min="2" max="2" width="15.28515625" style="21" customWidth="1"/>
    <col min="3" max="3" width="8.42578125" style="21" customWidth="1"/>
    <col min="4" max="4" width="11.28515625" style="22" customWidth="1"/>
    <col min="5" max="5" width="8.28515625" style="22" customWidth="1"/>
    <col min="6" max="6" width="11.140625" style="22" customWidth="1"/>
    <col min="7" max="7" width="9.140625" style="22"/>
    <col min="8" max="8" width="11.7109375" style="22" customWidth="1"/>
    <col min="9" max="9" width="9.140625" style="21"/>
    <col min="10" max="16384" width="9.140625" style="8"/>
  </cols>
  <sheetData>
    <row r="2" spans="1:9" ht="13.5" thickBot="1" x14ac:dyDescent="0.25">
      <c r="A2" s="20"/>
      <c r="I2" s="23" t="s">
        <v>58</v>
      </c>
    </row>
    <row r="3" spans="1:9" ht="12.75" customHeight="1" x14ac:dyDescent="0.2">
      <c r="A3" s="278" t="s">
        <v>587</v>
      </c>
      <c r="B3" s="274" t="s">
        <v>415</v>
      </c>
      <c r="C3" s="274" t="s">
        <v>49</v>
      </c>
      <c r="D3" s="274" t="s">
        <v>50</v>
      </c>
      <c r="E3" s="274" t="s">
        <v>51</v>
      </c>
      <c r="F3" s="274" t="s">
        <v>52</v>
      </c>
      <c r="G3" s="274" t="s">
        <v>53</v>
      </c>
      <c r="H3" s="276" t="s">
        <v>54</v>
      </c>
      <c r="I3" s="272" t="s">
        <v>199</v>
      </c>
    </row>
    <row r="4" spans="1:9" ht="30" customHeight="1" thickBot="1" x14ac:dyDescent="0.25">
      <c r="A4" s="279"/>
      <c r="B4" s="280"/>
      <c r="C4" s="280"/>
      <c r="D4" s="281"/>
      <c r="E4" s="281"/>
      <c r="F4" s="275"/>
      <c r="G4" s="275"/>
      <c r="H4" s="277"/>
      <c r="I4" s="273"/>
    </row>
    <row r="5" spans="1:9" ht="19.5" customHeight="1" thickBot="1" x14ac:dyDescent="0.25">
      <c r="A5" s="148" t="s">
        <v>205</v>
      </c>
      <c r="B5" s="149"/>
      <c r="C5" s="150"/>
      <c r="D5" s="150"/>
      <c r="E5" s="150"/>
      <c r="F5" s="150"/>
      <c r="G5" s="150"/>
      <c r="H5" s="150"/>
      <c r="I5" s="151"/>
    </row>
    <row r="6" spans="1:9" ht="19.5" customHeight="1" x14ac:dyDescent="0.2">
      <c r="A6" s="152" t="s">
        <v>206</v>
      </c>
      <c r="B6" s="153"/>
      <c r="C6" s="153"/>
      <c r="D6" s="154"/>
      <c r="E6" s="154"/>
      <c r="F6" s="154"/>
      <c r="G6" s="154"/>
      <c r="H6" s="155"/>
      <c r="I6" s="156"/>
    </row>
    <row r="7" spans="1:9" ht="15.75" customHeight="1" x14ac:dyDescent="0.2">
      <c r="A7" s="142" t="s">
        <v>355</v>
      </c>
      <c r="B7" s="157">
        <v>91652000754</v>
      </c>
      <c r="C7" s="158">
        <v>3111</v>
      </c>
      <c r="D7" s="143">
        <v>3191</v>
      </c>
      <c r="E7" s="144">
        <v>0</v>
      </c>
      <c r="F7" s="144">
        <f t="shared" ref="F7:F13" si="0">CEILING((D7+E7)*34%+D7*2%,1)</f>
        <v>1149</v>
      </c>
      <c r="G7" s="144">
        <v>46</v>
      </c>
      <c r="H7" s="143">
        <f t="shared" ref="H7:H13" si="1">D7+E7+F7+G7</f>
        <v>4386</v>
      </c>
      <c r="I7" s="159">
        <v>13.5</v>
      </c>
    </row>
    <row r="8" spans="1:9" ht="15.75" customHeight="1" x14ac:dyDescent="0.2">
      <c r="A8" s="142" t="s">
        <v>277</v>
      </c>
      <c r="B8" s="157">
        <v>91652000756</v>
      </c>
      <c r="C8" s="158">
        <v>3111</v>
      </c>
      <c r="D8" s="143">
        <v>2318</v>
      </c>
      <c r="E8" s="143">
        <v>3</v>
      </c>
      <c r="F8" s="143">
        <f t="shared" si="0"/>
        <v>836</v>
      </c>
      <c r="G8" s="143">
        <v>32</v>
      </c>
      <c r="H8" s="143">
        <f t="shared" si="1"/>
        <v>3189</v>
      </c>
      <c r="I8" s="160">
        <v>9.9</v>
      </c>
    </row>
    <row r="9" spans="1:9" ht="15.75" customHeight="1" x14ac:dyDescent="0.2">
      <c r="A9" s="142" t="s">
        <v>356</v>
      </c>
      <c r="B9" s="157">
        <v>91652000758</v>
      </c>
      <c r="C9" s="158">
        <v>3111</v>
      </c>
      <c r="D9" s="143">
        <v>3146</v>
      </c>
      <c r="E9" s="143">
        <v>30</v>
      </c>
      <c r="F9" s="143">
        <f t="shared" si="0"/>
        <v>1143</v>
      </c>
      <c r="G9" s="143">
        <v>46</v>
      </c>
      <c r="H9" s="143">
        <f t="shared" si="1"/>
        <v>4365</v>
      </c>
      <c r="I9" s="160">
        <v>13.4</v>
      </c>
    </row>
    <row r="10" spans="1:9" ht="15.75" customHeight="1" x14ac:dyDescent="0.2">
      <c r="A10" s="142" t="s">
        <v>506</v>
      </c>
      <c r="B10" s="157">
        <v>91652000753</v>
      </c>
      <c r="C10" s="158">
        <v>3111</v>
      </c>
      <c r="D10" s="143">
        <v>6222</v>
      </c>
      <c r="E10" s="143">
        <v>0</v>
      </c>
      <c r="F10" s="143">
        <f t="shared" si="0"/>
        <v>2240</v>
      </c>
      <c r="G10" s="143">
        <v>87</v>
      </c>
      <c r="H10" s="143">
        <f t="shared" si="1"/>
        <v>8549</v>
      </c>
      <c r="I10" s="160">
        <v>28.1</v>
      </c>
    </row>
    <row r="11" spans="1:9" ht="15.75" customHeight="1" x14ac:dyDescent="0.2">
      <c r="A11" s="142" t="s">
        <v>357</v>
      </c>
      <c r="B11" s="157">
        <v>91652000755</v>
      </c>
      <c r="C11" s="158">
        <v>3111</v>
      </c>
      <c r="D11" s="143">
        <v>2492</v>
      </c>
      <c r="E11" s="143">
        <v>0</v>
      </c>
      <c r="F11" s="143">
        <f t="shared" si="0"/>
        <v>898</v>
      </c>
      <c r="G11" s="143">
        <v>35</v>
      </c>
      <c r="H11" s="143">
        <f t="shared" si="1"/>
        <v>3425</v>
      </c>
      <c r="I11" s="160">
        <v>11</v>
      </c>
    </row>
    <row r="12" spans="1:9" ht="15.75" customHeight="1" x14ac:dyDescent="0.2">
      <c r="A12" s="142" t="s">
        <v>278</v>
      </c>
      <c r="B12" s="157">
        <v>91652000757</v>
      </c>
      <c r="C12" s="158">
        <v>3111</v>
      </c>
      <c r="D12" s="143">
        <v>3987</v>
      </c>
      <c r="E12" s="143">
        <v>3</v>
      </c>
      <c r="F12" s="143">
        <f t="shared" si="0"/>
        <v>1437</v>
      </c>
      <c r="G12" s="143">
        <v>59</v>
      </c>
      <c r="H12" s="143">
        <f t="shared" si="1"/>
        <v>5486</v>
      </c>
      <c r="I12" s="160">
        <v>16.8</v>
      </c>
    </row>
    <row r="13" spans="1:9" ht="15.75" customHeight="1" thickBot="1" x14ac:dyDescent="0.25">
      <c r="A13" s="161" t="s">
        <v>358</v>
      </c>
      <c r="B13" s="162">
        <v>91652000752</v>
      </c>
      <c r="C13" s="163">
        <v>3111</v>
      </c>
      <c r="D13" s="143">
        <v>2772</v>
      </c>
      <c r="E13" s="164">
        <v>30</v>
      </c>
      <c r="F13" s="164">
        <f t="shared" si="0"/>
        <v>1009</v>
      </c>
      <c r="G13" s="164">
        <v>30</v>
      </c>
      <c r="H13" s="143">
        <f t="shared" si="1"/>
        <v>3841</v>
      </c>
      <c r="I13" s="165">
        <v>11.5</v>
      </c>
    </row>
    <row r="14" spans="1:9" ht="19.5" customHeight="1" thickBot="1" x14ac:dyDescent="0.25">
      <c r="A14" s="166" t="s">
        <v>207</v>
      </c>
      <c r="B14" s="149"/>
      <c r="C14" s="167"/>
      <c r="D14" s="168">
        <f t="shared" ref="D14:I14" si="2">SUM(D7:D13)</f>
        <v>24128</v>
      </c>
      <c r="E14" s="168">
        <f t="shared" si="2"/>
        <v>66</v>
      </c>
      <c r="F14" s="168">
        <f t="shared" si="2"/>
        <v>8712</v>
      </c>
      <c r="G14" s="168">
        <f t="shared" si="2"/>
        <v>335</v>
      </c>
      <c r="H14" s="168">
        <f t="shared" si="2"/>
        <v>33241</v>
      </c>
      <c r="I14" s="169">
        <f t="shared" si="2"/>
        <v>104.2</v>
      </c>
    </row>
    <row r="15" spans="1:9" ht="19.5" customHeight="1" x14ac:dyDescent="0.2">
      <c r="A15" s="152" t="s">
        <v>208</v>
      </c>
      <c r="B15" s="170"/>
      <c r="C15" s="170"/>
      <c r="D15" s="171"/>
      <c r="E15" s="171"/>
      <c r="F15" s="171"/>
      <c r="G15" s="171"/>
      <c r="H15" s="171"/>
      <c r="I15" s="172"/>
    </row>
    <row r="16" spans="1:9" ht="15.75" customHeight="1" x14ac:dyDescent="0.2">
      <c r="A16" s="142" t="s">
        <v>359</v>
      </c>
      <c r="B16" s="158">
        <v>91652000762</v>
      </c>
      <c r="C16" s="158">
        <v>3111</v>
      </c>
      <c r="D16" s="144">
        <v>4781</v>
      </c>
      <c r="E16" s="144">
        <v>8</v>
      </c>
      <c r="F16" s="143">
        <f t="shared" ref="F16:F23" si="3">CEILING((D16+E16)*34%+D16*2%,1)</f>
        <v>1724</v>
      </c>
      <c r="G16" s="143">
        <v>64</v>
      </c>
      <c r="H16" s="143">
        <f t="shared" ref="H16:H23" si="4">D16+E16+F16+G16</f>
        <v>6577</v>
      </c>
      <c r="I16" s="173">
        <v>20.7</v>
      </c>
    </row>
    <row r="17" spans="1:9" ht="15.75" customHeight="1" x14ac:dyDescent="0.2">
      <c r="A17" s="142" t="s">
        <v>279</v>
      </c>
      <c r="B17" s="158">
        <v>91652000759</v>
      </c>
      <c r="C17" s="158">
        <v>3111</v>
      </c>
      <c r="D17" s="143">
        <v>6613</v>
      </c>
      <c r="E17" s="143">
        <v>20</v>
      </c>
      <c r="F17" s="144">
        <f t="shared" si="3"/>
        <v>2388</v>
      </c>
      <c r="G17" s="144">
        <v>92</v>
      </c>
      <c r="H17" s="143">
        <f t="shared" si="4"/>
        <v>9113</v>
      </c>
      <c r="I17" s="174">
        <v>29</v>
      </c>
    </row>
    <row r="18" spans="1:9" ht="15.75" customHeight="1" x14ac:dyDescent="0.2">
      <c r="A18" s="142" t="s">
        <v>280</v>
      </c>
      <c r="B18" s="158">
        <v>91652000767</v>
      </c>
      <c r="C18" s="158">
        <v>3111</v>
      </c>
      <c r="D18" s="143">
        <v>3792</v>
      </c>
      <c r="E18" s="143">
        <v>16</v>
      </c>
      <c r="F18" s="144">
        <f t="shared" si="3"/>
        <v>1371</v>
      </c>
      <c r="G18" s="144">
        <v>52</v>
      </c>
      <c r="H18" s="143">
        <f t="shared" si="4"/>
        <v>5231</v>
      </c>
      <c r="I18" s="174">
        <v>15.9</v>
      </c>
    </row>
    <row r="19" spans="1:9" ht="15.75" customHeight="1" x14ac:dyDescent="0.2">
      <c r="A19" s="142" t="s">
        <v>360</v>
      </c>
      <c r="B19" s="158">
        <v>91652000760</v>
      </c>
      <c r="C19" s="158">
        <v>3111</v>
      </c>
      <c r="D19" s="143">
        <v>4496</v>
      </c>
      <c r="E19" s="143">
        <v>0</v>
      </c>
      <c r="F19" s="144">
        <f t="shared" si="3"/>
        <v>1619</v>
      </c>
      <c r="G19" s="144">
        <v>63</v>
      </c>
      <c r="H19" s="143">
        <f t="shared" si="4"/>
        <v>6178</v>
      </c>
      <c r="I19" s="174">
        <v>19</v>
      </c>
    </row>
    <row r="20" spans="1:9" ht="15.75" customHeight="1" x14ac:dyDescent="0.2">
      <c r="A20" s="142" t="s">
        <v>281</v>
      </c>
      <c r="B20" s="158">
        <v>91652000763</v>
      </c>
      <c r="C20" s="158">
        <v>3111</v>
      </c>
      <c r="D20" s="143">
        <v>5094</v>
      </c>
      <c r="E20" s="143">
        <v>80</v>
      </c>
      <c r="F20" s="144">
        <f t="shared" si="3"/>
        <v>1862</v>
      </c>
      <c r="G20" s="144">
        <v>74</v>
      </c>
      <c r="H20" s="143">
        <f t="shared" si="4"/>
        <v>7110</v>
      </c>
      <c r="I20" s="174">
        <v>21.7</v>
      </c>
    </row>
    <row r="21" spans="1:9" ht="15.75" customHeight="1" x14ac:dyDescent="0.2">
      <c r="A21" s="142" t="s">
        <v>282</v>
      </c>
      <c r="B21" s="158">
        <v>91652000764</v>
      </c>
      <c r="C21" s="158">
        <v>3111</v>
      </c>
      <c r="D21" s="143">
        <v>5076</v>
      </c>
      <c r="E21" s="143">
        <v>60</v>
      </c>
      <c r="F21" s="143">
        <f t="shared" si="3"/>
        <v>1848</v>
      </c>
      <c r="G21" s="143">
        <v>90</v>
      </c>
      <c r="H21" s="143">
        <f t="shared" si="4"/>
        <v>7074</v>
      </c>
      <c r="I21" s="160">
        <v>20.8</v>
      </c>
    </row>
    <row r="22" spans="1:9" ht="15.75" customHeight="1" x14ac:dyDescent="0.2">
      <c r="A22" s="142" t="s">
        <v>283</v>
      </c>
      <c r="B22" s="158">
        <v>91652000761</v>
      </c>
      <c r="C22" s="158">
        <v>3111</v>
      </c>
      <c r="D22" s="143">
        <v>3325</v>
      </c>
      <c r="E22" s="143">
        <v>39</v>
      </c>
      <c r="F22" s="143">
        <f t="shared" si="3"/>
        <v>1211</v>
      </c>
      <c r="G22" s="143">
        <v>45</v>
      </c>
      <c r="H22" s="143">
        <f t="shared" si="4"/>
        <v>4620</v>
      </c>
      <c r="I22" s="145">
        <v>14</v>
      </c>
    </row>
    <row r="23" spans="1:9" ht="15.75" customHeight="1" thickBot="1" x14ac:dyDescent="0.25">
      <c r="A23" s="161" t="s">
        <v>284</v>
      </c>
      <c r="B23" s="175">
        <v>91652000766</v>
      </c>
      <c r="C23" s="175">
        <v>3111</v>
      </c>
      <c r="D23" s="143">
        <v>5691</v>
      </c>
      <c r="E23" s="164">
        <v>0</v>
      </c>
      <c r="F23" s="164">
        <f t="shared" si="3"/>
        <v>2049</v>
      </c>
      <c r="G23" s="164">
        <v>78</v>
      </c>
      <c r="H23" s="164">
        <f t="shared" si="4"/>
        <v>7818</v>
      </c>
      <c r="I23" s="176">
        <v>24</v>
      </c>
    </row>
    <row r="24" spans="1:9" ht="19.5" customHeight="1" thickBot="1" x14ac:dyDescent="0.25">
      <c r="A24" s="166" t="s">
        <v>209</v>
      </c>
      <c r="B24" s="149"/>
      <c r="C24" s="167"/>
      <c r="D24" s="168">
        <f t="shared" ref="D24:I24" si="5">SUM(D16:D23)</f>
        <v>38868</v>
      </c>
      <c r="E24" s="168">
        <f t="shared" si="5"/>
        <v>223</v>
      </c>
      <c r="F24" s="168">
        <f t="shared" si="5"/>
        <v>14072</v>
      </c>
      <c r="G24" s="168">
        <f t="shared" si="5"/>
        <v>558</v>
      </c>
      <c r="H24" s="168">
        <f t="shared" si="5"/>
        <v>53721</v>
      </c>
      <c r="I24" s="169">
        <f t="shared" si="5"/>
        <v>165.10000000000002</v>
      </c>
    </row>
    <row r="25" spans="1:9" ht="19.5" customHeight="1" x14ac:dyDescent="0.2">
      <c r="A25" s="152" t="s">
        <v>412</v>
      </c>
      <c r="B25" s="170"/>
      <c r="C25" s="170"/>
      <c r="D25" s="171"/>
      <c r="E25" s="171"/>
      <c r="F25" s="171"/>
      <c r="G25" s="171"/>
      <c r="H25" s="171"/>
      <c r="I25" s="172"/>
    </row>
    <row r="26" spans="1:9" ht="15.75" customHeight="1" x14ac:dyDescent="0.2">
      <c r="A26" s="142" t="s">
        <v>507</v>
      </c>
      <c r="B26" s="158">
        <v>91652000774</v>
      </c>
      <c r="C26" s="158">
        <v>3111</v>
      </c>
      <c r="D26" s="143">
        <v>5294</v>
      </c>
      <c r="E26" s="143">
        <v>0</v>
      </c>
      <c r="F26" s="143">
        <f t="shared" ref="F26:F38" si="6">CEILING((D26+E26)*34%+D26*2%,1)</f>
        <v>1906</v>
      </c>
      <c r="G26" s="143">
        <v>81</v>
      </c>
      <c r="H26" s="143">
        <f t="shared" ref="H26:H38" si="7">D26+E26+F26+G26</f>
        <v>7281</v>
      </c>
      <c r="I26" s="145">
        <v>22.6</v>
      </c>
    </row>
    <row r="27" spans="1:9" ht="15.75" customHeight="1" x14ac:dyDescent="0.2">
      <c r="A27" s="142" t="s">
        <v>285</v>
      </c>
      <c r="B27" s="158">
        <v>91652000782</v>
      </c>
      <c r="C27" s="158">
        <v>3111</v>
      </c>
      <c r="D27" s="143">
        <v>3739</v>
      </c>
      <c r="E27" s="143">
        <v>0</v>
      </c>
      <c r="F27" s="143">
        <f t="shared" si="6"/>
        <v>1347</v>
      </c>
      <c r="G27" s="143">
        <v>55</v>
      </c>
      <c r="H27" s="143">
        <f t="shared" si="7"/>
        <v>5141</v>
      </c>
      <c r="I27" s="145">
        <v>16.2</v>
      </c>
    </row>
    <row r="28" spans="1:9" ht="15.75" customHeight="1" x14ac:dyDescent="0.2">
      <c r="A28" s="142" t="s">
        <v>286</v>
      </c>
      <c r="B28" s="158">
        <v>91652000780</v>
      </c>
      <c r="C28" s="158">
        <v>3111</v>
      </c>
      <c r="D28" s="143">
        <v>3191</v>
      </c>
      <c r="E28" s="143">
        <v>0</v>
      </c>
      <c r="F28" s="143">
        <f t="shared" si="6"/>
        <v>1149</v>
      </c>
      <c r="G28" s="143">
        <v>47</v>
      </c>
      <c r="H28" s="143">
        <f t="shared" si="7"/>
        <v>4387</v>
      </c>
      <c r="I28" s="145">
        <v>13.6</v>
      </c>
    </row>
    <row r="29" spans="1:9" ht="15.75" customHeight="1" x14ac:dyDescent="0.2">
      <c r="A29" s="142" t="s">
        <v>361</v>
      </c>
      <c r="B29" s="158">
        <v>91652000773</v>
      </c>
      <c r="C29" s="158">
        <v>3111</v>
      </c>
      <c r="D29" s="143">
        <v>2468</v>
      </c>
      <c r="E29" s="143">
        <v>0</v>
      </c>
      <c r="F29" s="143">
        <f t="shared" si="6"/>
        <v>889</v>
      </c>
      <c r="G29" s="143">
        <v>35</v>
      </c>
      <c r="H29" s="143">
        <f t="shared" si="7"/>
        <v>3392</v>
      </c>
      <c r="I29" s="145">
        <v>10.5</v>
      </c>
    </row>
    <row r="30" spans="1:9" ht="15.75" customHeight="1" x14ac:dyDescent="0.2">
      <c r="A30" s="142" t="s">
        <v>287</v>
      </c>
      <c r="B30" s="158">
        <v>91652000770</v>
      </c>
      <c r="C30" s="158">
        <v>3111</v>
      </c>
      <c r="D30" s="143">
        <v>5229</v>
      </c>
      <c r="E30" s="143">
        <v>0</v>
      </c>
      <c r="F30" s="143">
        <f t="shared" si="6"/>
        <v>1883</v>
      </c>
      <c r="G30" s="143">
        <v>80</v>
      </c>
      <c r="H30" s="143">
        <f t="shared" si="7"/>
        <v>7192</v>
      </c>
      <c r="I30" s="145">
        <v>22.3</v>
      </c>
    </row>
    <row r="31" spans="1:9" ht="15.75" customHeight="1" x14ac:dyDescent="0.2">
      <c r="A31" s="142" t="s">
        <v>288</v>
      </c>
      <c r="B31" s="158">
        <v>91652000772</v>
      </c>
      <c r="C31" s="158">
        <v>3111</v>
      </c>
      <c r="D31" s="143">
        <v>3221</v>
      </c>
      <c r="E31" s="143">
        <v>0</v>
      </c>
      <c r="F31" s="143">
        <f t="shared" si="6"/>
        <v>1160</v>
      </c>
      <c r="G31" s="143">
        <v>47</v>
      </c>
      <c r="H31" s="143">
        <f t="shared" si="7"/>
        <v>4428</v>
      </c>
      <c r="I31" s="145">
        <v>13.6</v>
      </c>
    </row>
    <row r="32" spans="1:9" ht="15.75" customHeight="1" x14ac:dyDescent="0.2">
      <c r="A32" s="142" t="s">
        <v>482</v>
      </c>
      <c r="B32" s="158">
        <v>91652000769</v>
      </c>
      <c r="C32" s="158">
        <v>3111</v>
      </c>
      <c r="D32" s="143">
        <v>2172</v>
      </c>
      <c r="E32" s="143">
        <v>0</v>
      </c>
      <c r="F32" s="143">
        <f t="shared" si="6"/>
        <v>782</v>
      </c>
      <c r="G32" s="143">
        <v>31</v>
      </c>
      <c r="H32" s="143">
        <f t="shared" si="7"/>
        <v>2985</v>
      </c>
      <c r="I32" s="145">
        <v>8.9</v>
      </c>
    </row>
    <row r="33" spans="1:9" ht="15.75" customHeight="1" x14ac:dyDescent="0.2">
      <c r="A33" s="142" t="s">
        <v>508</v>
      </c>
      <c r="B33" s="158">
        <v>91652000775</v>
      </c>
      <c r="C33" s="158">
        <v>3111</v>
      </c>
      <c r="D33" s="143">
        <v>3796</v>
      </c>
      <c r="E33" s="143">
        <v>0</v>
      </c>
      <c r="F33" s="143">
        <f t="shared" si="6"/>
        <v>1367</v>
      </c>
      <c r="G33" s="143">
        <v>57</v>
      </c>
      <c r="H33" s="143">
        <f t="shared" si="7"/>
        <v>5220</v>
      </c>
      <c r="I33" s="145">
        <v>16.100000000000001</v>
      </c>
    </row>
    <row r="34" spans="1:9" ht="15.75" customHeight="1" x14ac:dyDescent="0.2">
      <c r="A34" s="142" t="s">
        <v>289</v>
      </c>
      <c r="B34" s="158">
        <v>91652000768</v>
      </c>
      <c r="C34" s="158">
        <v>3111</v>
      </c>
      <c r="D34" s="143">
        <v>2640</v>
      </c>
      <c r="E34" s="143">
        <v>6</v>
      </c>
      <c r="F34" s="143">
        <f t="shared" si="6"/>
        <v>953</v>
      </c>
      <c r="G34" s="143">
        <v>28</v>
      </c>
      <c r="H34" s="143">
        <f t="shared" si="7"/>
        <v>3627</v>
      </c>
      <c r="I34" s="145">
        <v>10</v>
      </c>
    </row>
    <row r="35" spans="1:9" ht="15.75" customHeight="1" x14ac:dyDescent="0.2">
      <c r="A35" s="142" t="s">
        <v>362</v>
      </c>
      <c r="B35" s="158">
        <v>91652000771</v>
      </c>
      <c r="C35" s="158">
        <v>3111</v>
      </c>
      <c r="D35" s="143">
        <v>3190</v>
      </c>
      <c r="E35" s="143">
        <v>0</v>
      </c>
      <c r="F35" s="143">
        <f t="shared" si="6"/>
        <v>1149</v>
      </c>
      <c r="G35" s="143">
        <v>47</v>
      </c>
      <c r="H35" s="143">
        <f t="shared" si="7"/>
        <v>4386</v>
      </c>
      <c r="I35" s="145">
        <v>13.6</v>
      </c>
    </row>
    <row r="36" spans="1:9" ht="15.75" customHeight="1" x14ac:dyDescent="0.2">
      <c r="A36" s="142" t="s">
        <v>290</v>
      </c>
      <c r="B36" s="158">
        <v>91652000778</v>
      </c>
      <c r="C36" s="158">
        <v>3111</v>
      </c>
      <c r="D36" s="143">
        <v>3288</v>
      </c>
      <c r="E36" s="143">
        <v>10</v>
      </c>
      <c r="F36" s="143">
        <f t="shared" si="6"/>
        <v>1188</v>
      </c>
      <c r="G36" s="143">
        <v>47</v>
      </c>
      <c r="H36" s="143">
        <f t="shared" si="7"/>
        <v>4533</v>
      </c>
      <c r="I36" s="145">
        <v>13.5</v>
      </c>
    </row>
    <row r="37" spans="1:9" ht="15.75" customHeight="1" x14ac:dyDescent="0.2">
      <c r="A37" s="142" t="s">
        <v>291</v>
      </c>
      <c r="B37" s="158">
        <v>91652000776</v>
      </c>
      <c r="C37" s="158">
        <v>3111</v>
      </c>
      <c r="D37" s="143">
        <v>4816</v>
      </c>
      <c r="E37" s="143">
        <v>0</v>
      </c>
      <c r="F37" s="143">
        <f t="shared" si="6"/>
        <v>1734</v>
      </c>
      <c r="G37" s="143">
        <v>73</v>
      </c>
      <c r="H37" s="143">
        <f t="shared" si="7"/>
        <v>6623</v>
      </c>
      <c r="I37" s="145">
        <v>20.5</v>
      </c>
    </row>
    <row r="38" spans="1:9" ht="13.5" thickBot="1" x14ac:dyDescent="0.25">
      <c r="A38" s="161" t="s">
        <v>292</v>
      </c>
      <c r="B38" s="175">
        <v>91652000777</v>
      </c>
      <c r="C38" s="175">
        <v>3111</v>
      </c>
      <c r="D38" s="143">
        <v>4753</v>
      </c>
      <c r="E38" s="164">
        <v>0</v>
      </c>
      <c r="F38" s="164">
        <f t="shared" si="6"/>
        <v>1712</v>
      </c>
      <c r="G38" s="164">
        <v>72</v>
      </c>
      <c r="H38" s="164">
        <f t="shared" si="7"/>
        <v>6537</v>
      </c>
      <c r="I38" s="177">
        <v>20.2</v>
      </c>
    </row>
    <row r="39" spans="1:9" ht="19.5" customHeight="1" thickBot="1" x14ac:dyDescent="0.25">
      <c r="A39" s="166" t="s">
        <v>267</v>
      </c>
      <c r="B39" s="149"/>
      <c r="C39" s="167"/>
      <c r="D39" s="178">
        <f t="shared" ref="D39:I39" si="8">SUM(D26:D38)</f>
        <v>47797</v>
      </c>
      <c r="E39" s="178">
        <f t="shared" si="8"/>
        <v>16</v>
      </c>
      <c r="F39" s="178">
        <f t="shared" si="8"/>
        <v>17219</v>
      </c>
      <c r="G39" s="178">
        <f t="shared" si="8"/>
        <v>700</v>
      </c>
      <c r="H39" s="178">
        <f t="shared" si="8"/>
        <v>65732</v>
      </c>
      <c r="I39" s="179">
        <f t="shared" si="8"/>
        <v>201.6</v>
      </c>
    </row>
    <row r="40" spans="1:9" ht="19.5" customHeight="1" x14ac:dyDescent="0.2">
      <c r="A40" s="180" t="s">
        <v>210</v>
      </c>
      <c r="B40" s="181"/>
      <c r="C40" s="181"/>
      <c r="D40" s="182"/>
      <c r="E40" s="182"/>
      <c r="F40" s="182"/>
      <c r="G40" s="182"/>
      <c r="H40" s="182"/>
      <c r="I40" s="183"/>
    </row>
    <row r="41" spans="1:9" ht="15.75" customHeight="1" x14ac:dyDescent="0.2">
      <c r="A41" s="184" t="s">
        <v>293</v>
      </c>
      <c r="B41" s="185">
        <v>91652000788</v>
      </c>
      <c r="C41" s="185">
        <v>3111</v>
      </c>
      <c r="D41" s="143">
        <v>10242</v>
      </c>
      <c r="E41" s="143">
        <v>20</v>
      </c>
      <c r="F41" s="143">
        <f t="shared" ref="F41:F59" si="9">CEILING((D41+E41)*34%+D41*2%,1)</f>
        <v>3694</v>
      </c>
      <c r="G41" s="143">
        <v>152</v>
      </c>
      <c r="H41" s="143">
        <f t="shared" ref="H41:H59" si="10">D41+E41+F41+G41</f>
        <v>14108</v>
      </c>
      <c r="I41" s="186">
        <v>42.5</v>
      </c>
    </row>
    <row r="42" spans="1:9" ht="15.75" customHeight="1" x14ac:dyDescent="0.2">
      <c r="A42" s="142" t="s">
        <v>483</v>
      </c>
      <c r="B42" s="158">
        <v>91652000783</v>
      </c>
      <c r="C42" s="158">
        <v>3111</v>
      </c>
      <c r="D42" s="143">
        <v>9019</v>
      </c>
      <c r="E42" s="143">
        <v>0</v>
      </c>
      <c r="F42" s="143">
        <f t="shared" si="9"/>
        <v>3247</v>
      </c>
      <c r="G42" s="143">
        <v>127</v>
      </c>
      <c r="H42" s="143">
        <f t="shared" si="10"/>
        <v>12393</v>
      </c>
      <c r="I42" s="186">
        <v>37.299999999999997</v>
      </c>
    </row>
    <row r="43" spans="1:9" ht="15.75" customHeight="1" x14ac:dyDescent="0.2">
      <c r="A43" s="142" t="s">
        <v>294</v>
      </c>
      <c r="B43" s="158">
        <v>91652000790</v>
      </c>
      <c r="C43" s="158">
        <v>3111</v>
      </c>
      <c r="D43" s="143">
        <v>3327</v>
      </c>
      <c r="E43" s="143">
        <v>0</v>
      </c>
      <c r="F43" s="143">
        <f t="shared" si="9"/>
        <v>1198</v>
      </c>
      <c r="G43" s="143">
        <v>49</v>
      </c>
      <c r="H43" s="143">
        <f t="shared" si="10"/>
        <v>4574</v>
      </c>
      <c r="I43" s="186">
        <v>14</v>
      </c>
    </row>
    <row r="44" spans="1:9" ht="15.75" customHeight="1" x14ac:dyDescent="0.2">
      <c r="A44" s="142" t="s">
        <v>571</v>
      </c>
      <c r="B44" s="158">
        <v>91652000794</v>
      </c>
      <c r="C44" s="158">
        <v>3111</v>
      </c>
      <c r="D44" s="143">
        <v>5445</v>
      </c>
      <c r="E44" s="143">
        <v>0</v>
      </c>
      <c r="F44" s="143">
        <f t="shared" si="9"/>
        <v>1961</v>
      </c>
      <c r="G44" s="143">
        <v>79</v>
      </c>
      <c r="H44" s="143">
        <f t="shared" si="10"/>
        <v>7485</v>
      </c>
      <c r="I44" s="186">
        <v>21.7</v>
      </c>
    </row>
    <row r="45" spans="1:9" ht="15.75" customHeight="1" x14ac:dyDescent="0.2">
      <c r="A45" s="142" t="s">
        <v>295</v>
      </c>
      <c r="B45" s="158">
        <v>91652000800</v>
      </c>
      <c r="C45" s="158">
        <v>3111</v>
      </c>
      <c r="D45" s="143">
        <v>5160</v>
      </c>
      <c r="E45" s="143">
        <v>8</v>
      </c>
      <c r="F45" s="143">
        <f t="shared" si="9"/>
        <v>1861</v>
      </c>
      <c r="G45" s="143">
        <v>79</v>
      </c>
      <c r="H45" s="143">
        <f t="shared" si="10"/>
        <v>7108</v>
      </c>
      <c r="I45" s="186">
        <v>21</v>
      </c>
    </row>
    <row r="46" spans="1:9" ht="15.75" customHeight="1" x14ac:dyDescent="0.2">
      <c r="A46" s="142" t="s">
        <v>296</v>
      </c>
      <c r="B46" s="158">
        <v>91652000799</v>
      </c>
      <c r="C46" s="158">
        <v>3111</v>
      </c>
      <c r="D46" s="143">
        <v>3506</v>
      </c>
      <c r="E46" s="143">
        <v>30</v>
      </c>
      <c r="F46" s="143">
        <f t="shared" si="9"/>
        <v>1273</v>
      </c>
      <c r="G46" s="143">
        <v>52</v>
      </c>
      <c r="H46" s="143">
        <f>D46+E46+F46+G46</f>
        <v>4861</v>
      </c>
      <c r="I46" s="186">
        <v>14.1</v>
      </c>
    </row>
    <row r="47" spans="1:9" ht="15.75" customHeight="1" x14ac:dyDescent="0.2">
      <c r="A47" s="142" t="s">
        <v>297</v>
      </c>
      <c r="B47" s="158">
        <v>91652000796</v>
      </c>
      <c r="C47" s="158">
        <v>3111</v>
      </c>
      <c r="D47" s="143">
        <v>3539</v>
      </c>
      <c r="E47" s="143">
        <v>0</v>
      </c>
      <c r="F47" s="143">
        <f t="shared" si="9"/>
        <v>1275</v>
      </c>
      <c r="G47" s="143">
        <v>52</v>
      </c>
      <c r="H47" s="143">
        <f t="shared" si="10"/>
        <v>4866</v>
      </c>
      <c r="I47" s="186">
        <v>14.5</v>
      </c>
    </row>
    <row r="48" spans="1:9" ht="15.75" customHeight="1" x14ac:dyDescent="0.2">
      <c r="A48" s="142" t="s">
        <v>555</v>
      </c>
      <c r="B48" s="158">
        <v>91652000795</v>
      </c>
      <c r="C48" s="158">
        <v>3111</v>
      </c>
      <c r="D48" s="143">
        <v>3562</v>
      </c>
      <c r="E48" s="143">
        <v>0</v>
      </c>
      <c r="F48" s="143">
        <f t="shared" si="9"/>
        <v>1283</v>
      </c>
      <c r="G48" s="143">
        <v>52</v>
      </c>
      <c r="H48" s="143">
        <f t="shared" si="10"/>
        <v>4897</v>
      </c>
      <c r="I48" s="186">
        <v>14.5</v>
      </c>
    </row>
    <row r="49" spans="1:9" ht="15.75" customHeight="1" x14ac:dyDescent="0.2">
      <c r="A49" s="142" t="s">
        <v>298</v>
      </c>
      <c r="B49" s="158">
        <v>91652000784</v>
      </c>
      <c r="C49" s="158">
        <v>3111</v>
      </c>
      <c r="D49" s="143">
        <v>2720</v>
      </c>
      <c r="E49" s="143">
        <v>8</v>
      </c>
      <c r="F49" s="143">
        <f t="shared" si="9"/>
        <v>982</v>
      </c>
      <c r="G49" s="143">
        <v>40</v>
      </c>
      <c r="H49" s="143">
        <f t="shared" si="10"/>
        <v>3750</v>
      </c>
      <c r="I49" s="186">
        <v>11.9</v>
      </c>
    </row>
    <row r="50" spans="1:9" ht="15.75" customHeight="1" x14ac:dyDescent="0.2">
      <c r="A50" s="142" t="s">
        <v>299</v>
      </c>
      <c r="B50" s="158">
        <v>91652000793</v>
      </c>
      <c r="C50" s="158">
        <v>3111</v>
      </c>
      <c r="D50" s="187">
        <v>3528</v>
      </c>
      <c r="E50" s="187">
        <v>0</v>
      </c>
      <c r="F50" s="187">
        <f t="shared" si="9"/>
        <v>1271</v>
      </c>
      <c r="G50" s="187">
        <v>52</v>
      </c>
      <c r="H50" s="143">
        <f t="shared" si="10"/>
        <v>4851</v>
      </c>
      <c r="I50" s="186">
        <v>16.5</v>
      </c>
    </row>
    <row r="51" spans="1:9" ht="15.75" customHeight="1" x14ac:dyDescent="0.2">
      <c r="A51" s="142" t="s">
        <v>300</v>
      </c>
      <c r="B51" s="158">
        <v>91652000787</v>
      </c>
      <c r="C51" s="158">
        <v>3111</v>
      </c>
      <c r="D51" s="143">
        <v>3725</v>
      </c>
      <c r="E51" s="143">
        <v>0</v>
      </c>
      <c r="F51" s="143">
        <f t="shared" si="9"/>
        <v>1341</v>
      </c>
      <c r="G51" s="143">
        <v>51</v>
      </c>
      <c r="H51" s="143">
        <f t="shared" si="10"/>
        <v>5117</v>
      </c>
      <c r="I51" s="145">
        <v>14.5</v>
      </c>
    </row>
    <row r="52" spans="1:9" ht="15.75" customHeight="1" x14ac:dyDescent="0.2">
      <c r="A52" s="142" t="s">
        <v>301</v>
      </c>
      <c r="B52" s="158">
        <v>91652000803</v>
      </c>
      <c r="C52" s="158">
        <v>3111</v>
      </c>
      <c r="D52" s="143">
        <v>4312</v>
      </c>
      <c r="E52" s="143">
        <v>0</v>
      </c>
      <c r="F52" s="143">
        <f t="shared" si="9"/>
        <v>1553</v>
      </c>
      <c r="G52" s="143">
        <v>62</v>
      </c>
      <c r="H52" s="143">
        <f t="shared" si="10"/>
        <v>5927</v>
      </c>
      <c r="I52" s="186">
        <v>16.100000000000001</v>
      </c>
    </row>
    <row r="53" spans="1:9" ht="15.75" customHeight="1" x14ac:dyDescent="0.2">
      <c r="A53" s="142" t="s">
        <v>302</v>
      </c>
      <c r="B53" s="158">
        <v>91652000804</v>
      </c>
      <c r="C53" s="158">
        <v>3111</v>
      </c>
      <c r="D53" s="143">
        <v>5285</v>
      </c>
      <c r="E53" s="143">
        <v>0</v>
      </c>
      <c r="F53" s="143">
        <f t="shared" si="9"/>
        <v>1903</v>
      </c>
      <c r="G53" s="143">
        <v>76</v>
      </c>
      <c r="H53" s="143">
        <f t="shared" si="10"/>
        <v>7264</v>
      </c>
      <c r="I53" s="186">
        <v>21.7</v>
      </c>
    </row>
    <row r="54" spans="1:9" ht="15.75" customHeight="1" x14ac:dyDescent="0.2">
      <c r="A54" s="142" t="s">
        <v>303</v>
      </c>
      <c r="B54" s="158">
        <v>91652000808</v>
      </c>
      <c r="C54" s="158">
        <v>3111</v>
      </c>
      <c r="D54" s="143">
        <v>3536</v>
      </c>
      <c r="E54" s="143">
        <v>0</v>
      </c>
      <c r="F54" s="143">
        <f t="shared" si="9"/>
        <v>1273</v>
      </c>
      <c r="G54" s="143">
        <v>52</v>
      </c>
      <c r="H54" s="143">
        <f t="shared" si="10"/>
        <v>4861</v>
      </c>
      <c r="I54" s="186">
        <v>14.1</v>
      </c>
    </row>
    <row r="55" spans="1:9" ht="15.75" customHeight="1" x14ac:dyDescent="0.2">
      <c r="A55" s="142" t="s">
        <v>484</v>
      </c>
      <c r="B55" s="158">
        <v>91652000809</v>
      </c>
      <c r="C55" s="158">
        <v>3111</v>
      </c>
      <c r="D55" s="143">
        <v>12889</v>
      </c>
      <c r="E55" s="143">
        <v>25</v>
      </c>
      <c r="F55" s="143">
        <f t="shared" si="9"/>
        <v>4649</v>
      </c>
      <c r="G55" s="143">
        <v>190</v>
      </c>
      <c r="H55" s="143">
        <f t="shared" si="10"/>
        <v>17753</v>
      </c>
      <c r="I55" s="186">
        <v>49.6</v>
      </c>
    </row>
    <row r="56" spans="1:9" ht="15.75" customHeight="1" x14ac:dyDescent="0.2">
      <c r="A56" s="142" t="s">
        <v>304</v>
      </c>
      <c r="B56" s="158">
        <v>91652000810</v>
      </c>
      <c r="C56" s="158">
        <v>3111</v>
      </c>
      <c r="D56" s="143">
        <v>3536</v>
      </c>
      <c r="E56" s="143">
        <v>0</v>
      </c>
      <c r="F56" s="143">
        <f t="shared" si="9"/>
        <v>1273</v>
      </c>
      <c r="G56" s="143">
        <v>52</v>
      </c>
      <c r="H56" s="143">
        <f t="shared" si="10"/>
        <v>4861</v>
      </c>
      <c r="I56" s="186">
        <v>15</v>
      </c>
    </row>
    <row r="57" spans="1:9" ht="15.75" customHeight="1" x14ac:dyDescent="0.2">
      <c r="A57" s="142" t="s">
        <v>485</v>
      </c>
      <c r="B57" s="158">
        <v>91652000811</v>
      </c>
      <c r="C57" s="158">
        <v>3111</v>
      </c>
      <c r="D57" s="143">
        <v>7916</v>
      </c>
      <c r="E57" s="143">
        <v>25</v>
      </c>
      <c r="F57" s="143">
        <f t="shared" si="9"/>
        <v>2859</v>
      </c>
      <c r="G57" s="143">
        <v>119</v>
      </c>
      <c r="H57" s="143">
        <f t="shared" si="10"/>
        <v>10919</v>
      </c>
      <c r="I57" s="145">
        <v>34.299999999999997</v>
      </c>
    </row>
    <row r="58" spans="1:9" ht="15.75" customHeight="1" x14ac:dyDescent="0.2">
      <c r="A58" s="142" t="s">
        <v>305</v>
      </c>
      <c r="B58" s="158">
        <v>91652000814</v>
      </c>
      <c r="C58" s="158">
        <v>3111</v>
      </c>
      <c r="D58" s="143">
        <v>2683</v>
      </c>
      <c r="E58" s="143">
        <v>43</v>
      </c>
      <c r="F58" s="143">
        <f t="shared" si="9"/>
        <v>981</v>
      </c>
      <c r="G58" s="143">
        <v>39</v>
      </c>
      <c r="H58" s="143">
        <f t="shared" si="10"/>
        <v>3746</v>
      </c>
      <c r="I58" s="145">
        <v>11</v>
      </c>
    </row>
    <row r="59" spans="1:9" ht="15.75" customHeight="1" x14ac:dyDescent="0.2">
      <c r="A59" s="142" t="s">
        <v>486</v>
      </c>
      <c r="B59" s="158">
        <v>91652000815</v>
      </c>
      <c r="C59" s="158">
        <v>3111</v>
      </c>
      <c r="D59" s="143">
        <v>5268</v>
      </c>
      <c r="E59" s="143">
        <v>20</v>
      </c>
      <c r="F59" s="143">
        <f t="shared" si="9"/>
        <v>1904</v>
      </c>
      <c r="G59" s="143">
        <v>76</v>
      </c>
      <c r="H59" s="143">
        <f t="shared" si="10"/>
        <v>7268</v>
      </c>
      <c r="I59" s="145">
        <v>21</v>
      </c>
    </row>
    <row r="60" spans="1:9" ht="19.5" customHeight="1" x14ac:dyDescent="0.2">
      <c r="A60" s="188" t="s">
        <v>56</v>
      </c>
      <c r="B60" s="189"/>
      <c r="C60" s="189"/>
      <c r="D60" s="190"/>
      <c r="E60" s="191"/>
      <c r="F60" s="191"/>
      <c r="G60" s="191"/>
      <c r="H60" s="191"/>
      <c r="I60" s="192"/>
    </row>
    <row r="61" spans="1:9" ht="15.75" customHeight="1" thickBot="1" x14ac:dyDescent="0.25">
      <c r="A61" s="193" t="s">
        <v>363</v>
      </c>
      <c r="B61" s="175">
        <v>91652001314</v>
      </c>
      <c r="C61" s="194">
        <v>3111</v>
      </c>
      <c r="D61" s="195">
        <v>6904</v>
      </c>
      <c r="E61" s="195">
        <v>0</v>
      </c>
      <c r="F61" s="195">
        <f>CEILING((D61+E61)*34%+D61*2%,1)</f>
        <v>2486</v>
      </c>
      <c r="G61" s="195">
        <v>102</v>
      </c>
      <c r="H61" s="195">
        <f>D61+E61+F61+G61</f>
        <v>9492</v>
      </c>
      <c r="I61" s="176">
        <v>27.7</v>
      </c>
    </row>
    <row r="62" spans="1:9" ht="19.5" customHeight="1" thickBot="1" x14ac:dyDescent="0.25">
      <c r="A62" s="166" t="s">
        <v>335</v>
      </c>
      <c r="B62" s="149"/>
      <c r="C62" s="167"/>
      <c r="D62" s="168">
        <f t="shared" ref="D62:I62" si="11">SUM(D41:D61)</f>
        <v>106102</v>
      </c>
      <c r="E62" s="168">
        <f t="shared" si="11"/>
        <v>179</v>
      </c>
      <c r="F62" s="168">
        <f t="shared" si="11"/>
        <v>38267</v>
      </c>
      <c r="G62" s="168">
        <f t="shared" si="11"/>
        <v>1553</v>
      </c>
      <c r="H62" s="168">
        <f t="shared" si="11"/>
        <v>146101</v>
      </c>
      <c r="I62" s="169">
        <f t="shared" si="11"/>
        <v>433.00000000000006</v>
      </c>
    </row>
    <row r="63" spans="1:9" ht="19.5" customHeight="1" x14ac:dyDescent="0.2">
      <c r="A63" s="180" t="s">
        <v>211</v>
      </c>
      <c r="B63" s="181"/>
      <c r="C63" s="181"/>
      <c r="D63" s="182"/>
      <c r="E63" s="182"/>
      <c r="F63" s="182"/>
      <c r="G63" s="182"/>
      <c r="H63" s="182"/>
      <c r="I63" s="183"/>
    </row>
    <row r="64" spans="1:9" ht="15.75" customHeight="1" x14ac:dyDescent="0.2">
      <c r="A64" s="184" t="s">
        <v>306</v>
      </c>
      <c r="B64" s="185">
        <v>91652000827</v>
      </c>
      <c r="C64" s="158">
        <v>3111</v>
      </c>
      <c r="D64" s="196">
        <v>4723</v>
      </c>
      <c r="E64" s="196">
        <v>0</v>
      </c>
      <c r="F64" s="196">
        <f t="shared" ref="F64:F76" si="12">CEILING((D64+E64)*34%+D64*2%,1)</f>
        <v>1701</v>
      </c>
      <c r="G64" s="196">
        <v>64</v>
      </c>
      <c r="H64" s="143">
        <f t="shared" ref="H64:H76" si="13">D64+E64+F64+G64</f>
        <v>6488</v>
      </c>
      <c r="I64" s="159">
        <v>20.2</v>
      </c>
    </row>
    <row r="65" spans="1:9" ht="15.75" customHeight="1" x14ac:dyDescent="0.2">
      <c r="A65" s="142" t="s">
        <v>364</v>
      </c>
      <c r="B65" s="158">
        <v>91652000831</v>
      </c>
      <c r="C65" s="158">
        <v>3111</v>
      </c>
      <c r="D65" s="197">
        <v>2728</v>
      </c>
      <c r="E65" s="197">
        <v>0</v>
      </c>
      <c r="F65" s="197">
        <f t="shared" si="12"/>
        <v>983</v>
      </c>
      <c r="G65" s="197">
        <v>39</v>
      </c>
      <c r="H65" s="143">
        <f t="shared" si="13"/>
        <v>3750</v>
      </c>
      <c r="I65" s="160">
        <v>11.1</v>
      </c>
    </row>
    <row r="66" spans="1:9" ht="15.75" customHeight="1" x14ac:dyDescent="0.2">
      <c r="A66" s="142" t="s">
        <v>365</v>
      </c>
      <c r="B66" s="158">
        <v>91652000829</v>
      </c>
      <c r="C66" s="158">
        <v>3111</v>
      </c>
      <c r="D66" s="197">
        <v>2518</v>
      </c>
      <c r="E66" s="197">
        <v>0</v>
      </c>
      <c r="F66" s="197">
        <f t="shared" si="12"/>
        <v>907</v>
      </c>
      <c r="G66" s="197">
        <v>35</v>
      </c>
      <c r="H66" s="143">
        <f t="shared" si="13"/>
        <v>3460</v>
      </c>
      <c r="I66" s="160">
        <v>10.7</v>
      </c>
    </row>
    <row r="67" spans="1:9" ht="15.75" customHeight="1" x14ac:dyDescent="0.2">
      <c r="A67" s="142" t="s">
        <v>307</v>
      </c>
      <c r="B67" s="158">
        <v>91652000828</v>
      </c>
      <c r="C67" s="158">
        <v>3111</v>
      </c>
      <c r="D67" s="197">
        <v>3536</v>
      </c>
      <c r="E67" s="197">
        <v>0</v>
      </c>
      <c r="F67" s="197">
        <f t="shared" si="12"/>
        <v>1273</v>
      </c>
      <c r="G67" s="197">
        <v>52</v>
      </c>
      <c r="H67" s="143">
        <f t="shared" si="13"/>
        <v>4861</v>
      </c>
      <c r="I67" s="160">
        <v>13.3</v>
      </c>
    </row>
    <row r="68" spans="1:9" ht="15.75" customHeight="1" x14ac:dyDescent="0.2">
      <c r="A68" s="142" t="s">
        <v>308</v>
      </c>
      <c r="B68" s="158">
        <v>91652000816</v>
      </c>
      <c r="C68" s="158">
        <v>3111</v>
      </c>
      <c r="D68" s="197">
        <v>3323</v>
      </c>
      <c r="E68" s="197">
        <v>0</v>
      </c>
      <c r="F68" s="197">
        <f t="shared" si="12"/>
        <v>1197</v>
      </c>
      <c r="G68" s="197">
        <v>49</v>
      </c>
      <c r="H68" s="143">
        <f t="shared" si="13"/>
        <v>4569</v>
      </c>
      <c r="I68" s="160">
        <v>13.5</v>
      </c>
    </row>
    <row r="69" spans="1:9" ht="15.75" customHeight="1" x14ac:dyDescent="0.2">
      <c r="A69" s="142" t="s">
        <v>309</v>
      </c>
      <c r="B69" s="158">
        <v>91652000819</v>
      </c>
      <c r="C69" s="158">
        <v>3111</v>
      </c>
      <c r="D69" s="197">
        <v>3536</v>
      </c>
      <c r="E69" s="197">
        <v>0</v>
      </c>
      <c r="F69" s="197">
        <f t="shared" si="12"/>
        <v>1273</v>
      </c>
      <c r="G69" s="197">
        <v>52</v>
      </c>
      <c r="H69" s="143">
        <f t="shared" si="13"/>
        <v>4861</v>
      </c>
      <c r="I69" s="160">
        <v>14.4</v>
      </c>
    </row>
    <row r="70" spans="1:9" ht="15.75" customHeight="1" x14ac:dyDescent="0.2">
      <c r="A70" s="142" t="s">
        <v>310</v>
      </c>
      <c r="B70" s="158">
        <v>91652000820</v>
      </c>
      <c r="C70" s="158">
        <v>3111</v>
      </c>
      <c r="D70" s="197">
        <v>3330</v>
      </c>
      <c r="E70" s="197">
        <v>5</v>
      </c>
      <c r="F70" s="197">
        <f t="shared" si="12"/>
        <v>1201</v>
      </c>
      <c r="G70" s="197">
        <v>49</v>
      </c>
      <c r="H70" s="143">
        <f t="shared" si="13"/>
        <v>4585</v>
      </c>
      <c r="I70" s="160">
        <v>13.7</v>
      </c>
    </row>
    <row r="71" spans="1:9" ht="15.75" customHeight="1" x14ac:dyDescent="0.2">
      <c r="A71" s="142" t="s">
        <v>311</v>
      </c>
      <c r="B71" s="158">
        <v>91652000830</v>
      </c>
      <c r="C71" s="158">
        <v>3111</v>
      </c>
      <c r="D71" s="197">
        <v>5232</v>
      </c>
      <c r="E71" s="197">
        <v>0</v>
      </c>
      <c r="F71" s="197">
        <f t="shared" si="12"/>
        <v>1884</v>
      </c>
      <c r="G71" s="197">
        <v>78</v>
      </c>
      <c r="H71" s="143">
        <f t="shared" si="13"/>
        <v>7194</v>
      </c>
      <c r="I71" s="160">
        <v>22.6</v>
      </c>
    </row>
    <row r="72" spans="1:9" ht="15.75" customHeight="1" x14ac:dyDescent="0.2">
      <c r="A72" s="142" t="s">
        <v>312</v>
      </c>
      <c r="B72" s="158">
        <v>91652000818</v>
      </c>
      <c r="C72" s="158">
        <v>3111</v>
      </c>
      <c r="D72" s="197">
        <v>3304</v>
      </c>
      <c r="E72" s="197">
        <v>0</v>
      </c>
      <c r="F72" s="197">
        <f t="shared" si="12"/>
        <v>1190</v>
      </c>
      <c r="G72" s="197">
        <v>49</v>
      </c>
      <c r="H72" s="143">
        <f t="shared" si="13"/>
        <v>4543</v>
      </c>
      <c r="I72" s="160">
        <v>13.5</v>
      </c>
    </row>
    <row r="73" spans="1:9" ht="15.75" customHeight="1" x14ac:dyDescent="0.2">
      <c r="A73" s="142" t="s">
        <v>313</v>
      </c>
      <c r="B73" s="158">
        <v>91652000822</v>
      </c>
      <c r="C73" s="158">
        <v>3111</v>
      </c>
      <c r="D73" s="197">
        <v>3413</v>
      </c>
      <c r="E73" s="197">
        <v>4</v>
      </c>
      <c r="F73" s="197">
        <f t="shared" si="12"/>
        <v>1231</v>
      </c>
      <c r="G73" s="197">
        <v>51</v>
      </c>
      <c r="H73" s="143">
        <f t="shared" si="13"/>
        <v>4699</v>
      </c>
      <c r="I73" s="160">
        <v>14</v>
      </c>
    </row>
    <row r="74" spans="1:9" ht="15.75" customHeight="1" x14ac:dyDescent="0.2">
      <c r="A74" s="142" t="s">
        <v>314</v>
      </c>
      <c r="B74" s="158">
        <v>91652000821</v>
      </c>
      <c r="C74" s="158">
        <v>3111</v>
      </c>
      <c r="D74" s="197">
        <v>2642</v>
      </c>
      <c r="E74" s="197">
        <v>0</v>
      </c>
      <c r="F74" s="197">
        <f t="shared" si="12"/>
        <v>952</v>
      </c>
      <c r="G74" s="197">
        <v>38</v>
      </c>
      <c r="H74" s="143">
        <f t="shared" si="13"/>
        <v>3632</v>
      </c>
      <c r="I74" s="160">
        <v>10.5</v>
      </c>
    </row>
    <row r="75" spans="1:9" ht="25.5" x14ac:dyDescent="0.2">
      <c r="A75" s="142" t="s">
        <v>315</v>
      </c>
      <c r="B75" s="158">
        <v>91652000826</v>
      </c>
      <c r="C75" s="158">
        <v>3111</v>
      </c>
      <c r="D75" s="197">
        <v>5397</v>
      </c>
      <c r="E75" s="197">
        <v>10</v>
      </c>
      <c r="F75" s="197">
        <f t="shared" si="12"/>
        <v>1947</v>
      </c>
      <c r="G75" s="197">
        <v>67</v>
      </c>
      <c r="H75" s="143">
        <f t="shared" si="13"/>
        <v>7421</v>
      </c>
      <c r="I75" s="160">
        <v>22.2</v>
      </c>
    </row>
    <row r="76" spans="1:9" ht="15.75" customHeight="1" thickBot="1" x14ac:dyDescent="0.25">
      <c r="A76" s="161" t="s">
        <v>316</v>
      </c>
      <c r="B76" s="175">
        <v>91652000832</v>
      </c>
      <c r="C76" s="163">
        <v>3111</v>
      </c>
      <c r="D76" s="197">
        <v>3327</v>
      </c>
      <c r="E76" s="198">
        <v>0</v>
      </c>
      <c r="F76" s="198">
        <f t="shared" si="12"/>
        <v>1198</v>
      </c>
      <c r="G76" s="198">
        <v>49</v>
      </c>
      <c r="H76" s="164">
        <f t="shared" si="13"/>
        <v>4574</v>
      </c>
      <c r="I76" s="199">
        <v>13.6</v>
      </c>
    </row>
    <row r="77" spans="1:9" ht="19.5" customHeight="1" thickBot="1" x14ac:dyDescent="0.25">
      <c r="A77" s="166" t="s">
        <v>212</v>
      </c>
      <c r="B77" s="149"/>
      <c r="C77" s="167"/>
      <c r="D77" s="168">
        <f t="shared" ref="D77:I77" si="14">SUM(D64:D76)</f>
        <v>47009</v>
      </c>
      <c r="E77" s="168">
        <f t="shared" si="14"/>
        <v>19</v>
      </c>
      <c r="F77" s="168">
        <f t="shared" si="14"/>
        <v>16937</v>
      </c>
      <c r="G77" s="168">
        <f t="shared" si="14"/>
        <v>672</v>
      </c>
      <c r="H77" s="168">
        <f t="shared" si="14"/>
        <v>64637</v>
      </c>
      <c r="I77" s="169">
        <f t="shared" si="14"/>
        <v>193.29999999999998</v>
      </c>
    </row>
    <row r="78" spans="1:9" ht="19.5" customHeight="1" x14ac:dyDescent="0.2">
      <c r="A78" s="180" t="s">
        <v>213</v>
      </c>
      <c r="B78" s="181"/>
      <c r="C78" s="181"/>
      <c r="D78" s="182"/>
      <c r="E78" s="182"/>
      <c r="F78" s="182"/>
      <c r="G78" s="182"/>
      <c r="H78" s="182"/>
      <c r="I78" s="183"/>
    </row>
    <row r="79" spans="1:9" ht="15.75" customHeight="1" x14ac:dyDescent="0.2">
      <c r="A79" s="184" t="s">
        <v>317</v>
      </c>
      <c r="B79" s="185">
        <v>91652000840</v>
      </c>
      <c r="C79" s="185">
        <v>3111</v>
      </c>
      <c r="D79" s="197">
        <v>4798</v>
      </c>
      <c r="E79" s="196">
        <v>0</v>
      </c>
      <c r="F79" s="196">
        <f t="shared" ref="F79:F97" si="15">CEILING((D79+E79)*34%+D79*2%,1)</f>
        <v>1728</v>
      </c>
      <c r="G79" s="196">
        <v>53</v>
      </c>
      <c r="H79" s="196">
        <f t="shared" ref="H79:H97" si="16">D79+E79+F79+G79</f>
        <v>6579</v>
      </c>
      <c r="I79" s="159">
        <v>19.2</v>
      </c>
    </row>
    <row r="80" spans="1:9" ht="15.75" customHeight="1" x14ac:dyDescent="0.2">
      <c r="A80" s="142" t="s">
        <v>318</v>
      </c>
      <c r="B80" s="158">
        <v>91652001205</v>
      </c>
      <c r="C80" s="158">
        <v>3111</v>
      </c>
      <c r="D80" s="197">
        <v>3450</v>
      </c>
      <c r="E80" s="197">
        <v>0</v>
      </c>
      <c r="F80" s="197">
        <f t="shared" si="15"/>
        <v>1242</v>
      </c>
      <c r="G80" s="197">
        <v>51</v>
      </c>
      <c r="H80" s="197">
        <f t="shared" si="16"/>
        <v>4743</v>
      </c>
      <c r="I80" s="160">
        <v>13.5</v>
      </c>
    </row>
    <row r="81" spans="1:9" ht="15.75" customHeight="1" x14ac:dyDescent="0.2">
      <c r="A81" s="142" t="s">
        <v>510</v>
      </c>
      <c r="B81" s="158">
        <v>91652000834</v>
      </c>
      <c r="C81" s="158">
        <v>3111</v>
      </c>
      <c r="D81" s="197">
        <v>3626</v>
      </c>
      <c r="E81" s="197">
        <v>0</v>
      </c>
      <c r="F81" s="197">
        <f t="shared" si="15"/>
        <v>1306</v>
      </c>
      <c r="G81" s="197">
        <v>54</v>
      </c>
      <c r="H81" s="197">
        <f t="shared" si="16"/>
        <v>4986</v>
      </c>
      <c r="I81" s="160">
        <v>15.4</v>
      </c>
    </row>
    <row r="82" spans="1:9" ht="15.75" customHeight="1" x14ac:dyDescent="0.2">
      <c r="A82" s="142" t="s">
        <v>511</v>
      </c>
      <c r="B82" s="158">
        <v>91652001207</v>
      </c>
      <c r="C82" s="158">
        <v>3111</v>
      </c>
      <c r="D82" s="197">
        <v>5175</v>
      </c>
      <c r="E82" s="197">
        <v>20</v>
      </c>
      <c r="F82" s="197">
        <f t="shared" si="15"/>
        <v>1870</v>
      </c>
      <c r="G82" s="197">
        <v>79</v>
      </c>
      <c r="H82" s="197">
        <f t="shared" si="16"/>
        <v>7144</v>
      </c>
      <c r="I82" s="160">
        <v>20.5</v>
      </c>
    </row>
    <row r="83" spans="1:9" ht="15.75" customHeight="1" x14ac:dyDescent="0.2">
      <c r="A83" s="142" t="s">
        <v>366</v>
      </c>
      <c r="B83" s="158">
        <v>91652001208</v>
      </c>
      <c r="C83" s="158">
        <v>3111</v>
      </c>
      <c r="D83" s="197">
        <v>1690</v>
      </c>
      <c r="E83" s="197">
        <v>0</v>
      </c>
      <c r="F83" s="197">
        <f t="shared" si="15"/>
        <v>609</v>
      </c>
      <c r="G83" s="197">
        <v>22</v>
      </c>
      <c r="H83" s="197">
        <f t="shared" si="16"/>
        <v>2321</v>
      </c>
      <c r="I83" s="160">
        <v>7.2</v>
      </c>
    </row>
    <row r="84" spans="1:9" ht="15.75" customHeight="1" x14ac:dyDescent="0.2">
      <c r="A84" s="142" t="s">
        <v>319</v>
      </c>
      <c r="B84" s="158">
        <v>91652000835</v>
      </c>
      <c r="C84" s="158">
        <v>3111</v>
      </c>
      <c r="D84" s="197">
        <v>3878</v>
      </c>
      <c r="E84" s="197">
        <v>30</v>
      </c>
      <c r="F84" s="197">
        <f t="shared" si="15"/>
        <v>1407</v>
      </c>
      <c r="G84" s="197">
        <v>59</v>
      </c>
      <c r="H84" s="197">
        <f t="shared" si="16"/>
        <v>5374</v>
      </c>
      <c r="I84" s="160">
        <v>16.5</v>
      </c>
    </row>
    <row r="85" spans="1:9" ht="15.75" customHeight="1" x14ac:dyDescent="0.2">
      <c r="A85" s="142" t="s">
        <v>320</v>
      </c>
      <c r="B85" s="158">
        <v>91652000836</v>
      </c>
      <c r="C85" s="158">
        <v>3111</v>
      </c>
      <c r="D85" s="197">
        <v>3554</v>
      </c>
      <c r="E85" s="197">
        <v>14</v>
      </c>
      <c r="F85" s="197">
        <f t="shared" si="15"/>
        <v>1285</v>
      </c>
      <c r="G85" s="197">
        <v>52</v>
      </c>
      <c r="H85" s="197">
        <f t="shared" si="16"/>
        <v>4905</v>
      </c>
      <c r="I85" s="160">
        <v>13.5</v>
      </c>
    </row>
    <row r="86" spans="1:9" ht="15.75" customHeight="1" x14ac:dyDescent="0.2">
      <c r="A86" s="142" t="s">
        <v>512</v>
      </c>
      <c r="B86" s="158">
        <v>91652001210</v>
      </c>
      <c r="C86" s="158">
        <v>3111</v>
      </c>
      <c r="D86" s="197">
        <v>3074</v>
      </c>
      <c r="E86" s="197">
        <v>0</v>
      </c>
      <c r="F86" s="197">
        <f t="shared" si="15"/>
        <v>1107</v>
      </c>
      <c r="G86" s="197">
        <v>45</v>
      </c>
      <c r="H86" s="197">
        <f t="shared" si="16"/>
        <v>4226</v>
      </c>
      <c r="I86" s="160">
        <v>13.1</v>
      </c>
    </row>
    <row r="87" spans="1:9" ht="15.75" customHeight="1" x14ac:dyDescent="0.2">
      <c r="A87" s="142" t="s">
        <v>321</v>
      </c>
      <c r="B87" s="158">
        <v>91652001216</v>
      </c>
      <c r="C87" s="158">
        <v>3111</v>
      </c>
      <c r="D87" s="197">
        <v>3199</v>
      </c>
      <c r="E87" s="197">
        <v>30</v>
      </c>
      <c r="F87" s="197">
        <f t="shared" si="15"/>
        <v>1162</v>
      </c>
      <c r="G87" s="197">
        <v>33</v>
      </c>
      <c r="H87" s="197">
        <f t="shared" si="16"/>
        <v>4424</v>
      </c>
      <c r="I87" s="160">
        <v>12.9</v>
      </c>
    </row>
    <row r="88" spans="1:9" ht="15.75" customHeight="1" x14ac:dyDescent="0.2">
      <c r="A88" s="142" t="s">
        <v>322</v>
      </c>
      <c r="B88" s="158">
        <v>91652000833</v>
      </c>
      <c r="C88" s="158">
        <v>3111</v>
      </c>
      <c r="D88" s="197">
        <v>3315</v>
      </c>
      <c r="E88" s="197">
        <v>0</v>
      </c>
      <c r="F88" s="197">
        <f t="shared" si="15"/>
        <v>1194</v>
      </c>
      <c r="G88" s="197">
        <v>48</v>
      </c>
      <c r="H88" s="197">
        <f t="shared" si="16"/>
        <v>4557</v>
      </c>
      <c r="I88" s="160">
        <v>13</v>
      </c>
    </row>
    <row r="89" spans="1:9" ht="15.75" customHeight="1" x14ac:dyDescent="0.2">
      <c r="A89" s="142" t="s">
        <v>487</v>
      </c>
      <c r="B89" s="158">
        <v>91652001211</v>
      </c>
      <c r="C89" s="158">
        <v>3111</v>
      </c>
      <c r="D89" s="197">
        <v>3176</v>
      </c>
      <c r="E89" s="197">
        <v>12</v>
      </c>
      <c r="F89" s="197">
        <f t="shared" si="15"/>
        <v>1148</v>
      </c>
      <c r="G89" s="197">
        <v>47</v>
      </c>
      <c r="H89" s="197">
        <f t="shared" si="16"/>
        <v>4383</v>
      </c>
      <c r="I89" s="160">
        <v>13.5</v>
      </c>
    </row>
    <row r="90" spans="1:9" ht="15.75" customHeight="1" x14ac:dyDescent="0.2">
      <c r="A90" s="142" t="s">
        <v>323</v>
      </c>
      <c r="B90" s="158">
        <v>91652001220</v>
      </c>
      <c r="C90" s="158">
        <v>3111</v>
      </c>
      <c r="D90" s="197">
        <v>3647</v>
      </c>
      <c r="E90" s="197">
        <v>10</v>
      </c>
      <c r="F90" s="197">
        <f t="shared" si="15"/>
        <v>1317</v>
      </c>
      <c r="G90" s="197">
        <v>54</v>
      </c>
      <c r="H90" s="197">
        <f t="shared" si="16"/>
        <v>5028</v>
      </c>
      <c r="I90" s="160">
        <v>15.4</v>
      </c>
    </row>
    <row r="91" spans="1:9" ht="15.75" customHeight="1" x14ac:dyDescent="0.2">
      <c r="A91" s="142" t="s">
        <v>324</v>
      </c>
      <c r="B91" s="158">
        <v>91652001225</v>
      </c>
      <c r="C91" s="158">
        <v>3111</v>
      </c>
      <c r="D91" s="197">
        <v>3176</v>
      </c>
      <c r="E91" s="197">
        <v>10</v>
      </c>
      <c r="F91" s="197">
        <f t="shared" si="15"/>
        <v>1147</v>
      </c>
      <c r="G91" s="197">
        <v>47</v>
      </c>
      <c r="H91" s="197">
        <f t="shared" si="16"/>
        <v>4380</v>
      </c>
      <c r="I91" s="160">
        <v>13.5</v>
      </c>
    </row>
    <row r="92" spans="1:9" ht="15.75" customHeight="1" x14ac:dyDescent="0.2">
      <c r="A92" s="142" t="s">
        <v>325</v>
      </c>
      <c r="B92" s="158">
        <v>91652000837</v>
      </c>
      <c r="C92" s="158">
        <v>3111</v>
      </c>
      <c r="D92" s="197">
        <v>3234</v>
      </c>
      <c r="E92" s="197">
        <v>0</v>
      </c>
      <c r="F92" s="197">
        <f t="shared" si="15"/>
        <v>1165</v>
      </c>
      <c r="G92" s="197">
        <v>47</v>
      </c>
      <c r="H92" s="197">
        <f t="shared" si="16"/>
        <v>4446</v>
      </c>
      <c r="I92" s="160">
        <v>13.7</v>
      </c>
    </row>
    <row r="93" spans="1:9" ht="15.75" customHeight="1" x14ac:dyDescent="0.2">
      <c r="A93" s="142" t="s">
        <v>326</v>
      </c>
      <c r="B93" s="158">
        <v>91652001218</v>
      </c>
      <c r="C93" s="158">
        <v>3111</v>
      </c>
      <c r="D93" s="197">
        <v>4316</v>
      </c>
      <c r="E93" s="197">
        <v>0</v>
      </c>
      <c r="F93" s="197">
        <f t="shared" si="15"/>
        <v>1554</v>
      </c>
      <c r="G93" s="197">
        <v>65</v>
      </c>
      <c r="H93" s="197">
        <f t="shared" si="16"/>
        <v>5935</v>
      </c>
      <c r="I93" s="160">
        <v>17.399999999999999</v>
      </c>
    </row>
    <row r="94" spans="1:9" ht="15.75" customHeight="1" x14ac:dyDescent="0.2">
      <c r="A94" s="142" t="s">
        <v>513</v>
      </c>
      <c r="B94" s="158">
        <v>91652000838</v>
      </c>
      <c r="C94" s="158">
        <v>3111</v>
      </c>
      <c r="D94" s="197">
        <v>5019</v>
      </c>
      <c r="E94" s="197">
        <v>0</v>
      </c>
      <c r="F94" s="197">
        <f t="shared" si="15"/>
        <v>1807</v>
      </c>
      <c r="G94" s="197">
        <v>76</v>
      </c>
      <c r="H94" s="197">
        <f t="shared" si="16"/>
        <v>6902</v>
      </c>
      <c r="I94" s="160">
        <v>21.4</v>
      </c>
    </row>
    <row r="95" spans="1:9" ht="15.75" customHeight="1" x14ac:dyDescent="0.2">
      <c r="A95" s="142" t="s">
        <v>327</v>
      </c>
      <c r="B95" s="158">
        <v>91652000839</v>
      </c>
      <c r="C95" s="158">
        <v>3111</v>
      </c>
      <c r="D95" s="197">
        <v>5905</v>
      </c>
      <c r="E95" s="197">
        <v>100</v>
      </c>
      <c r="F95" s="197">
        <f t="shared" si="15"/>
        <v>2160</v>
      </c>
      <c r="G95" s="197">
        <v>87</v>
      </c>
      <c r="H95" s="197">
        <f t="shared" si="16"/>
        <v>8252</v>
      </c>
      <c r="I95" s="160">
        <v>24.6</v>
      </c>
    </row>
    <row r="96" spans="1:9" ht="15.75" customHeight="1" x14ac:dyDescent="0.2">
      <c r="A96" s="142" t="s">
        <v>514</v>
      </c>
      <c r="B96" s="158">
        <v>91652001214</v>
      </c>
      <c r="C96" s="158">
        <v>3111</v>
      </c>
      <c r="D96" s="197">
        <v>2586</v>
      </c>
      <c r="E96" s="197">
        <v>0</v>
      </c>
      <c r="F96" s="197">
        <f t="shared" si="15"/>
        <v>931</v>
      </c>
      <c r="G96" s="197">
        <v>37</v>
      </c>
      <c r="H96" s="197">
        <f t="shared" si="16"/>
        <v>3554</v>
      </c>
      <c r="I96" s="160">
        <v>11</v>
      </c>
    </row>
    <row r="97" spans="1:11" ht="15.75" customHeight="1" x14ac:dyDescent="0.2">
      <c r="A97" s="142" t="s">
        <v>453</v>
      </c>
      <c r="B97" s="158">
        <v>91652001222</v>
      </c>
      <c r="C97" s="158">
        <v>3111</v>
      </c>
      <c r="D97" s="197">
        <v>2922</v>
      </c>
      <c r="E97" s="197">
        <v>3</v>
      </c>
      <c r="F97" s="197">
        <f t="shared" si="15"/>
        <v>1053</v>
      </c>
      <c r="G97" s="197">
        <v>42</v>
      </c>
      <c r="H97" s="197">
        <f t="shared" si="16"/>
        <v>4020</v>
      </c>
      <c r="I97" s="160">
        <v>12.4</v>
      </c>
    </row>
    <row r="98" spans="1:11" ht="19.5" customHeight="1" x14ac:dyDescent="0.2">
      <c r="A98" s="188" t="s">
        <v>348</v>
      </c>
      <c r="B98" s="189"/>
      <c r="C98" s="189"/>
      <c r="D98" s="200"/>
      <c r="E98" s="200"/>
      <c r="F98" s="200"/>
      <c r="G98" s="200"/>
      <c r="H98" s="200"/>
      <c r="I98" s="201"/>
    </row>
    <row r="99" spans="1:11" ht="15.75" customHeight="1" x14ac:dyDescent="0.2">
      <c r="A99" s="142" t="s">
        <v>550</v>
      </c>
      <c r="B99" s="158">
        <v>91652001537</v>
      </c>
      <c r="C99" s="158">
        <v>3111</v>
      </c>
      <c r="D99" s="197">
        <v>1806</v>
      </c>
      <c r="E99" s="197">
        <v>12</v>
      </c>
      <c r="F99" s="197">
        <f>CEILING((D99+E99)*34%+D99*2%,1)</f>
        <v>655</v>
      </c>
      <c r="G99" s="197">
        <v>25</v>
      </c>
      <c r="H99" s="197">
        <f>D99+E99+F99+G99</f>
        <v>2498</v>
      </c>
      <c r="I99" s="160">
        <v>7.7</v>
      </c>
    </row>
    <row r="100" spans="1:11" ht="19.5" customHeight="1" x14ac:dyDescent="0.2">
      <c r="A100" s="188" t="s">
        <v>346</v>
      </c>
      <c r="B100" s="189"/>
      <c r="C100" s="189"/>
      <c r="D100" s="200"/>
      <c r="E100" s="200"/>
      <c r="F100" s="200"/>
      <c r="G100" s="200"/>
      <c r="H100" s="200"/>
      <c r="I100" s="201"/>
    </row>
    <row r="101" spans="1:11" ht="15.75" customHeight="1" x14ac:dyDescent="0.2">
      <c r="A101" s="142" t="s">
        <v>328</v>
      </c>
      <c r="B101" s="158">
        <v>91652001327</v>
      </c>
      <c r="C101" s="158">
        <v>3111</v>
      </c>
      <c r="D101" s="197">
        <v>4797</v>
      </c>
      <c r="E101" s="197">
        <v>25</v>
      </c>
      <c r="F101" s="197">
        <f>CEILING((D101+E101)*34%+D101*2%,1)</f>
        <v>1736</v>
      </c>
      <c r="G101" s="197">
        <v>73</v>
      </c>
      <c r="H101" s="197">
        <f>D101+E101+F101+G101</f>
        <v>6631</v>
      </c>
      <c r="I101" s="160">
        <v>19.8</v>
      </c>
    </row>
    <row r="102" spans="1:11" ht="15.75" customHeight="1" thickBot="1" x14ac:dyDescent="0.25">
      <c r="A102" s="161" t="s">
        <v>329</v>
      </c>
      <c r="B102" s="175">
        <v>91652001326</v>
      </c>
      <c r="C102" s="163">
        <v>3111</v>
      </c>
      <c r="D102" s="197">
        <v>2598</v>
      </c>
      <c r="E102" s="198">
        <v>10</v>
      </c>
      <c r="F102" s="198">
        <f>CEILING((D102+E102)*34%+D102*2%,1)</f>
        <v>939</v>
      </c>
      <c r="G102" s="198">
        <v>34</v>
      </c>
      <c r="H102" s="198">
        <f>D102+E102+F102+G102</f>
        <v>3581</v>
      </c>
      <c r="I102" s="199">
        <v>10</v>
      </c>
    </row>
    <row r="103" spans="1:11" ht="19.5" customHeight="1" thickBot="1" x14ac:dyDescent="0.25">
      <c r="A103" s="166" t="s">
        <v>214</v>
      </c>
      <c r="B103" s="149"/>
      <c r="C103" s="149"/>
      <c r="D103" s="168">
        <f t="shared" ref="D103:I103" si="17">SUM(D79:D102)</f>
        <v>78941</v>
      </c>
      <c r="E103" s="168">
        <f t="shared" si="17"/>
        <v>276</v>
      </c>
      <c r="F103" s="168">
        <f t="shared" si="17"/>
        <v>28522</v>
      </c>
      <c r="G103" s="168">
        <f t="shared" si="17"/>
        <v>1130</v>
      </c>
      <c r="H103" s="168">
        <f t="shared" si="17"/>
        <v>108869</v>
      </c>
      <c r="I103" s="169">
        <f t="shared" si="17"/>
        <v>325.2</v>
      </c>
    </row>
    <row r="104" spans="1:11" ht="19.5" customHeight="1" x14ac:dyDescent="0.2">
      <c r="A104" s="180" t="s">
        <v>215</v>
      </c>
      <c r="B104" s="181"/>
      <c r="C104" s="181"/>
      <c r="D104" s="182"/>
      <c r="E104" s="182"/>
      <c r="F104" s="182"/>
      <c r="G104" s="182"/>
      <c r="H104" s="182"/>
      <c r="I104" s="183"/>
    </row>
    <row r="105" spans="1:11" ht="15.75" customHeight="1" x14ac:dyDescent="0.2">
      <c r="A105" s="184" t="s">
        <v>488</v>
      </c>
      <c r="B105" s="185">
        <v>91652000842</v>
      </c>
      <c r="C105" s="158">
        <v>3111</v>
      </c>
      <c r="D105" s="143">
        <v>5150</v>
      </c>
      <c r="E105" s="143">
        <v>20</v>
      </c>
      <c r="F105" s="143">
        <f>CEILING((D105+E105)*34%+D105*2%,1)</f>
        <v>1861</v>
      </c>
      <c r="G105" s="143">
        <v>79</v>
      </c>
      <c r="H105" s="143">
        <f>D105+E105+F105+G105</f>
        <v>7110</v>
      </c>
      <c r="I105" s="160">
        <v>20.9</v>
      </c>
    </row>
    <row r="106" spans="1:11" ht="15.75" customHeight="1" x14ac:dyDescent="0.2">
      <c r="A106" s="142" t="s">
        <v>330</v>
      </c>
      <c r="B106" s="158">
        <v>91652000845</v>
      </c>
      <c r="C106" s="158">
        <v>3111</v>
      </c>
      <c r="D106" s="143">
        <v>6879</v>
      </c>
      <c r="E106" s="143">
        <v>35</v>
      </c>
      <c r="F106" s="143">
        <f>CEILING((D106+E106)*34%+D106*2%,1)</f>
        <v>2489</v>
      </c>
      <c r="G106" s="143">
        <v>98</v>
      </c>
      <c r="H106" s="143">
        <f>D106+E106+F106+G106</f>
        <v>9501</v>
      </c>
      <c r="I106" s="160">
        <v>29.4</v>
      </c>
      <c r="K106" s="37"/>
    </row>
    <row r="107" spans="1:11" ht="25.5" x14ac:dyDescent="0.2">
      <c r="A107" s="142" t="s">
        <v>517</v>
      </c>
      <c r="B107" s="158">
        <v>91652000841</v>
      </c>
      <c r="C107" s="158">
        <v>3111</v>
      </c>
      <c r="D107" s="197">
        <v>5468</v>
      </c>
      <c r="E107" s="197">
        <v>30</v>
      </c>
      <c r="F107" s="197">
        <f>CEILING((D107+E107)*34%+D107*2%,1)</f>
        <v>1979</v>
      </c>
      <c r="G107" s="197">
        <v>83</v>
      </c>
      <c r="H107" s="197">
        <f>D107+E107+F107+G107</f>
        <v>7560</v>
      </c>
      <c r="I107" s="160">
        <v>23.3</v>
      </c>
      <c r="K107" s="37"/>
    </row>
    <row r="108" spans="1:11" ht="15.75" customHeight="1" x14ac:dyDescent="0.2">
      <c r="A108" s="142" t="s">
        <v>331</v>
      </c>
      <c r="B108" s="158">
        <v>91652000843</v>
      </c>
      <c r="C108" s="158">
        <v>3111</v>
      </c>
      <c r="D108" s="143">
        <v>4499</v>
      </c>
      <c r="E108" s="143">
        <v>30</v>
      </c>
      <c r="F108" s="143">
        <f>CEILING((D108+E108)*34%+D108*2%,1)</f>
        <v>1630</v>
      </c>
      <c r="G108" s="143">
        <v>62</v>
      </c>
      <c r="H108" s="143">
        <f>D108+E108+F108+G108</f>
        <v>6221</v>
      </c>
      <c r="I108" s="160">
        <v>18.7</v>
      </c>
    </row>
    <row r="109" spans="1:11" ht="15.75" customHeight="1" x14ac:dyDescent="0.2">
      <c r="A109" s="142" t="s">
        <v>332</v>
      </c>
      <c r="B109" s="158">
        <v>91652000846</v>
      </c>
      <c r="C109" s="158">
        <v>3111</v>
      </c>
      <c r="D109" s="143">
        <v>9425</v>
      </c>
      <c r="E109" s="143">
        <v>50</v>
      </c>
      <c r="F109" s="143">
        <f>CEILING((D109+E109)*34%+D109*2%,1)</f>
        <v>3410</v>
      </c>
      <c r="G109" s="143">
        <v>140</v>
      </c>
      <c r="H109" s="143">
        <f>D109+E109+F109+G109</f>
        <v>13025</v>
      </c>
      <c r="I109" s="160">
        <v>40.4</v>
      </c>
      <c r="K109" s="37"/>
    </row>
    <row r="110" spans="1:11" ht="19.5" customHeight="1" x14ac:dyDescent="0.2">
      <c r="A110" s="188" t="s">
        <v>345</v>
      </c>
      <c r="B110" s="189"/>
      <c r="C110" s="189"/>
      <c r="D110" s="190"/>
      <c r="E110" s="190"/>
      <c r="F110" s="190"/>
      <c r="G110" s="190"/>
      <c r="H110" s="190"/>
      <c r="I110" s="201"/>
    </row>
    <row r="111" spans="1:11" ht="15.75" customHeight="1" thickBot="1" x14ac:dyDescent="0.25">
      <c r="A111" s="161" t="s">
        <v>333</v>
      </c>
      <c r="B111" s="175">
        <v>916520001328</v>
      </c>
      <c r="C111" s="175">
        <v>3111</v>
      </c>
      <c r="D111" s="143">
        <v>1687</v>
      </c>
      <c r="E111" s="164">
        <v>0</v>
      </c>
      <c r="F111" s="164">
        <f>CEILING((D111+E111)*34%+D111*2%,1)</f>
        <v>608</v>
      </c>
      <c r="G111" s="164">
        <v>23</v>
      </c>
      <c r="H111" s="164">
        <f>D111+E111+F111+G111</f>
        <v>2318</v>
      </c>
      <c r="I111" s="199">
        <v>6.7</v>
      </c>
    </row>
    <row r="112" spans="1:11" ht="19.5" customHeight="1" thickBot="1" x14ac:dyDescent="0.25">
      <c r="A112" s="166" t="s">
        <v>216</v>
      </c>
      <c r="B112" s="149"/>
      <c r="C112" s="167"/>
      <c r="D112" s="178">
        <f t="shared" ref="D112:I112" si="18">SUM(D105:D111)</f>
        <v>33108</v>
      </c>
      <c r="E112" s="178">
        <f t="shared" si="18"/>
        <v>165</v>
      </c>
      <c r="F112" s="178">
        <f t="shared" si="18"/>
        <v>11977</v>
      </c>
      <c r="G112" s="178">
        <f t="shared" si="18"/>
        <v>485</v>
      </c>
      <c r="H112" s="178">
        <f t="shared" si="18"/>
        <v>45735</v>
      </c>
      <c r="I112" s="179">
        <f t="shared" si="18"/>
        <v>139.39999999999998</v>
      </c>
    </row>
    <row r="113" spans="1:9" ht="19.5" customHeight="1" x14ac:dyDescent="0.2">
      <c r="A113" s="180" t="s">
        <v>217</v>
      </c>
      <c r="B113" s="181"/>
      <c r="C113" s="181"/>
      <c r="D113" s="182"/>
      <c r="E113" s="182"/>
      <c r="F113" s="182"/>
      <c r="G113" s="182"/>
      <c r="H113" s="182"/>
      <c r="I113" s="183"/>
    </row>
    <row r="114" spans="1:9" ht="15.75" customHeight="1" x14ac:dyDescent="0.2">
      <c r="A114" s="184" t="s">
        <v>518</v>
      </c>
      <c r="B114" s="185">
        <v>91652000851</v>
      </c>
      <c r="C114" s="185">
        <v>3111</v>
      </c>
      <c r="D114" s="143">
        <v>6573</v>
      </c>
      <c r="E114" s="143">
        <v>0</v>
      </c>
      <c r="F114" s="144">
        <f t="shared" ref="F114:F133" si="19">CEILING((D114+E114)*34%+D114*2%,1)</f>
        <v>2367</v>
      </c>
      <c r="G114" s="144">
        <v>101</v>
      </c>
      <c r="H114" s="143">
        <f t="shared" ref="H114:H136" si="20">D114+E114+F114+G114</f>
        <v>9041</v>
      </c>
      <c r="I114" s="159">
        <v>27.6</v>
      </c>
    </row>
    <row r="115" spans="1:9" ht="15.75" customHeight="1" x14ac:dyDescent="0.2">
      <c r="A115" s="142" t="s">
        <v>334</v>
      </c>
      <c r="B115" s="158">
        <v>91652001248</v>
      </c>
      <c r="C115" s="158">
        <v>3111</v>
      </c>
      <c r="D115" s="143">
        <v>5233</v>
      </c>
      <c r="E115" s="143">
        <v>0</v>
      </c>
      <c r="F115" s="143">
        <f t="shared" si="19"/>
        <v>1884</v>
      </c>
      <c r="G115" s="143">
        <v>79</v>
      </c>
      <c r="H115" s="143">
        <f t="shared" si="20"/>
        <v>7196</v>
      </c>
      <c r="I115" s="160">
        <v>21.7</v>
      </c>
    </row>
    <row r="116" spans="1:9" ht="15.75" customHeight="1" x14ac:dyDescent="0.2">
      <c r="A116" s="142" t="s">
        <v>342</v>
      </c>
      <c r="B116" s="158">
        <v>91652001255</v>
      </c>
      <c r="C116" s="158">
        <v>3111</v>
      </c>
      <c r="D116" s="143">
        <v>3536</v>
      </c>
      <c r="E116" s="143">
        <v>0</v>
      </c>
      <c r="F116" s="143">
        <f t="shared" si="19"/>
        <v>1273</v>
      </c>
      <c r="G116" s="143">
        <v>52</v>
      </c>
      <c r="H116" s="143">
        <f t="shared" si="20"/>
        <v>4861</v>
      </c>
      <c r="I116" s="160">
        <v>14.5</v>
      </c>
    </row>
    <row r="117" spans="1:9" ht="15.75" customHeight="1" x14ac:dyDescent="0.2">
      <c r="A117" s="142" t="s">
        <v>367</v>
      </c>
      <c r="B117" s="158">
        <v>91652000848</v>
      </c>
      <c r="C117" s="158">
        <v>3111</v>
      </c>
      <c r="D117" s="143">
        <v>5346</v>
      </c>
      <c r="E117" s="143">
        <v>0</v>
      </c>
      <c r="F117" s="143">
        <f t="shared" si="19"/>
        <v>1925</v>
      </c>
      <c r="G117" s="143">
        <v>75</v>
      </c>
      <c r="H117" s="143">
        <f t="shared" si="20"/>
        <v>7346</v>
      </c>
      <c r="I117" s="160">
        <v>22.7</v>
      </c>
    </row>
    <row r="118" spans="1:9" ht="15.75" customHeight="1" x14ac:dyDescent="0.2">
      <c r="A118" s="142" t="s">
        <v>368</v>
      </c>
      <c r="B118" s="158">
        <v>91652001258</v>
      </c>
      <c r="C118" s="158">
        <v>3111</v>
      </c>
      <c r="D118" s="143">
        <v>3536</v>
      </c>
      <c r="E118" s="143">
        <v>0</v>
      </c>
      <c r="F118" s="143">
        <f t="shared" si="19"/>
        <v>1273</v>
      </c>
      <c r="G118" s="143">
        <v>52</v>
      </c>
      <c r="H118" s="143">
        <f t="shared" si="20"/>
        <v>4861</v>
      </c>
      <c r="I118" s="160">
        <v>14.7</v>
      </c>
    </row>
    <row r="119" spans="1:9" ht="15.75" customHeight="1" x14ac:dyDescent="0.2">
      <c r="A119" s="202" t="s">
        <v>454</v>
      </c>
      <c r="B119" s="158">
        <v>91652000936</v>
      </c>
      <c r="C119" s="158">
        <v>3111</v>
      </c>
      <c r="D119" s="143">
        <v>6530</v>
      </c>
      <c r="E119" s="143">
        <v>0</v>
      </c>
      <c r="F119" s="143">
        <f t="shared" si="19"/>
        <v>2351</v>
      </c>
      <c r="G119" s="143">
        <v>100</v>
      </c>
      <c r="H119" s="143">
        <f t="shared" si="20"/>
        <v>8981</v>
      </c>
      <c r="I119" s="160">
        <v>27.9</v>
      </c>
    </row>
    <row r="120" spans="1:9" ht="15.75" customHeight="1" x14ac:dyDescent="0.2">
      <c r="A120" s="142" t="s">
        <v>369</v>
      </c>
      <c r="B120" s="158">
        <v>91652001259</v>
      </c>
      <c r="C120" s="158">
        <v>3111</v>
      </c>
      <c r="D120" s="143">
        <v>3767</v>
      </c>
      <c r="E120" s="143">
        <v>0</v>
      </c>
      <c r="F120" s="143">
        <f t="shared" si="19"/>
        <v>1357</v>
      </c>
      <c r="G120" s="143">
        <v>56</v>
      </c>
      <c r="H120" s="143">
        <f t="shared" si="20"/>
        <v>5180</v>
      </c>
      <c r="I120" s="160">
        <v>15.9</v>
      </c>
    </row>
    <row r="121" spans="1:9" ht="15.75" customHeight="1" x14ac:dyDescent="0.2">
      <c r="A121" s="142" t="s">
        <v>370</v>
      </c>
      <c r="B121" s="158">
        <v>91652001234</v>
      </c>
      <c r="C121" s="158">
        <v>3111</v>
      </c>
      <c r="D121" s="143">
        <v>6004</v>
      </c>
      <c r="E121" s="143">
        <v>0</v>
      </c>
      <c r="F121" s="143">
        <f t="shared" si="19"/>
        <v>2162</v>
      </c>
      <c r="G121" s="143">
        <v>88</v>
      </c>
      <c r="H121" s="143">
        <f t="shared" si="20"/>
        <v>8254</v>
      </c>
      <c r="I121" s="160">
        <v>25.2</v>
      </c>
    </row>
    <row r="122" spans="1:9" ht="15.75" customHeight="1" x14ac:dyDescent="0.2">
      <c r="A122" s="142" t="s">
        <v>371</v>
      </c>
      <c r="B122" s="158">
        <v>91652001241</v>
      </c>
      <c r="C122" s="158">
        <v>3111</v>
      </c>
      <c r="D122" s="143">
        <v>4324</v>
      </c>
      <c r="E122" s="143">
        <v>15</v>
      </c>
      <c r="F122" s="143">
        <f t="shared" si="19"/>
        <v>1562</v>
      </c>
      <c r="G122" s="143">
        <v>61</v>
      </c>
      <c r="H122" s="143">
        <f t="shared" si="20"/>
        <v>5962</v>
      </c>
      <c r="I122" s="160">
        <v>18.5</v>
      </c>
    </row>
    <row r="123" spans="1:9" ht="15.75" customHeight="1" x14ac:dyDescent="0.2">
      <c r="A123" s="142" t="s">
        <v>372</v>
      </c>
      <c r="B123" s="158">
        <v>91652001247</v>
      </c>
      <c r="C123" s="158">
        <v>3111</v>
      </c>
      <c r="D123" s="143">
        <v>3536</v>
      </c>
      <c r="E123" s="143">
        <v>0</v>
      </c>
      <c r="F123" s="143">
        <f t="shared" si="19"/>
        <v>1273</v>
      </c>
      <c r="G123" s="143">
        <v>52</v>
      </c>
      <c r="H123" s="143">
        <f t="shared" si="20"/>
        <v>4861</v>
      </c>
      <c r="I123" s="160">
        <v>15</v>
      </c>
    </row>
    <row r="124" spans="1:9" ht="15.75" customHeight="1" x14ac:dyDescent="0.2">
      <c r="A124" s="142" t="s">
        <v>373</v>
      </c>
      <c r="B124" s="158">
        <v>91652001245</v>
      </c>
      <c r="C124" s="158">
        <v>3111</v>
      </c>
      <c r="D124" s="143">
        <v>3559</v>
      </c>
      <c r="E124" s="143">
        <v>0</v>
      </c>
      <c r="F124" s="143">
        <f t="shared" si="19"/>
        <v>1282</v>
      </c>
      <c r="G124" s="143">
        <v>52</v>
      </c>
      <c r="H124" s="143">
        <f t="shared" si="20"/>
        <v>4893</v>
      </c>
      <c r="I124" s="160">
        <v>15.1</v>
      </c>
    </row>
    <row r="125" spans="1:9" ht="15.75" customHeight="1" x14ac:dyDescent="0.2">
      <c r="A125" s="142" t="s">
        <v>374</v>
      </c>
      <c r="B125" s="158">
        <v>91652001250</v>
      </c>
      <c r="C125" s="158">
        <v>3111</v>
      </c>
      <c r="D125" s="143">
        <v>4766</v>
      </c>
      <c r="E125" s="143">
        <v>0</v>
      </c>
      <c r="F125" s="143">
        <f t="shared" si="19"/>
        <v>1716</v>
      </c>
      <c r="G125" s="143">
        <v>71</v>
      </c>
      <c r="H125" s="143">
        <f t="shared" si="20"/>
        <v>6553</v>
      </c>
      <c r="I125" s="160">
        <v>19.8</v>
      </c>
    </row>
    <row r="126" spans="1:9" ht="15.75" customHeight="1" x14ac:dyDescent="0.2">
      <c r="A126" s="142" t="s">
        <v>375</v>
      </c>
      <c r="B126" s="158">
        <v>91652001232</v>
      </c>
      <c r="C126" s="158">
        <v>3111</v>
      </c>
      <c r="D126" s="143">
        <v>4055</v>
      </c>
      <c r="E126" s="143">
        <v>0</v>
      </c>
      <c r="F126" s="143">
        <f t="shared" si="19"/>
        <v>1460</v>
      </c>
      <c r="G126" s="143">
        <v>61</v>
      </c>
      <c r="H126" s="143">
        <f t="shared" si="20"/>
        <v>5576</v>
      </c>
      <c r="I126" s="160">
        <v>17.3</v>
      </c>
    </row>
    <row r="127" spans="1:9" ht="15.75" customHeight="1" x14ac:dyDescent="0.2">
      <c r="A127" s="142" t="s">
        <v>0</v>
      </c>
      <c r="B127" s="158">
        <v>91652000847</v>
      </c>
      <c r="C127" s="158">
        <v>3111</v>
      </c>
      <c r="D127" s="143">
        <v>3911</v>
      </c>
      <c r="E127" s="143">
        <v>0</v>
      </c>
      <c r="F127" s="143">
        <f t="shared" si="19"/>
        <v>1408</v>
      </c>
      <c r="G127" s="143">
        <v>59</v>
      </c>
      <c r="H127" s="143">
        <f t="shared" si="20"/>
        <v>5378</v>
      </c>
      <c r="I127" s="160">
        <v>16.600000000000001</v>
      </c>
    </row>
    <row r="128" spans="1:9" ht="15.75" customHeight="1" x14ac:dyDescent="0.2">
      <c r="A128" s="142" t="s">
        <v>1</v>
      </c>
      <c r="B128" s="158">
        <v>91652001239</v>
      </c>
      <c r="C128" s="158">
        <v>3111</v>
      </c>
      <c r="D128" s="143">
        <v>4344</v>
      </c>
      <c r="E128" s="143">
        <v>0</v>
      </c>
      <c r="F128" s="143">
        <f t="shared" si="19"/>
        <v>1564</v>
      </c>
      <c r="G128" s="143">
        <v>65</v>
      </c>
      <c r="H128" s="143">
        <f t="shared" si="20"/>
        <v>5973</v>
      </c>
      <c r="I128" s="160">
        <v>18</v>
      </c>
    </row>
    <row r="129" spans="1:11" ht="15.75" customHeight="1" x14ac:dyDescent="0.2">
      <c r="A129" s="142" t="s">
        <v>376</v>
      </c>
      <c r="B129" s="158">
        <v>91652001253</v>
      </c>
      <c r="C129" s="158">
        <v>3111</v>
      </c>
      <c r="D129" s="143">
        <v>6513</v>
      </c>
      <c r="E129" s="143">
        <v>0</v>
      </c>
      <c r="F129" s="143">
        <f t="shared" si="19"/>
        <v>2345</v>
      </c>
      <c r="G129" s="143">
        <v>100</v>
      </c>
      <c r="H129" s="143">
        <f t="shared" si="20"/>
        <v>8958</v>
      </c>
      <c r="I129" s="160">
        <v>26.8</v>
      </c>
    </row>
    <row r="130" spans="1:11" ht="15.75" customHeight="1" x14ac:dyDescent="0.2">
      <c r="A130" s="142" t="s">
        <v>377</v>
      </c>
      <c r="B130" s="158">
        <v>91652001246</v>
      </c>
      <c r="C130" s="158">
        <v>3111</v>
      </c>
      <c r="D130" s="143">
        <v>3536</v>
      </c>
      <c r="E130" s="143">
        <v>0</v>
      </c>
      <c r="F130" s="143">
        <f t="shared" si="19"/>
        <v>1273</v>
      </c>
      <c r="G130" s="143">
        <v>52</v>
      </c>
      <c r="H130" s="143">
        <f t="shared" si="20"/>
        <v>4861</v>
      </c>
      <c r="I130" s="160">
        <v>15</v>
      </c>
    </row>
    <row r="131" spans="1:11" ht="15.75" customHeight="1" x14ac:dyDescent="0.2">
      <c r="A131" s="142" t="s">
        <v>489</v>
      </c>
      <c r="B131" s="158">
        <v>91652000850</v>
      </c>
      <c r="C131" s="158">
        <v>3111</v>
      </c>
      <c r="D131" s="143">
        <v>3265</v>
      </c>
      <c r="E131" s="143">
        <v>0</v>
      </c>
      <c r="F131" s="143">
        <f t="shared" si="19"/>
        <v>1176</v>
      </c>
      <c r="G131" s="143">
        <v>47</v>
      </c>
      <c r="H131" s="143">
        <f t="shared" si="20"/>
        <v>4488</v>
      </c>
      <c r="I131" s="160">
        <v>13.9</v>
      </c>
      <c r="K131" s="37"/>
    </row>
    <row r="132" spans="1:11" ht="19.5" customHeight="1" x14ac:dyDescent="0.2">
      <c r="A132" s="188" t="s">
        <v>457</v>
      </c>
      <c r="B132" s="189"/>
      <c r="C132" s="189"/>
      <c r="D132" s="190"/>
      <c r="E132" s="190"/>
      <c r="F132" s="190">
        <f t="shared" si="19"/>
        <v>0</v>
      </c>
      <c r="G132" s="190"/>
      <c r="H132" s="190"/>
      <c r="I132" s="201"/>
    </row>
    <row r="133" spans="1:11" s="22" customFormat="1" ht="15.75" customHeight="1" x14ac:dyDescent="0.2">
      <c r="A133" s="203" t="s">
        <v>490</v>
      </c>
      <c r="B133" s="204">
        <v>91652001533</v>
      </c>
      <c r="C133" s="158">
        <v>3111</v>
      </c>
      <c r="D133" s="143">
        <v>4214</v>
      </c>
      <c r="E133" s="143">
        <v>0</v>
      </c>
      <c r="F133" s="143">
        <f t="shared" si="19"/>
        <v>1518</v>
      </c>
      <c r="G133" s="143">
        <v>61</v>
      </c>
      <c r="H133" s="143">
        <f t="shared" si="20"/>
        <v>5793</v>
      </c>
      <c r="I133" s="160">
        <v>17.899999999999999</v>
      </c>
      <c r="J133" s="8"/>
      <c r="K133" s="37"/>
    </row>
    <row r="134" spans="1:11" ht="19.5" customHeight="1" x14ac:dyDescent="0.2">
      <c r="A134" s="188" t="s">
        <v>218</v>
      </c>
      <c r="B134" s="189"/>
      <c r="C134" s="189"/>
      <c r="D134" s="190"/>
      <c r="E134" s="190"/>
      <c r="F134" s="190"/>
      <c r="G134" s="190"/>
      <c r="H134" s="190"/>
      <c r="I134" s="201"/>
    </row>
    <row r="135" spans="1:11" ht="15.75" customHeight="1" x14ac:dyDescent="0.2">
      <c r="A135" s="142" t="s">
        <v>378</v>
      </c>
      <c r="B135" s="158">
        <v>91652001332</v>
      </c>
      <c r="C135" s="158">
        <v>3111</v>
      </c>
      <c r="D135" s="143">
        <v>2594</v>
      </c>
      <c r="E135" s="143">
        <v>3</v>
      </c>
      <c r="F135" s="143">
        <f>CEILING((D135+E135)*34%+D135*2%,1)</f>
        <v>935</v>
      </c>
      <c r="G135" s="143">
        <v>33</v>
      </c>
      <c r="H135" s="143">
        <f t="shared" si="20"/>
        <v>3565</v>
      </c>
      <c r="I135" s="160">
        <v>10.8</v>
      </c>
    </row>
    <row r="136" spans="1:11" ht="15.75" customHeight="1" thickBot="1" x14ac:dyDescent="0.25">
      <c r="A136" s="161" t="s">
        <v>2</v>
      </c>
      <c r="B136" s="175">
        <v>91652001333</v>
      </c>
      <c r="C136" s="163">
        <v>3111</v>
      </c>
      <c r="D136" s="143">
        <v>2345</v>
      </c>
      <c r="E136" s="164">
        <v>0</v>
      </c>
      <c r="F136" s="164">
        <f>CEILING((D136+E136)*34%+D136*2%,1)</f>
        <v>845</v>
      </c>
      <c r="G136" s="164">
        <v>32</v>
      </c>
      <c r="H136" s="143">
        <f t="shared" si="20"/>
        <v>3222</v>
      </c>
      <c r="I136" s="199">
        <v>9.8000000000000007</v>
      </c>
    </row>
    <row r="137" spans="1:11" ht="19.5" customHeight="1" thickBot="1" x14ac:dyDescent="0.25">
      <c r="A137" s="166" t="s">
        <v>219</v>
      </c>
      <c r="B137" s="205"/>
      <c r="C137" s="206"/>
      <c r="D137" s="168">
        <f t="shared" ref="D137:I137" si="21">SUM(D114:D136)</f>
        <v>91487</v>
      </c>
      <c r="E137" s="168">
        <f t="shared" si="21"/>
        <v>18</v>
      </c>
      <c r="F137" s="168">
        <f t="shared" si="21"/>
        <v>32949</v>
      </c>
      <c r="G137" s="168">
        <f t="shared" si="21"/>
        <v>1349</v>
      </c>
      <c r="H137" s="168">
        <f t="shared" si="21"/>
        <v>125803</v>
      </c>
      <c r="I137" s="169">
        <f t="shared" si="21"/>
        <v>384.7</v>
      </c>
    </row>
    <row r="138" spans="1:11" ht="19.5" customHeight="1" x14ac:dyDescent="0.2">
      <c r="A138" s="180" t="s">
        <v>220</v>
      </c>
      <c r="B138" s="181"/>
      <c r="C138" s="181"/>
      <c r="D138" s="182"/>
      <c r="E138" s="182"/>
      <c r="F138" s="182"/>
      <c r="G138" s="182"/>
      <c r="H138" s="182"/>
      <c r="I138" s="183"/>
    </row>
    <row r="139" spans="1:11" ht="15.75" customHeight="1" x14ac:dyDescent="0.2">
      <c r="A139" s="207" t="s">
        <v>271</v>
      </c>
      <c r="B139" s="185">
        <v>91652001269</v>
      </c>
      <c r="C139" s="158">
        <v>3111</v>
      </c>
      <c r="D139" s="143">
        <v>3930</v>
      </c>
      <c r="E139" s="144">
        <v>5</v>
      </c>
      <c r="F139" s="144">
        <f t="shared" ref="F139:F147" si="22">CEILING((D139+E139)*34%+D139*2%,1)</f>
        <v>1417</v>
      </c>
      <c r="G139" s="144">
        <v>56</v>
      </c>
      <c r="H139" s="144">
        <f t="shared" ref="H139:H147" si="23">D139+E139+F139+G139</f>
        <v>5408</v>
      </c>
      <c r="I139" s="208">
        <v>17</v>
      </c>
    </row>
    <row r="140" spans="1:11" ht="15.75" customHeight="1" x14ac:dyDescent="0.2">
      <c r="A140" s="207" t="s">
        <v>503</v>
      </c>
      <c r="B140" s="185">
        <v>91652001536</v>
      </c>
      <c r="C140" s="158">
        <v>3111</v>
      </c>
      <c r="D140" s="143">
        <v>3576</v>
      </c>
      <c r="E140" s="144">
        <v>0</v>
      </c>
      <c r="F140" s="144">
        <f t="shared" si="22"/>
        <v>1288</v>
      </c>
      <c r="G140" s="144">
        <v>48</v>
      </c>
      <c r="H140" s="144">
        <f t="shared" si="23"/>
        <v>4912</v>
      </c>
      <c r="I140" s="208">
        <v>15.7</v>
      </c>
      <c r="K140" s="37"/>
    </row>
    <row r="141" spans="1:11" ht="15.75" customHeight="1" x14ac:dyDescent="0.2">
      <c r="A141" s="209" t="s">
        <v>272</v>
      </c>
      <c r="B141" s="158">
        <v>91652001266</v>
      </c>
      <c r="C141" s="158">
        <v>3111</v>
      </c>
      <c r="D141" s="143">
        <v>4054</v>
      </c>
      <c r="E141" s="143">
        <v>0</v>
      </c>
      <c r="F141" s="143">
        <f t="shared" si="22"/>
        <v>1460</v>
      </c>
      <c r="G141" s="143">
        <v>61</v>
      </c>
      <c r="H141" s="143">
        <f t="shared" si="23"/>
        <v>5575</v>
      </c>
      <c r="I141" s="186">
        <v>17.3</v>
      </c>
    </row>
    <row r="142" spans="1:11" ht="15.75" customHeight="1" x14ac:dyDescent="0.2">
      <c r="A142" s="209" t="s">
        <v>379</v>
      </c>
      <c r="B142" s="158">
        <v>91652001268</v>
      </c>
      <c r="C142" s="158">
        <v>3111</v>
      </c>
      <c r="D142" s="143">
        <v>4788</v>
      </c>
      <c r="E142" s="143">
        <v>0</v>
      </c>
      <c r="F142" s="143">
        <f t="shared" si="22"/>
        <v>1724</v>
      </c>
      <c r="G142" s="143">
        <v>72</v>
      </c>
      <c r="H142" s="143">
        <f t="shared" si="23"/>
        <v>6584</v>
      </c>
      <c r="I142" s="186">
        <v>20.5</v>
      </c>
    </row>
    <row r="143" spans="1:11" ht="15.75" customHeight="1" x14ac:dyDescent="0.2">
      <c r="A143" s="209" t="s">
        <v>273</v>
      </c>
      <c r="B143" s="158">
        <v>91652001264</v>
      </c>
      <c r="C143" s="158">
        <v>3111</v>
      </c>
      <c r="D143" s="143">
        <v>3520</v>
      </c>
      <c r="E143" s="143">
        <v>0</v>
      </c>
      <c r="F143" s="143">
        <f t="shared" si="22"/>
        <v>1268</v>
      </c>
      <c r="G143" s="143">
        <v>52</v>
      </c>
      <c r="H143" s="143">
        <f t="shared" si="23"/>
        <v>4840</v>
      </c>
      <c r="I143" s="186">
        <v>14.8</v>
      </c>
    </row>
    <row r="144" spans="1:11" ht="15.75" customHeight="1" x14ac:dyDescent="0.2">
      <c r="A144" s="209" t="s">
        <v>274</v>
      </c>
      <c r="B144" s="158">
        <v>91652001267</v>
      </c>
      <c r="C144" s="158">
        <v>3111</v>
      </c>
      <c r="D144" s="143">
        <v>4818</v>
      </c>
      <c r="E144" s="143">
        <v>0</v>
      </c>
      <c r="F144" s="143">
        <f t="shared" si="22"/>
        <v>1735</v>
      </c>
      <c r="G144" s="143">
        <v>72</v>
      </c>
      <c r="H144" s="143">
        <f t="shared" si="23"/>
        <v>6625</v>
      </c>
      <c r="I144" s="186">
        <v>21</v>
      </c>
    </row>
    <row r="145" spans="1:9" ht="15.75" customHeight="1" x14ac:dyDescent="0.2">
      <c r="A145" s="209" t="s">
        <v>275</v>
      </c>
      <c r="B145" s="158">
        <v>91652001263</v>
      </c>
      <c r="C145" s="158">
        <v>3111</v>
      </c>
      <c r="D145" s="143">
        <v>3718</v>
      </c>
      <c r="E145" s="143">
        <v>0</v>
      </c>
      <c r="F145" s="143">
        <f t="shared" si="22"/>
        <v>1339</v>
      </c>
      <c r="G145" s="143">
        <v>53</v>
      </c>
      <c r="H145" s="143">
        <f t="shared" si="23"/>
        <v>5110</v>
      </c>
      <c r="I145" s="186">
        <v>15.6</v>
      </c>
    </row>
    <row r="146" spans="1:9" ht="15.75" customHeight="1" x14ac:dyDescent="0.2">
      <c r="A146" s="209" t="s">
        <v>491</v>
      </c>
      <c r="B146" s="158">
        <v>91652001262</v>
      </c>
      <c r="C146" s="158">
        <v>3111</v>
      </c>
      <c r="D146" s="143">
        <v>9536</v>
      </c>
      <c r="E146" s="143">
        <v>0</v>
      </c>
      <c r="F146" s="143">
        <f t="shared" si="22"/>
        <v>3433</v>
      </c>
      <c r="G146" s="143">
        <v>150</v>
      </c>
      <c r="H146" s="143">
        <f t="shared" si="23"/>
        <v>13119</v>
      </c>
      <c r="I146" s="186">
        <v>41</v>
      </c>
    </row>
    <row r="147" spans="1:9" ht="15.75" customHeight="1" thickBot="1" x14ac:dyDescent="0.25">
      <c r="A147" s="210" t="s">
        <v>276</v>
      </c>
      <c r="B147" s="163">
        <v>91652001265</v>
      </c>
      <c r="C147" s="163">
        <v>3111</v>
      </c>
      <c r="D147" s="143">
        <v>5589</v>
      </c>
      <c r="E147" s="164">
        <v>0</v>
      </c>
      <c r="F147" s="164">
        <f t="shared" si="22"/>
        <v>2013</v>
      </c>
      <c r="G147" s="164">
        <v>85</v>
      </c>
      <c r="H147" s="164">
        <f t="shared" si="23"/>
        <v>7687</v>
      </c>
      <c r="I147" s="211">
        <v>23.2</v>
      </c>
    </row>
    <row r="148" spans="1:9" ht="19.5" customHeight="1" thickBot="1" x14ac:dyDescent="0.25">
      <c r="A148" s="212" t="s">
        <v>221</v>
      </c>
      <c r="B148" s="213"/>
      <c r="C148" s="213"/>
      <c r="D148" s="168">
        <f t="shared" ref="D148:I148" si="24">SUM(D139:D147)</f>
        <v>43529</v>
      </c>
      <c r="E148" s="168">
        <f t="shared" si="24"/>
        <v>5</v>
      </c>
      <c r="F148" s="168">
        <f t="shared" si="24"/>
        <v>15677</v>
      </c>
      <c r="G148" s="168">
        <f t="shared" si="24"/>
        <v>649</v>
      </c>
      <c r="H148" s="168">
        <f t="shared" si="24"/>
        <v>59860</v>
      </c>
      <c r="I148" s="169">
        <f t="shared" si="24"/>
        <v>186.09999999999997</v>
      </c>
    </row>
    <row r="149" spans="1:9" ht="19.5" customHeight="1" x14ac:dyDescent="0.2">
      <c r="A149" s="152" t="s">
        <v>222</v>
      </c>
      <c r="B149" s="170"/>
      <c r="C149" s="170"/>
      <c r="D149" s="171"/>
      <c r="E149" s="171"/>
      <c r="F149" s="171"/>
      <c r="G149" s="171"/>
      <c r="H149" s="171"/>
      <c r="I149" s="172"/>
    </row>
    <row r="150" spans="1:9" ht="15.75" customHeight="1" x14ac:dyDescent="0.2">
      <c r="A150" s="142" t="s">
        <v>3</v>
      </c>
      <c r="B150" s="158">
        <v>91652001274</v>
      </c>
      <c r="C150" s="158">
        <v>3111</v>
      </c>
      <c r="D150" s="143">
        <v>1709</v>
      </c>
      <c r="E150" s="143">
        <v>0</v>
      </c>
      <c r="F150" s="143">
        <f t="shared" ref="F150:F169" si="25">CEILING((D150+E150)*34%+D150*2%,1)</f>
        <v>616</v>
      </c>
      <c r="G150" s="143">
        <v>25</v>
      </c>
      <c r="H150" s="143">
        <f t="shared" ref="H150:H169" si="26">D150+E150+F150+G150</f>
        <v>2350</v>
      </c>
      <c r="I150" s="145">
        <v>8.1</v>
      </c>
    </row>
    <row r="151" spans="1:9" ht="15.75" customHeight="1" x14ac:dyDescent="0.2">
      <c r="A151" s="142" t="s">
        <v>380</v>
      </c>
      <c r="B151" s="158">
        <v>91652001286</v>
      </c>
      <c r="C151" s="158">
        <v>3111</v>
      </c>
      <c r="D151" s="143">
        <v>7025</v>
      </c>
      <c r="E151" s="143">
        <v>0</v>
      </c>
      <c r="F151" s="143">
        <f t="shared" si="25"/>
        <v>2529</v>
      </c>
      <c r="G151" s="143">
        <v>97</v>
      </c>
      <c r="H151" s="143">
        <f t="shared" si="26"/>
        <v>9651</v>
      </c>
      <c r="I151" s="145">
        <v>30</v>
      </c>
    </row>
    <row r="152" spans="1:9" ht="16.5" customHeight="1" x14ac:dyDescent="0.2">
      <c r="A152" s="142" t="s">
        <v>519</v>
      </c>
      <c r="B152" s="158">
        <v>91652001273</v>
      </c>
      <c r="C152" s="158">
        <v>3111</v>
      </c>
      <c r="D152" s="143">
        <v>3485</v>
      </c>
      <c r="E152" s="143">
        <v>0</v>
      </c>
      <c r="F152" s="143">
        <f t="shared" si="25"/>
        <v>1255</v>
      </c>
      <c r="G152" s="143">
        <v>52</v>
      </c>
      <c r="H152" s="143">
        <f t="shared" si="26"/>
        <v>4792</v>
      </c>
      <c r="I152" s="145">
        <v>14.6</v>
      </c>
    </row>
    <row r="153" spans="1:9" ht="15.75" customHeight="1" x14ac:dyDescent="0.2">
      <c r="A153" s="142" t="s">
        <v>4</v>
      </c>
      <c r="B153" s="158">
        <v>91652000853</v>
      </c>
      <c r="C153" s="158">
        <v>3111</v>
      </c>
      <c r="D153" s="143">
        <v>3242</v>
      </c>
      <c r="E153" s="143">
        <v>0</v>
      </c>
      <c r="F153" s="143">
        <f t="shared" si="25"/>
        <v>1168</v>
      </c>
      <c r="G153" s="143">
        <v>47</v>
      </c>
      <c r="H153" s="143">
        <f t="shared" si="26"/>
        <v>4457</v>
      </c>
      <c r="I153" s="145">
        <v>13.7</v>
      </c>
    </row>
    <row r="154" spans="1:9" ht="15.75" customHeight="1" x14ac:dyDescent="0.2">
      <c r="A154" s="142" t="s">
        <v>5</v>
      </c>
      <c r="B154" s="158">
        <v>91652001280</v>
      </c>
      <c r="C154" s="158">
        <v>3111</v>
      </c>
      <c r="D154" s="143">
        <v>8325</v>
      </c>
      <c r="E154" s="143">
        <v>0</v>
      </c>
      <c r="F154" s="143">
        <f t="shared" si="25"/>
        <v>2997</v>
      </c>
      <c r="G154" s="143">
        <v>125</v>
      </c>
      <c r="H154" s="143">
        <f t="shared" si="26"/>
        <v>11447</v>
      </c>
      <c r="I154" s="145">
        <v>35.4</v>
      </c>
    </row>
    <row r="155" spans="1:9" ht="15.75" customHeight="1" x14ac:dyDescent="0.2">
      <c r="A155" s="142" t="s">
        <v>520</v>
      </c>
      <c r="B155" s="158">
        <v>91652001275</v>
      </c>
      <c r="C155" s="158">
        <v>3111</v>
      </c>
      <c r="D155" s="143">
        <v>4116</v>
      </c>
      <c r="E155" s="143">
        <v>0</v>
      </c>
      <c r="F155" s="143">
        <f t="shared" si="25"/>
        <v>1482</v>
      </c>
      <c r="G155" s="143">
        <v>61</v>
      </c>
      <c r="H155" s="143">
        <f t="shared" si="26"/>
        <v>5659</v>
      </c>
      <c r="I155" s="145">
        <v>17.5</v>
      </c>
    </row>
    <row r="156" spans="1:9" ht="15.75" customHeight="1" x14ac:dyDescent="0.2">
      <c r="A156" s="142" t="s">
        <v>6</v>
      </c>
      <c r="B156" s="158">
        <v>91652000854</v>
      </c>
      <c r="C156" s="158">
        <v>3111</v>
      </c>
      <c r="D156" s="143">
        <v>3799</v>
      </c>
      <c r="E156" s="143">
        <v>53</v>
      </c>
      <c r="F156" s="143">
        <f t="shared" si="25"/>
        <v>1386</v>
      </c>
      <c r="G156" s="143">
        <v>59</v>
      </c>
      <c r="H156" s="143">
        <f t="shared" si="26"/>
        <v>5297</v>
      </c>
      <c r="I156" s="145">
        <v>16.3</v>
      </c>
    </row>
    <row r="157" spans="1:9" ht="15.75" customHeight="1" x14ac:dyDescent="0.2">
      <c r="A157" s="142" t="s">
        <v>492</v>
      </c>
      <c r="B157" s="158">
        <v>91652001290</v>
      </c>
      <c r="C157" s="158">
        <v>3111</v>
      </c>
      <c r="D157" s="143">
        <v>5170</v>
      </c>
      <c r="E157" s="143">
        <v>0</v>
      </c>
      <c r="F157" s="143">
        <f t="shared" si="25"/>
        <v>1862</v>
      </c>
      <c r="G157" s="143">
        <v>78</v>
      </c>
      <c r="H157" s="143">
        <f t="shared" si="26"/>
        <v>7110</v>
      </c>
      <c r="I157" s="145">
        <v>21.4</v>
      </c>
    </row>
    <row r="158" spans="1:9" ht="15.75" customHeight="1" x14ac:dyDescent="0.2">
      <c r="A158" s="142" t="s">
        <v>493</v>
      </c>
      <c r="B158" s="158">
        <v>91652000855</v>
      </c>
      <c r="C158" s="158">
        <v>3111</v>
      </c>
      <c r="D158" s="143">
        <v>4750</v>
      </c>
      <c r="E158" s="143">
        <v>0</v>
      </c>
      <c r="F158" s="143">
        <f t="shared" si="25"/>
        <v>1710</v>
      </c>
      <c r="G158" s="143">
        <v>68</v>
      </c>
      <c r="H158" s="143">
        <f t="shared" si="26"/>
        <v>6528</v>
      </c>
      <c r="I158" s="145">
        <v>20.100000000000001</v>
      </c>
    </row>
    <row r="159" spans="1:9" ht="15.75" customHeight="1" x14ac:dyDescent="0.2">
      <c r="A159" s="142" t="s">
        <v>7</v>
      </c>
      <c r="B159" s="158">
        <v>91652001292</v>
      </c>
      <c r="C159" s="158">
        <v>3111</v>
      </c>
      <c r="D159" s="143">
        <v>6818</v>
      </c>
      <c r="E159" s="143">
        <v>0</v>
      </c>
      <c r="F159" s="143">
        <f t="shared" si="25"/>
        <v>2455</v>
      </c>
      <c r="G159" s="143">
        <v>101</v>
      </c>
      <c r="H159" s="143">
        <f t="shared" si="26"/>
        <v>9374</v>
      </c>
      <c r="I159" s="145">
        <v>28.9</v>
      </c>
    </row>
    <row r="160" spans="1:9" ht="15.75" customHeight="1" x14ac:dyDescent="0.2">
      <c r="A160" s="142" t="s">
        <v>521</v>
      </c>
      <c r="B160" s="158">
        <v>91652001276</v>
      </c>
      <c r="C160" s="158">
        <v>3111</v>
      </c>
      <c r="D160" s="143">
        <v>6502</v>
      </c>
      <c r="E160" s="143">
        <v>0</v>
      </c>
      <c r="F160" s="143">
        <f t="shared" si="25"/>
        <v>2341</v>
      </c>
      <c r="G160" s="143">
        <v>90</v>
      </c>
      <c r="H160" s="143">
        <f t="shared" si="26"/>
        <v>8933</v>
      </c>
      <c r="I160" s="145">
        <v>27.5</v>
      </c>
    </row>
    <row r="161" spans="1:9" ht="16.5" customHeight="1" x14ac:dyDescent="0.2">
      <c r="A161" s="142" t="s">
        <v>381</v>
      </c>
      <c r="B161" s="158">
        <v>91652001284</v>
      </c>
      <c r="C161" s="158">
        <v>3111</v>
      </c>
      <c r="D161" s="143">
        <v>6836</v>
      </c>
      <c r="E161" s="143">
        <v>0</v>
      </c>
      <c r="F161" s="143">
        <f t="shared" si="25"/>
        <v>2461</v>
      </c>
      <c r="G161" s="143">
        <v>101</v>
      </c>
      <c r="H161" s="143">
        <f t="shared" si="26"/>
        <v>9398</v>
      </c>
      <c r="I161" s="145">
        <v>29</v>
      </c>
    </row>
    <row r="162" spans="1:9" ht="16.5" customHeight="1" x14ac:dyDescent="0.2">
      <c r="A162" s="142" t="s">
        <v>382</v>
      </c>
      <c r="B162" s="158">
        <v>91652001281</v>
      </c>
      <c r="C162" s="158">
        <v>3111</v>
      </c>
      <c r="D162" s="143">
        <v>3479</v>
      </c>
      <c r="E162" s="143">
        <v>0</v>
      </c>
      <c r="F162" s="143">
        <f t="shared" si="25"/>
        <v>1253</v>
      </c>
      <c r="G162" s="143">
        <v>51</v>
      </c>
      <c r="H162" s="143">
        <f t="shared" si="26"/>
        <v>4783</v>
      </c>
      <c r="I162" s="145">
        <v>14.6</v>
      </c>
    </row>
    <row r="163" spans="1:9" ht="15.75" customHeight="1" x14ac:dyDescent="0.2">
      <c r="A163" s="142" t="s">
        <v>8</v>
      </c>
      <c r="B163" s="158">
        <v>91652001291</v>
      </c>
      <c r="C163" s="158">
        <v>3111</v>
      </c>
      <c r="D163" s="143">
        <v>6977</v>
      </c>
      <c r="E163" s="143">
        <v>0</v>
      </c>
      <c r="F163" s="143">
        <f t="shared" si="25"/>
        <v>2512</v>
      </c>
      <c r="G163" s="143">
        <v>103</v>
      </c>
      <c r="H163" s="143">
        <f t="shared" si="26"/>
        <v>9592</v>
      </c>
      <c r="I163" s="145">
        <v>29.1</v>
      </c>
    </row>
    <row r="164" spans="1:9" ht="16.5" customHeight="1" x14ac:dyDescent="0.2">
      <c r="A164" s="214" t="s">
        <v>522</v>
      </c>
      <c r="B164" s="158">
        <v>91652001287</v>
      </c>
      <c r="C164" s="158">
        <v>3111</v>
      </c>
      <c r="D164" s="143">
        <v>3304</v>
      </c>
      <c r="E164" s="143">
        <v>0</v>
      </c>
      <c r="F164" s="143">
        <f t="shared" si="25"/>
        <v>1190</v>
      </c>
      <c r="G164" s="143">
        <v>49</v>
      </c>
      <c r="H164" s="143">
        <f t="shared" si="26"/>
        <v>4543</v>
      </c>
      <c r="I164" s="145">
        <v>14</v>
      </c>
    </row>
    <row r="165" spans="1:9" ht="27.75" customHeight="1" x14ac:dyDescent="0.2">
      <c r="A165" s="142" t="s">
        <v>455</v>
      </c>
      <c r="B165" s="158">
        <v>91652001277</v>
      </c>
      <c r="C165" s="158">
        <v>3111</v>
      </c>
      <c r="D165" s="143">
        <v>3295</v>
      </c>
      <c r="E165" s="143">
        <v>12</v>
      </c>
      <c r="F165" s="143">
        <f t="shared" si="25"/>
        <v>1191</v>
      </c>
      <c r="G165" s="143">
        <v>49</v>
      </c>
      <c r="H165" s="143">
        <f t="shared" si="26"/>
        <v>4547</v>
      </c>
      <c r="I165" s="145">
        <v>14</v>
      </c>
    </row>
    <row r="166" spans="1:9" ht="27.75" customHeight="1" x14ac:dyDescent="0.2">
      <c r="A166" s="142" t="s">
        <v>383</v>
      </c>
      <c r="B166" s="158">
        <v>91652001282</v>
      </c>
      <c r="C166" s="158">
        <v>3111</v>
      </c>
      <c r="D166" s="143">
        <v>2497</v>
      </c>
      <c r="E166" s="143">
        <v>0</v>
      </c>
      <c r="F166" s="143">
        <f t="shared" si="25"/>
        <v>899</v>
      </c>
      <c r="G166" s="143">
        <v>36</v>
      </c>
      <c r="H166" s="143">
        <f t="shared" si="26"/>
        <v>3432</v>
      </c>
      <c r="I166" s="145">
        <v>10.3</v>
      </c>
    </row>
    <row r="167" spans="1:9" ht="16.5" customHeight="1" x14ac:dyDescent="0.2">
      <c r="A167" s="142" t="s">
        <v>384</v>
      </c>
      <c r="B167" s="158">
        <v>91652001285</v>
      </c>
      <c r="C167" s="158">
        <v>3111</v>
      </c>
      <c r="D167" s="143">
        <v>3190</v>
      </c>
      <c r="E167" s="143">
        <v>0</v>
      </c>
      <c r="F167" s="143">
        <f t="shared" si="25"/>
        <v>1149</v>
      </c>
      <c r="G167" s="143">
        <v>47</v>
      </c>
      <c r="H167" s="143">
        <f t="shared" si="26"/>
        <v>4386</v>
      </c>
      <c r="I167" s="145">
        <v>13.6</v>
      </c>
    </row>
    <row r="168" spans="1:9" ht="15.75" customHeight="1" x14ac:dyDescent="0.2">
      <c r="A168" s="142" t="s">
        <v>9</v>
      </c>
      <c r="B168" s="158">
        <v>91652000852</v>
      </c>
      <c r="C168" s="158">
        <v>3111</v>
      </c>
      <c r="D168" s="143">
        <v>5588</v>
      </c>
      <c r="E168" s="143">
        <v>0</v>
      </c>
      <c r="F168" s="143">
        <f t="shared" si="25"/>
        <v>2012</v>
      </c>
      <c r="G168" s="143">
        <v>83</v>
      </c>
      <c r="H168" s="143">
        <f t="shared" si="26"/>
        <v>7683</v>
      </c>
      <c r="I168" s="145">
        <v>23.6</v>
      </c>
    </row>
    <row r="169" spans="1:9" ht="16.5" customHeight="1" thickBot="1" x14ac:dyDescent="0.25">
      <c r="A169" s="161" t="s">
        <v>385</v>
      </c>
      <c r="B169" s="175">
        <v>91652001278</v>
      </c>
      <c r="C169" s="175">
        <v>3111</v>
      </c>
      <c r="D169" s="143">
        <v>3533</v>
      </c>
      <c r="E169" s="164">
        <v>0</v>
      </c>
      <c r="F169" s="164">
        <f t="shared" si="25"/>
        <v>1272</v>
      </c>
      <c r="G169" s="164">
        <v>52</v>
      </c>
      <c r="H169" s="164">
        <f t="shared" si="26"/>
        <v>4857</v>
      </c>
      <c r="I169" s="177">
        <v>15</v>
      </c>
    </row>
    <row r="170" spans="1:9" ht="19.5" customHeight="1" thickBot="1" x14ac:dyDescent="0.25">
      <c r="A170" s="166" t="s">
        <v>223</v>
      </c>
      <c r="B170" s="205"/>
      <c r="C170" s="206"/>
      <c r="D170" s="168">
        <f t="shared" ref="D170:I170" si="27">SUM(D150:D169)</f>
        <v>93640</v>
      </c>
      <c r="E170" s="168">
        <f t="shared" si="27"/>
        <v>65</v>
      </c>
      <c r="F170" s="168">
        <f t="shared" si="27"/>
        <v>33740</v>
      </c>
      <c r="G170" s="168">
        <f t="shared" si="27"/>
        <v>1374</v>
      </c>
      <c r="H170" s="168">
        <f t="shared" si="27"/>
        <v>128819</v>
      </c>
      <c r="I170" s="169">
        <f t="shared" si="27"/>
        <v>396.7000000000001</v>
      </c>
    </row>
    <row r="171" spans="1:9" ht="19.5" customHeight="1" x14ac:dyDescent="0.2">
      <c r="A171" s="152" t="s">
        <v>224</v>
      </c>
      <c r="B171" s="170"/>
      <c r="C171" s="170"/>
      <c r="D171" s="171"/>
      <c r="E171" s="171"/>
      <c r="F171" s="171"/>
      <c r="G171" s="171"/>
      <c r="H171" s="171"/>
      <c r="I171" s="172"/>
    </row>
    <row r="172" spans="1:9" ht="15.75" customHeight="1" x14ac:dyDescent="0.2">
      <c r="A172" s="142" t="s">
        <v>524</v>
      </c>
      <c r="B172" s="158">
        <v>91652000860</v>
      </c>
      <c r="C172" s="158">
        <v>3111</v>
      </c>
      <c r="D172" s="143">
        <v>7993</v>
      </c>
      <c r="E172" s="143">
        <v>0</v>
      </c>
      <c r="F172" s="143">
        <f t="shared" ref="F172:F186" si="28">CEILING((D172+E172)*34%+D172*2%,1)</f>
        <v>2878</v>
      </c>
      <c r="G172" s="143">
        <v>121</v>
      </c>
      <c r="H172" s="144">
        <f t="shared" ref="H172:H186" si="29">D172+E172+F172+G172</f>
        <v>10992</v>
      </c>
      <c r="I172" s="145">
        <v>29</v>
      </c>
    </row>
    <row r="173" spans="1:9" ht="15.75" customHeight="1" x14ac:dyDescent="0.2">
      <c r="A173" s="142" t="s">
        <v>10</v>
      </c>
      <c r="B173" s="158">
        <v>91652000872</v>
      </c>
      <c r="C173" s="158">
        <v>3111</v>
      </c>
      <c r="D173" s="143">
        <v>8022</v>
      </c>
      <c r="E173" s="143">
        <v>0</v>
      </c>
      <c r="F173" s="143">
        <f t="shared" si="28"/>
        <v>2888</v>
      </c>
      <c r="G173" s="143">
        <v>116</v>
      </c>
      <c r="H173" s="144">
        <f t="shared" si="29"/>
        <v>11026</v>
      </c>
      <c r="I173" s="145">
        <v>33</v>
      </c>
    </row>
    <row r="174" spans="1:9" ht="15.75" customHeight="1" x14ac:dyDescent="0.2">
      <c r="A174" s="142" t="s">
        <v>11</v>
      </c>
      <c r="B174" s="158">
        <v>91652000873</v>
      </c>
      <c r="C174" s="158">
        <v>3111</v>
      </c>
      <c r="D174" s="143">
        <v>3533</v>
      </c>
      <c r="E174" s="143">
        <v>0</v>
      </c>
      <c r="F174" s="143">
        <f t="shared" si="28"/>
        <v>1272</v>
      </c>
      <c r="G174" s="143">
        <v>52</v>
      </c>
      <c r="H174" s="144">
        <f t="shared" si="29"/>
        <v>4857</v>
      </c>
      <c r="I174" s="145">
        <v>14.5</v>
      </c>
    </row>
    <row r="175" spans="1:9" ht="15.75" customHeight="1" x14ac:dyDescent="0.2">
      <c r="A175" s="142" t="s">
        <v>12</v>
      </c>
      <c r="B175" s="158">
        <v>91652000861</v>
      </c>
      <c r="C175" s="158">
        <v>3111</v>
      </c>
      <c r="D175" s="143">
        <v>7826</v>
      </c>
      <c r="E175" s="143">
        <v>0</v>
      </c>
      <c r="F175" s="143">
        <f t="shared" si="28"/>
        <v>2818</v>
      </c>
      <c r="G175" s="143">
        <v>114</v>
      </c>
      <c r="H175" s="144">
        <f t="shared" si="29"/>
        <v>10758</v>
      </c>
      <c r="I175" s="145">
        <v>30.9</v>
      </c>
    </row>
    <row r="176" spans="1:9" ht="15.75" customHeight="1" x14ac:dyDescent="0.2">
      <c r="A176" s="142" t="s">
        <v>13</v>
      </c>
      <c r="B176" s="158">
        <v>91652000868</v>
      </c>
      <c r="C176" s="158">
        <v>3111</v>
      </c>
      <c r="D176" s="143">
        <v>11763</v>
      </c>
      <c r="E176" s="143">
        <v>16</v>
      </c>
      <c r="F176" s="143">
        <f t="shared" si="28"/>
        <v>4241</v>
      </c>
      <c r="G176" s="143">
        <v>172</v>
      </c>
      <c r="H176" s="144">
        <f t="shared" si="29"/>
        <v>16192</v>
      </c>
      <c r="I176" s="145">
        <v>45.4</v>
      </c>
    </row>
    <row r="177" spans="1:9" ht="15.75" customHeight="1" x14ac:dyDescent="0.2">
      <c r="A177" s="142" t="s">
        <v>14</v>
      </c>
      <c r="B177" s="158">
        <v>91652000859</v>
      </c>
      <c r="C177" s="158">
        <v>3111</v>
      </c>
      <c r="D177" s="143">
        <v>4725</v>
      </c>
      <c r="E177" s="143">
        <v>0</v>
      </c>
      <c r="F177" s="143">
        <f t="shared" si="28"/>
        <v>1701</v>
      </c>
      <c r="G177" s="143">
        <v>68</v>
      </c>
      <c r="H177" s="144">
        <f t="shared" si="29"/>
        <v>6494</v>
      </c>
      <c r="I177" s="145">
        <v>19.3</v>
      </c>
    </row>
    <row r="178" spans="1:9" ht="15.75" customHeight="1" x14ac:dyDescent="0.2">
      <c r="A178" s="142" t="s">
        <v>15</v>
      </c>
      <c r="B178" s="158">
        <v>91652000874</v>
      </c>
      <c r="C178" s="158">
        <v>3111</v>
      </c>
      <c r="D178" s="143">
        <v>3518</v>
      </c>
      <c r="E178" s="143">
        <v>18</v>
      </c>
      <c r="F178" s="143">
        <f t="shared" si="28"/>
        <v>1273</v>
      </c>
      <c r="G178" s="143">
        <v>52</v>
      </c>
      <c r="H178" s="144">
        <f t="shared" si="29"/>
        <v>4861</v>
      </c>
      <c r="I178" s="145">
        <v>14.3</v>
      </c>
    </row>
    <row r="179" spans="1:9" ht="15.75" customHeight="1" x14ac:dyDescent="0.2">
      <c r="A179" s="142" t="s">
        <v>16</v>
      </c>
      <c r="B179" s="158">
        <v>91652000875</v>
      </c>
      <c r="C179" s="158">
        <v>3111</v>
      </c>
      <c r="D179" s="143">
        <v>4490</v>
      </c>
      <c r="E179" s="143">
        <v>18</v>
      </c>
      <c r="F179" s="143">
        <f t="shared" si="28"/>
        <v>1623</v>
      </c>
      <c r="G179" s="143">
        <v>66</v>
      </c>
      <c r="H179" s="144">
        <f t="shared" si="29"/>
        <v>6197</v>
      </c>
      <c r="I179" s="145">
        <v>17.3</v>
      </c>
    </row>
    <row r="180" spans="1:9" ht="15.75" customHeight="1" x14ac:dyDescent="0.2">
      <c r="A180" s="142" t="s">
        <v>17</v>
      </c>
      <c r="B180" s="158">
        <v>91652000866</v>
      </c>
      <c r="C180" s="158">
        <v>3111</v>
      </c>
      <c r="D180" s="143">
        <v>6997</v>
      </c>
      <c r="E180" s="143">
        <v>30</v>
      </c>
      <c r="F180" s="143">
        <f t="shared" si="28"/>
        <v>2530</v>
      </c>
      <c r="G180" s="143">
        <v>104</v>
      </c>
      <c r="H180" s="144">
        <f t="shared" si="29"/>
        <v>9661</v>
      </c>
      <c r="I180" s="145">
        <v>27.5</v>
      </c>
    </row>
    <row r="181" spans="1:9" ht="15.75" customHeight="1" x14ac:dyDescent="0.2">
      <c r="A181" s="142" t="s">
        <v>18</v>
      </c>
      <c r="B181" s="158">
        <v>91652000869</v>
      </c>
      <c r="C181" s="158">
        <v>3111</v>
      </c>
      <c r="D181" s="143">
        <v>7123</v>
      </c>
      <c r="E181" s="143">
        <v>0</v>
      </c>
      <c r="F181" s="143">
        <f t="shared" si="28"/>
        <v>2565</v>
      </c>
      <c r="G181" s="143">
        <v>103</v>
      </c>
      <c r="H181" s="144">
        <f t="shared" si="29"/>
        <v>9791</v>
      </c>
      <c r="I181" s="145">
        <v>27.7</v>
      </c>
    </row>
    <row r="182" spans="1:9" ht="15.75" customHeight="1" x14ac:dyDescent="0.2">
      <c r="A182" s="142" t="s">
        <v>386</v>
      </c>
      <c r="B182" s="158">
        <v>91652000865</v>
      </c>
      <c r="C182" s="158">
        <v>3111</v>
      </c>
      <c r="D182" s="143">
        <v>3536</v>
      </c>
      <c r="E182" s="143">
        <v>0</v>
      </c>
      <c r="F182" s="143">
        <f t="shared" si="28"/>
        <v>1273</v>
      </c>
      <c r="G182" s="143">
        <v>52</v>
      </c>
      <c r="H182" s="144">
        <f t="shared" si="29"/>
        <v>4861</v>
      </c>
      <c r="I182" s="145">
        <v>14.8</v>
      </c>
    </row>
    <row r="183" spans="1:9" ht="15.75" customHeight="1" x14ac:dyDescent="0.2">
      <c r="A183" s="142" t="s">
        <v>19</v>
      </c>
      <c r="B183" s="158">
        <v>91652000864</v>
      </c>
      <c r="C183" s="158">
        <v>3111</v>
      </c>
      <c r="D183" s="143">
        <v>4548</v>
      </c>
      <c r="E183" s="143">
        <v>100</v>
      </c>
      <c r="F183" s="143">
        <f t="shared" si="28"/>
        <v>1672</v>
      </c>
      <c r="G183" s="143">
        <v>60</v>
      </c>
      <c r="H183" s="144">
        <f t="shared" si="29"/>
        <v>6380</v>
      </c>
      <c r="I183" s="145">
        <v>20.8</v>
      </c>
    </row>
    <row r="184" spans="1:9" ht="15.75" customHeight="1" x14ac:dyDescent="0.2">
      <c r="A184" s="142" t="s">
        <v>20</v>
      </c>
      <c r="B184" s="158">
        <v>91652000858</v>
      </c>
      <c r="C184" s="158">
        <v>3111</v>
      </c>
      <c r="D184" s="143">
        <v>4343</v>
      </c>
      <c r="E184" s="143">
        <v>0</v>
      </c>
      <c r="F184" s="143">
        <f t="shared" si="28"/>
        <v>1564</v>
      </c>
      <c r="G184" s="143">
        <v>59</v>
      </c>
      <c r="H184" s="144">
        <f t="shared" si="29"/>
        <v>5966</v>
      </c>
      <c r="I184" s="145">
        <v>18.100000000000001</v>
      </c>
    </row>
    <row r="185" spans="1:9" ht="15.75" customHeight="1" x14ac:dyDescent="0.2">
      <c r="A185" s="142" t="s">
        <v>494</v>
      </c>
      <c r="B185" s="158">
        <v>91652000857</v>
      </c>
      <c r="C185" s="158">
        <v>3111</v>
      </c>
      <c r="D185" s="143">
        <v>5445</v>
      </c>
      <c r="E185" s="143">
        <v>0</v>
      </c>
      <c r="F185" s="143">
        <f t="shared" si="28"/>
        <v>1961</v>
      </c>
      <c r="G185" s="143">
        <v>79</v>
      </c>
      <c r="H185" s="144">
        <f t="shared" si="29"/>
        <v>7485</v>
      </c>
      <c r="I185" s="145">
        <v>21.8</v>
      </c>
    </row>
    <row r="186" spans="1:9" ht="15.75" customHeight="1" x14ac:dyDescent="0.2">
      <c r="A186" s="142" t="s">
        <v>21</v>
      </c>
      <c r="B186" s="158">
        <v>91652000867</v>
      </c>
      <c r="C186" s="158">
        <v>3111</v>
      </c>
      <c r="D186" s="143">
        <v>3542</v>
      </c>
      <c r="E186" s="143">
        <v>0</v>
      </c>
      <c r="F186" s="143">
        <f t="shared" si="28"/>
        <v>1276</v>
      </c>
      <c r="G186" s="143">
        <v>52</v>
      </c>
      <c r="H186" s="144">
        <f t="shared" si="29"/>
        <v>4870</v>
      </c>
      <c r="I186" s="145">
        <v>13.5</v>
      </c>
    </row>
    <row r="187" spans="1:9" ht="19.5" customHeight="1" x14ac:dyDescent="0.2">
      <c r="A187" s="215" t="s">
        <v>414</v>
      </c>
      <c r="B187" s="216"/>
      <c r="C187" s="216"/>
      <c r="D187" s="190"/>
      <c r="E187" s="190"/>
      <c r="F187" s="190"/>
      <c r="G187" s="190"/>
      <c r="H187" s="171"/>
      <c r="I187" s="192"/>
    </row>
    <row r="188" spans="1:9" ht="15.75" customHeight="1" x14ac:dyDescent="0.2">
      <c r="A188" s="203" t="s">
        <v>574</v>
      </c>
      <c r="B188" s="157">
        <v>91652001541</v>
      </c>
      <c r="C188" s="217">
        <v>3111</v>
      </c>
      <c r="D188" s="164">
        <v>1051</v>
      </c>
      <c r="E188" s="164">
        <v>0</v>
      </c>
      <c r="F188" s="164">
        <v>373</v>
      </c>
      <c r="G188" s="164">
        <v>13</v>
      </c>
      <c r="H188" s="143">
        <f>D188+E188+F188+G188</f>
        <v>1437</v>
      </c>
      <c r="I188" s="192">
        <v>4.5</v>
      </c>
    </row>
    <row r="189" spans="1:9" ht="15.75" customHeight="1" x14ac:dyDescent="0.2">
      <c r="A189" s="203" t="s">
        <v>456</v>
      </c>
      <c r="B189" s="157">
        <v>91652001532</v>
      </c>
      <c r="C189" s="217">
        <v>3111</v>
      </c>
      <c r="D189" s="164">
        <v>1919</v>
      </c>
      <c r="E189" s="164">
        <v>26</v>
      </c>
      <c r="F189" s="164">
        <f>CEILING((D189+E189)*34%+D189*2%,1)</f>
        <v>700</v>
      </c>
      <c r="G189" s="164">
        <v>26</v>
      </c>
      <c r="H189" s="143">
        <f>D189+E189+F189+G189</f>
        <v>2671</v>
      </c>
      <c r="I189" s="192">
        <v>7.4</v>
      </c>
    </row>
    <row r="190" spans="1:9" ht="19.5" customHeight="1" x14ac:dyDescent="0.2">
      <c r="A190" s="218" t="s">
        <v>225</v>
      </c>
      <c r="B190" s="189"/>
      <c r="C190" s="189"/>
      <c r="D190" s="190"/>
      <c r="E190" s="190"/>
      <c r="F190" s="190"/>
      <c r="G190" s="190"/>
      <c r="H190" s="171"/>
      <c r="I190" s="192"/>
    </row>
    <row r="191" spans="1:9" ht="16.5" customHeight="1" x14ac:dyDescent="0.2">
      <c r="A191" s="161" t="s">
        <v>22</v>
      </c>
      <c r="B191" s="162">
        <v>91652001315</v>
      </c>
      <c r="C191" s="219">
        <v>3111</v>
      </c>
      <c r="D191" s="143">
        <v>2790</v>
      </c>
      <c r="E191" s="143">
        <v>5</v>
      </c>
      <c r="F191" s="143">
        <f>CEILING((D191+E191)*34%+D191*2%,1)</f>
        <v>1007</v>
      </c>
      <c r="G191" s="143">
        <v>37</v>
      </c>
      <c r="H191" s="143">
        <f>D191+E191+F191+G191</f>
        <v>3839</v>
      </c>
      <c r="I191" s="192">
        <v>11.7</v>
      </c>
    </row>
    <row r="192" spans="1:9" ht="19.5" customHeight="1" x14ac:dyDescent="0.2">
      <c r="A192" s="218" t="s">
        <v>567</v>
      </c>
      <c r="B192" s="189"/>
      <c r="C192" s="189"/>
      <c r="D192" s="171"/>
      <c r="E192" s="171"/>
      <c r="F192" s="171"/>
      <c r="G192" s="171"/>
      <c r="H192" s="171"/>
      <c r="I192" s="172"/>
    </row>
    <row r="193" spans="1:9" ht="16.5" customHeight="1" thickBot="1" x14ac:dyDescent="0.25">
      <c r="A193" s="161" t="s">
        <v>568</v>
      </c>
      <c r="B193" s="162">
        <v>91652001538</v>
      </c>
      <c r="C193" s="219">
        <v>3111</v>
      </c>
      <c r="D193" s="220">
        <v>930</v>
      </c>
      <c r="E193" s="220">
        <v>11</v>
      </c>
      <c r="F193" s="220">
        <f>CEILING((D193+E193)*34%+D193*2%,1)</f>
        <v>339</v>
      </c>
      <c r="G193" s="220">
        <v>12</v>
      </c>
      <c r="H193" s="195">
        <f>D193+E193+F193+G193</f>
        <v>1292</v>
      </c>
      <c r="I193" s="192">
        <v>3.4</v>
      </c>
    </row>
    <row r="194" spans="1:9" ht="19.5" customHeight="1" thickBot="1" x14ac:dyDescent="0.25">
      <c r="A194" s="166" t="s">
        <v>226</v>
      </c>
      <c r="B194" s="205"/>
      <c r="C194" s="206"/>
      <c r="D194" s="168">
        <f t="shared" ref="D194:I194" si="30">SUM(D172:D193)</f>
        <v>94094</v>
      </c>
      <c r="E194" s="168">
        <f t="shared" si="30"/>
        <v>224</v>
      </c>
      <c r="F194" s="168">
        <f t="shared" si="30"/>
        <v>33954</v>
      </c>
      <c r="G194" s="168">
        <f t="shared" si="30"/>
        <v>1358</v>
      </c>
      <c r="H194" s="168">
        <f t="shared" si="30"/>
        <v>129630</v>
      </c>
      <c r="I194" s="169">
        <f t="shared" si="30"/>
        <v>374.90000000000003</v>
      </c>
    </row>
    <row r="195" spans="1:9" ht="19.5" customHeight="1" x14ac:dyDescent="0.2">
      <c r="A195" s="180" t="s">
        <v>227</v>
      </c>
      <c r="B195" s="181"/>
      <c r="C195" s="181"/>
      <c r="D195" s="182"/>
      <c r="E195" s="182"/>
      <c r="F195" s="182"/>
      <c r="G195" s="182"/>
      <c r="H195" s="182"/>
      <c r="I195" s="183"/>
    </row>
    <row r="196" spans="1:9" ht="15.75" customHeight="1" x14ac:dyDescent="0.2">
      <c r="A196" s="142" t="s">
        <v>525</v>
      </c>
      <c r="B196" s="158">
        <v>91652000876</v>
      </c>
      <c r="C196" s="158">
        <v>3111</v>
      </c>
      <c r="D196" s="143">
        <v>3532</v>
      </c>
      <c r="E196" s="143">
        <v>0</v>
      </c>
      <c r="F196" s="143">
        <f t="shared" ref="F196:F206" si="31">CEILING((D196+E196)*34%+D196*2%,1)</f>
        <v>1272</v>
      </c>
      <c r="G196" s="143">
        <v>53</v>
      </c>
      <c r="H196" s="143">
        <f t="shared" ref="H196:H206" si="32">D196+E196+F196+G196</f>
        <v>4857</v>
      </c>
      <c r="I196" s="221">
        <v>14.8</v>
      </c>
    </row>
    <row r="197" spans="1:9" ht="15.75" customHeight="1" x14ac:dyDescent="0.2">
      <c r="A197" s="142" t="s">
        <v>526</v>
      </c>
      <c r="B197" s="158">
        <v>91652000887</v>
      </c>
      <c r="C197" s="158">
        <v>3111</v>
      </c>
      <c r="D197" s="143">
        <v>3562</v>
      </c>
      <c r="E197" s="143">
        <v>0</v>
      </c>
      <c r="F197" s="143">
        <f t="shared" si="31"/>
        <v>1283</v>
      </c>
      <c r="G197" s="143">
        <v>53</v>
      </c>
      <c r="H197" s="143">
        <f t="shared" si="32"/>
        <v>4898</v>
      </c>
      <c r="I197" s="221">
        <v>14.5</v>
      </c>
    </row>
    <row r="198" spans="1:9" ht="15.75" customHeight="1" x14ac:dyDescent="0.2">
      <c r="A198" s="222" t="s">
        <v>527</v>
      </c>
      <c r="B198" s="158">
        <v>91652000879</v>
      </c>
      <c r="C198" s="158">
        <v>3111</v>
      </c>
      <c r="D198" s="143">
        <v>3514</v>
      </c>
      <c r="E198" s="143">
        <v>22</v>
      </c>
      <c r="F198" s="143">
        <f t="shared" si="31"/>
        <v>1273</v>
      </c>
      <c r="G198" s="143">
        <v>52</v>
      </c>
      <c r="H198" s="143">
        <f t="shared" si="32"/>
        <v>4861</v>
      </c>
      <c r="I198" s="221">
        <v>13.8</v>
      </c>
    </row>
    <row r="199" spans="1:9" ht="15.75" customHeight="1" x14ac:dyDescent="0.2">
      <c r="A199" s="142" t="s">
        <v>528</v>
      </c>
      <c r="B199" s="158">
        <v>91652000885</v>
      </c>
      <c r="C199" s="158">
        <v>3111</v>
      </c>
      <c r="D199" s="143">
        <v>3625</v>
      </c>
      <c r="E199" s="143">
        <v>0</v>
      </c>
      <c r="F199" s="143">
        <f t="shared" si="31"/>
        <v>1305</v>
      </c>
      <c r="G199" s="143">
        <v>52</v>
      </c>
      <c r="H199" s="143">
        <f t="shared" si="32"/>
        <v>4982</v>
      </c>
      <c r="I199" s="223">
        <v>13.8</v>
      </c>
    </row>
    <row r="200" spans="1:9" ht="15.75" customHeight="1" x14ac:dyDescent="0.2">
      <c r="A200" s="142" t="s">
        <v>529</v>
      </c>
      <c r="B200" s="158">
        <v>91652000878</v>
      </c>
      <c r="C200" s="158">
        <v>3111</v>
      </c>
      <c r="D200" s="143">
        <v>2750</v>
      </c>
      <c r="E200" s="143">
        <v>10</v>
      </c>
      <c r="F200" s="143">
        <f t="shared" si="31"/>
        <v>994</v>
      </c>
      <c r="G200" s="143">
        <v>40</v>
      </c>
      <c r="H200" s="143">
        <f t="shared" si="32"/>
        <v>3794</v>
      </c>
      <c r="I200" s="223">
        <v>11.2</v>
      </c>
    </row>
    <row r="201" spans="1:9" ht="15.75" customHeight="1" x14ac:dyDescent="0.2">
      <c r="A201" s="142" t="s">
        <v>530</v>
      </c>
      <c r="B201" s="158">
        <v>91652000880</v>
      </c>
      <c r="C201" s="158">
        <v>3111</v>
      </c>
      <c r="D201" s="143">
        <v>7044</v>
      </c>
      <c r="E201" s="143">
        <v>24</v>
      </c>
      <c r="F201" s="143">
        <f t="shared" si="31"/>
        <v>2544</v>
      </c>
      <c r="G201" s="143">
        <v>105</v>
      </c>
      <c r="H201" s="143">
        <f t="shared" si="32"/>
        <v>9717</v>
      </c>
      <c r="I201" s="223">
        <v>29.6</v>
      </c>
    </row>
    <row r="202" spans="1:9" ht="15.75" customHeight="1" x14ac:dyDescent="0.2">
      <c r="A202" s="142" t="s">
        <v>531</v>
      </c>
      <c r="B202" s="158">
        <v>91652000884</v>
      </c>
      <c r="C202" s="158">
        <v>3111</v>
      </c>
      <c r="D202" s="143">
        <v>3536</v>
      </c>
      <c r="E202" s="143">
        <v>0</v>
      </c>
      <c r="F202" s="143">
        <f t="shared" si="31"/>
        <v>1273</v>
      </c>
      <c r="G202" s="143">
        <v>52</v>
      </c>
      <c r="H202" s="143">
        <f t="shared" si="32"/>
        <v>4861</v>
      </c>
      <c r="I202" s="223">
        <v>15</v>
      </c>
    </row>
    <row r="203" spans="1:9" ht="15.75" customHeight="1" x14ac:dyDescent="0.2">
      <c r="A203" s="142" t="s">
        <v>532</v>
      </c>
      <c r="B203" s="158">
        <v>91652000886</v>
      </c>
      <c r="C203" s="158">
        <v>3111</v>
      </c>
      <c r="D203" s="143">
        <v>3536</v>
      </c>
      <c r="E203" s="143">
        <v>0</v>
      </c>
      <c r="F203" s="143">
        <f t="shared" si="31"/>
        <v>1273</v>
      </c>
      <c r="G203" s="143">
        <v>52</v>
      </c>
      <c r="H203" s="143">
        <f t="shared" si="32"/>
        <v>4861</v>
      </c>
      <c r="I203" s="223">
        <v>14.3</v>
      </c>
    </row>
    <row r="204" spans="1:9" ht="15.75" customHeight="1" x14ac:dyDescent="0.2">
      <c r="A204" s="142" t="s">
        <v>534</v>
      </c>
      <c r="B204" s="158">
        <v>91652000882</v>
      </c>
      <c r="C204" s="158">
        <v>3111</v>
      </c>
      <c r="D204" s="143">
        <v>3939</v>
      </c>
      <c r="E204" s="143">
        <v>0</v>
      </c>
      <c r="F204" s="143">
        <f t="shared" si="31"/>
        <v>1419</v>
      </c>
      <c r="G204" s="143">
        <v>59</v>
      </c>
      <c r="H204" s="143">
        <f t="shared" si="32"/>
        <v>5417</v>
      </c>
      <c r="I204" s="223">
        <v>16.3</v>
      </c>
    </row>
    <row r="205" spans="1:9" ht="15.75" customHeight="1" x14ac:dyDescent="0.2">
      <c r="A205" s="142" t="s">
        <v>533</v>
      </c>
      <c r="B205" s="158">
        <v>91652000881</v>
      </c>
      <c r="C205" s="158">
        <v>3111</v>
      </c>
      <c r="D205" s="143">
        <v>2712</v>
      </c>
      <c r="E205" s="143">
        <v>12</v>
      </c>
      <c r="F205" s="143">
        <f t="shared" si="31"/>
        <v>981</v>
      </c>
      <c r="G205" s="143">
        <v>39</v>
      </c>
      <c r="H205" s="143">
        <f t="shared" si="32"/>
        <v>3744</v>
      </c>
      <c r="I205" s="224">
        <v>11</v>
      </c>
    </row>
    <row r="206" spans="1:9" ht="15.75" customHeight="1" x14ac:dyDescent="0.2">
      <c r="A206" s="142" t="s">
        <v>557</v>
      </c>
      <c r="B206" s="158">
        <v>91652000877</v>
      </c>
      <c r="C206" s="158">
        <v>3111</v>
      </c>
      <c r="D206" s="143">
        <v>4324</v>
      </c>
      <c r="E206" s="143">
        <v>20</v>
      </c>
      <c r="F206" s="143">
        <f t="shared" si="31"/>
        <v>1564</v>
      </c>
      <c r="G206" s="143">
        <v>65</v>
      </c>
      <c r="H206" s="143">
        <f t="shared" si="32"/>
        <v>5973</v>
      </c>
      <c r="I206" s="224">
        <v>17.5</v>
      </c>
    </row>
    <row r="207" spans="1:9" ht="19.5" customHeight="1" x14ac:dyDescent="0.2">
      <c r="A207" s="188" t="s">
        <v>228</v>
      </c>
      <c r="B207" s="189"/>
      <c r="C207" s="189"/>
      <c r="D207" s="190"/>
      <c r="E207" s="190"/>
      <c r="F207" s="190"/>
      <c r="G207" s="190"/>
      <c r="H207" s="190"/>
      <c r="I207" s="192"/>
    </row>
    <row r="208" spans="1:9" ht="15.75" customHeight="1" x14ac:dyDescent="0.2">
      <c r="A208" s="142" t="s">
        <v>495</v>
      </c>
      <c r="B208" s="158">
        <v>91652000913</v>
      </c>
      <c r="C208" s="158">
        <v>3111</v>
      </c>
      <c r="D208" s="225">
        <v>1889</v>
      </c>
      <c r="E208" s="225">
        <v>15</v>
      </c>
      <c r="F208" s="225">
        <f>CEILING((D208+E208)*34%+D208*2%,1)</f>
        <v>686</v>
      </c>
      <c r="G208" s="225">
        <v>26</v>
      </c>
      <c r="H208" s="143">
        <f>D208+E208+F208+G208</f>
        <v>2616</v>
      </c>
      <c r="I208" s="226">
        <v>8.1</v>
      </c>
    </row>
    <row r="209" spans="1:9" ht="15.75" customHeight="1" x14ac:dyDescent="0.2">
      <c r="A209" s="142" t="s">
        <v>387</v>
      </c>
      <c r="B209" s="158">
        <v>91652000916</v>
      </c>
      <c r="C209" s="158">
        <v>3111</v>
      </c>
      <c r="D209" s="225">
        <v>1867</v>
      </c>
      <c r="E209" s="225">
        <v>38</v>
      </c>
      <c r="F209" s="225">
        <f>CEILING((D209+E209)*34%+D209*2%,1)</f>
        <v>686</v>
      </c>
      <c r="G209" s="225">
        <v>26</v>
      </c>
      <c r="H209" s="143">
        <f>D209+E209+F209+G209</f>
        <v>2617</v>
      </c>
      <c r="I209" s="226">
        <v>7.7</v>
      </c>
    </row>
    <row r="210" spans="1:9" ht="15.75" customHeight="1" x14ac:dyDescent="0.2">
      <c r="A210" s="142" t="s">
        <v>388</v>
      </c>
      <c r="B210" s="158">
        <v>91652000915</v>
      </c>
      <c r="C210" s="158">
        <v>3111</v>
      </c>
      <c r="D210" s="225">
        <v>2727</v>
      </c>
      <c r="E210" s="225">
        <v>0</v>
      </c>
      <c r="F210" s="225">
        <f>CEILING((D210+E210)*34%+D210*2%,1)</f>
        <v>982</v>
      </c>
      <c r="G210" s="225">
        <v>40</v>
      </c>
      <c r="H210" s="143">
        <f>D210+E210+F210+G210</f>
        <v>3749</v>
      </c>
      <c r="I210" s="226">
        <v>11</v>
      </c>
    </row>
    <row r="211" spans="1:9" ht="15.75" customHeight="1" thickBot="1" x14ac:dyDescent="0.25">
      <c r="A211" s="161" t="s">
        <v>389</v>
      </c>
      <c r="B211" s="175">
        <v>91652000914</v>
      </c>
      <c r="C211" s="175">
        <v>3111</v>
      </c>
      <c r="D211" s="225">
        <v>4432</v>
      </c>
      <c r="E211" s="227">
        <v>20</v>
      </c>
      <c r="F211" s="227">
        <f>CEILING((D211+E211)*34%+D211*2%,1)</f>
        <v>1603</v>
      </c>
      <c r="G211" s="227">
        <v>63</v>
      </c>
      <c r="H211" s="164">
        <f>D211+E211+F211+G211</f>
        <v>6118</v>
      </c>
      <c r="I211" s="228">
        <v>18.399999999999999</v>
      </c>
    </row>
    <row r="212" spans="1:9" ht="19.5" customHeight="1" thickBot="1" x14ac:dyDescent="0.25">
      <c r="A212" s="166" t="s">
        <v>229</v>
      </c>
      <c r="B212" s="205"/>
      <c r="C212" s="206"/>
      <c r="D212" s="168">
        <f t="shared" ref="D212:I212" si="33">SUM(D196:D211)</f>
        <v>52989</v>
      </c>
      <c r="E212" s="168">
        <f t="shared" si="33"/>
        <v>161</v>
      </c>
      <c r="F212" s="168">
        <f t="shared" si="33"/>
        <v>19138</v>
      </c>
      <c r="G212" s="168">
        <f t="shared" si="33"/>
        <v>777</v>
      </c>
      <c r="H212" s="168">
        <f t="shared" si="33"/>
        <v>73065</v>
      </c>
      <c r="I212" s="169">
        <f t="shared" si="33"/>
        <v>217</v>
      </c>
    </row>
    <row r="213" spans="1:9" ht="19.5" customHeight="1" x14ac:dyDescent="0.2">
      <c r="A213" s="180" t="s">
        <v>230</v>
      </c>
      <c r="B213" s="181"/>
      <c r="C213" s="181"/>
      <c r="D213" s="182"/>
      <c r="E213" s="182"/>
      <c r="F213" s="182"/>
      <c r="G213" s="182"/>
      <c r="H213" s="182"/>
      <c r="I213" s="183"/>
    </row>
    <row r="214" spans="1:9" ht="15.75" customHeight="1" x14ac:dyDescent="0.2">
      <c r="A214" s="184" t="s">
        <v>23</v>
      </c>
      <c r="B214" s="185">
        <v>91652000900</v>
      </c>
      <c r="C214" s="158">
        <v>3111</v>
      </c>
      <c r="D214" s="143">
        <v>3418</v>
      </c>
      <c r="E214" s="144">
        <v>0</v>
      </c>
      <c r="F214" s="144">
        <f t="shared" ref="F214:F234" si="34">CEILING((D214+E214)*34%+D214*2%,1)</f>
        <v>1231</v>
      </c>
      <c r="G214" s="144">
        <v>51</v>
      </c>
      <c r="H214" s="144">
        <f t="shared" ref="H214:H236" si="35">D214+E214+F214+G214</f>
        <v>4700</v>
      </c>
      <c r="I214" s="208">
        <v>14</v>
      </c>
    </row>
    <row r="215" spans="1:9" ht="15.75" customHeight="1" x14ac:dyDescent="0.2">
      <c r="A215" s="142" t="s">
        <v>390</v>
      </c>
      <c r="B215" s="158">
        <v>91652000892</v>
      </c>
      <c r="C215" s="158">
        <v>3111</v>
      </c>
      <c r="D215" s="143">
        <v>4163</v>
      </c>
      <c r="E215" s="143">
        <v>0</v>
      </c>
      <c r="F215" s="143">
        <f t="shared" si="34"/>
        <v>1499</v>
      </c>
      <c r="G215" s="143">
        <v>59</v>
      </c>
      <c r="H215" s="143">
        <f t="shared" si="35"/>
        <v>5721</v>
      </c>
      <c r="I215" s="186">
        <v>17.2</v>
      </c>
    </row>
    <row r="216" spans="1:9" ht="15.75" customHeight="1" x14ac:dyDescent="0.2">
      <c r="A216" s="142" t="s">
        <v>391</v>
      </c>
      <c r="B216" s="158">
        <v>91652001295</v>
      </c>
      <c r="C216" s="158">
        <v>3111</v>
      </c>
      <c r="D216" s="143">
        <v>3242</v>
      </c>
      <c r="E216" s="143">
        <v>3</v>
      </c>
      <c r="F216" s="143">
        <f t="shared" si="34"/>
        <v>1169</v>
      </c>
      <c r="G216" s="143">
        <v>48</v>
      </c>
      <c r="H216" s="143">
        <f t="shared" si="35"/>
        <v>4462</v>
      </c>
      <c r="I216" s="186">
        <v>13.2</v>
      </c>
    </row>
    <row r="217" spans="1:9" ht="15.75" customHeight="1" x14ac:dyDescent="0.2">
      <c r="A217" s="142" t="s">
        <v>392</v>
      </c>
      <c r="B217" s="158">
        <v>91652000893</v>
      </c>
      <c r="C217" s="158">
        <v>3111</v>
      </c>
      <c r="D217" s="143">
        <v>3962</v>
      </c>
      <c r="E217" s="143">
        <v>0</v>
      </c>
      <c r="F217" s="143">
        <f t="shared" si="34"/>
        <v>1427</v>
      </c>
      <c r="G217" s="143">
        <v>59</v>
      </c>
      <c r="H217" s="143">
        <f t="shared" si="35"/>
        <v>5448</v>
      </c>
      <c r="I217" s="186">
        <v>16.5</v>
      </c>
    </row>
    <row r="218" spans="1:9" ht="15.75" customHeight="1" x14ac:dyDescent="0.2">
      <c r="A218" s="142" t="s">
        <v>393</v>
      </c>
      <c r="B218" s="158">
        <v>91652000898</v>
      </c>
      <c r="C218" s="158">
        <v>3111</v>
      </c>
      <c r="D218" s="143">
        <v>3329</v>
      </c>
      <c r="E218" s="143">
        <v>0</v>
      </c>
      <c r="F218" s="143">
        <f t="shared" si="34"/>
        <v>1199</v>
      </c>
      <c r="G218" s="143">
        <v>49</v>
      </c>
      <c r="H218" s="143">
        <f t="shared" si="35"/>
        <v>4577</v>
      </c>
      <c r="I218" s="186">
        <v>13.9</v>
      </c>
    </row>
    <row r="219" spans="1:9" ht="15.75" customHeight="1" x14ac:dyDescent="0.2">
      <c r="A219" s="142" t="s">
        <v>536</v>
      </c>
      <c r="B219" s="158">
        <v>91652001534</v>
      </c>
      <c r="C219" s="158">
        <v>3111</v>
      </c>
      <c r="D219" s="143">
        <v>2552</v>
      </c>
      <c r="E219" s="143">
        <v>0</v>
      </c>
      <c r="F219" s="143">
        <f t="shared" si="34"/>
        <v>919</v>
      </c>
      <c r="G219" s="143">
        <v>37</v>
      </c>
      <c r="H219" s="143">
        <f t="shared" si="35"/>
        <v>3508</v>
      </c>
      <c r="I219" s="186">
        <v>10.7</v>
      </c>
    </row>
    <row r="220" spans="1:9" ht="15.75" customHeight="1" x14ac:dyDescent="0.2">
      <c r="A220" s="142" t="s">
        <v>573</v>
      </c>
      <c r="B220" s="158">
        <v>91652000896</v>
      </c>
      <c r="C220" s="158">
        <v>3111</v>
      </c>
      <c r="D220" s="197">
        <v>3798</v>
      </c>
      <c r="E220" s="143">
        <v>0</v>
      </c>
      <c r="F220" s="143">
        <f t="shared" si="34"/>
        <v>1368</v>
      </c>
      <c r="G220" s="143">
        <v>56</v>
      </c>
      <c r="H220" s="143">
        <f t="shared" si="35"/>
        <v>5222</v>
      </c>
      <c r="I220" s="186">
        <v>15</v>
      </c>
    </row>
    <row r="221" spans="1:9" ht="15.75" customHeight="1" x14ac:dyDescent="0.2">
      <c r="A221" s="142" t="s">
        <v>394</v>
      </c>
      <c r="B221" s="158">
        <v>91652001296</v>
      </c>
      <c r="C221" s="158">
        <v>3111</v>
      </c>
      <c r="D221" s="143">
        <v>3190</v>
      </c>
      <c r="E221" s="143">
        <v>0</v>
      </c>
      <c r="F221" s="143">
        <f t="shared" si="34"/>
        <v>1149</v>
      </c>
      <c r="G221" s="143">
        <v>47</v>
      </c>
      <c r="H221" s="143">
        <f t="shared" si="35"/>
        <v>4386</v>
      </c>
      <c r="I221" s="186">
        <v>13.6</v>
      </c>
    </row>
    <row r="222" spans="1:9" ht="15.75" customHeight="1" x14ac:dyDescent="0.2">
      <c r="A222" s="142" t="s">
        <v>395</v>
      </c>
      <c r="B222" s="158">
        <v>91652001297</v>
      </c>
      <c r="C222" s="158">
        <v>3111</v>
      </c>
      <c r="D222" s="143">
        <v>3190</v>
      </c>
      <c r="E222" s="143">
        <v>0</v>
      </c>
      <c r="F222" s="143">
        <f t="shared" si="34"/>
        <v>1149</v>
      </c>
      <c r="G222" s="143">
        <v>47</v>
      </c>
      <c r="H222" s="143">
        <f t="shared" si="35"/>
        <v>4386</v>
      </c>
      <c r="I222" s="186">
        <v>13.5</v>
      </c>
    </row>
    <row r="223" spans="1:9" ht="15.75" customHeight="1" x14ac:dyDescent="0.2">
      <c r="A223" s="142" t="s">
        <v>396</v>
      </c>
      <c r="B223" s="158">
        <v>91652001299</v>
      </c>
      <c r="C223" s="158">
        <v>3111</v>
      </c>
      <c r="D223" s="143">
        <v>3391</v>
      </c>
      <c r="E223" s="143">
        <v>0</v>
      </c>
      <c r="F223" s="143">
        <f t="shared" si="34"/>
        <v>1221</v>
      </c>
      <c r="G223" s="143">
        <v>50</v>
      </c>
      <c r="H223" s="143">
        <f t="shared" si="35"/>
        <v>4662</v>
      </c>
      <c r="I223" s="229">
        <v>14</v>
      </c>
    </row>
    <row r="224" spans="1:9" ht="15.75" customHeight="1" x14ac:dyDescent="0.2">
      <c r="A224" s="142" t="s">
        <v>397</v>
      </c>
      <c r="B224" s="158">
        <v>91652001300</v>
      </c>
      <c r="C224" s="158">
        <v>3111</v>
      </c>
      <c r="D224" s="143">
        <v>3304</v>
      </c>
      <c r="E224" s="143">
        <v>0</v>
      </c>
      <c r="F224" s="143">
        <f t="shared" si="34"/>
        <v>1190</v>
      </c>
      <c r="G224" s="143">
        <v>49</v>
      </c>
      <c r="H224" s="143">
        <f t="shared" si="35"/>
        <v>4543</v>
      </c>
      <c r="I224" s="229">
        <v>13.5</v>
      </c>
    </row>
    <row r="225" spans="1:11" ht="15.75" customHeight="1" x14ac:dyDescent="0.2">
      <c r="A225" s="142" t="s">
        <v>398</v>
      </c>
      <c r="B225" s="158">
        <v>91652000889</v>
      </c>
      <c r="C225" s="158">
        <v>3111</v>
      </c>
      <c r="D225" s="143">
        <v>3536</v>
      </c>
      <c r="E225" s="143">
        <v>0</v>
      </c>
      <c r="F225" s="143">
        <f t="shared" si="34"/>
        <v>1273</v>
      </c>
      <c r="G225" s="143">
        <v>52</v>
      </c>
      <c r="H225" s="143">
        <f t="shared" si="35"/>
        <v>4861</v>
      </c>
      <c r="I225" s="229">
        <v>14</v>
      </c>
    </row>
    <row r="226" spans="1:11" ht="15.75" customHeight="1" x14ac:dyDescent="0.2">
      <c r="A226" s="142" t="s">
        <v>24</v>
      </c>
      <c r="B226" s="158">
        <v>91652000899</v>
      </c>
      <c r="C226" s="158">
        <v>3111</v>
      </c>
      <c r="D226" s="143">
        <v>3406</v>
      </c>
      <c r="E226" s="143">
        <v>12</v>
      </c>
      <c r="F226" s="143">
        <f t="shared" si="34"/>
        <v>1231</v>
      </c>
      <c r="G226" s="143">
        <v>51</v>
      </c>
      <c r="H226" s="143">
        <f t="shared" si="35"/>
        <v>4700</v>
      </c>
      <c r="I226" s="229">
        <v>14</v>
      </c>
    </row>
    <row r="227" spans="1:11" ht="15.75" customHeight="1" x14ac:dyDescent="0.2">
      <c r="A227" s="142" t="s">
        <v>496</v>
      </c>
      <c r="B227" s="158">
        <v>91652000891</v>
      </c>
      <c r="C227" s="158">
        <v>3111</v>
      </c>
      <c r="D227" s="143">
        <v>3576</v>
      </c>
      <c r="E227" s="143">
        <v>0</v>
      </c>
      <c r="F227" s="143">
        <f t="shared" si="34"/>
        <v>1288</v>
      </c>
      <c r="G227" s="143">
        <v>52</v>
      </c>
      <c r="H227" s="143">
        <f t="shared" si="35"/>
        <v>4916</v>
      </c>
      <c r="I227" s="229">
        <v>13.8</v>
      </c>
    </row>
    <row r="228" spans="1:11" ht="25.5" x14ac:dyDescent="0.2">
      <c r="A228" s="142" t="s">
        <v>399</v>
      </c>
      <c r="B228" s="158">
        <v>91652000897</v>
      </c>
      <c r="C228" s="158">
        <v>3111</v>
      </c>
      <c r="D228" s="143">
        <v>4340</v>
      </c>
      <c r="E228" s="143">
        <v>0</v>
      </c>
      <c r="F228" s="143">
        <f t="shared" si="34"/>
        <v>1563</v>
      </c>
      <c r="G228" s="143">
        <v>63</v>
      </c>
      <c r="H228" s="143">
        <f t="shared" si="35"/>
        <v>5966</v>
      </c>
      <c r="I228" s="229">
        <v>18</v>
      </c>
    </row>
    <row r="229" spans="1:11" ht="15.75" customHeight="1" x14ac:dyDescent="0.2">
      <c r="A229" s="142" t="s">
        <v>25</v>
      </c>
      <c r="B229" s="158">
        <v>91652000890</v>
      </c>
      <c r="C229" s="158">
        <v>3111</v>
      </c>
      <c r="D229" s="143">
        <v>3418</v>
      </c>
      <c r="E229" s="143">
        <v>0</v>
      </c>
      <c r="F229" s="143">
        <f t="shared" si="34"/>
        <v>1231</v>
      </c>
      <c r="G229" s="143">
        <v>51</v>
      </c>
      <c r="H229" s="143">
        <f t="shared" si="35"/>
        <v>4700</v>
      </c>
      <c r="I229" s="229">
        <v>14.3</v>
      </c>
    </row>
    <row r="230" spans="1:11" ht="15.75" customHeight="1" x14ac:dyDescent="0.2">
      <c r="A230" s="142" t="s">
        <v>400</v>
      </c>
      <c r="B230" s="158">
        <v>91652000894</v>
      </c>
      <c r="C230" s="158">
        <v>3111</v>
      </c>
      <c r="D230" s="143">
        <v>4170</v>
      </c>
      <c r="E230" s="143">
        <v>0</v>
      </c>
      <c r="F230" s="143">
        <f t="shared" si="34"/>
        <v>1502</v>
      </c>
      <c r="G230" s="143">
        <v>63</v>
      </c>
      <c r="H230" s="143">
        <f t="shared" si="35"/>
        <v>5735</v>
      </c>
      <c r="I230" s="229">
        <v>17.7</v>
      </c>
    </row>
    <row r="231" spans="1:11" ht="15.75" customHeight="1" x14ac:dyDescent="0.2">
      <c r="A231" s="142" t="s">
        <v>401</v>
      </c>
      <c r="B231" s="158">
        <v>91652001303</v>
      </c>
      <c r="C231" s="158">
        <v>3111</v>
      </c>
      <c r="D231" s="143">
        <v>3191</v>
      </c>
      <c r="E231" s="143">
        <v>0</v>
      </c>
      <c r="F231" s="143">
        <f t="shared" si="34"/>
        <v>1149</v>
      </c>
      <c r="G231" s="143">
        <v>46</v>
      </c>
      <c r="H231" s="143">
        <f t="shared" si="35"/>
        <v>4386</v>
      </c>
      <c r="I231" s="229">
        <v>13.4</v>
      </c>
    </row>
    <row r="232" spans="1:11" ht="15.75" customHeight="1" x14ac:dyDescent="0.2">
      <c r="A232" s="142" t="s">
        <v>402</v>
      </c>
      <c r="B232" s="158">
        <v>91652001301</v>
      </c>
      <c r="C232" s="158">
        <v>3111</v>
      </c>
      <c r="D232" s="143">
        <v>3191</v>
      </c>
      <c r="E232" s="143">
        <v>0</v>
      </c>
      <c r="F232" s="143">
        <f t="shared" si="34"/>
        <v>1149</v>
      </c>
      <c r="G232" s="143">
        <v>46</v>
      </c>
      <c r="H232" s="143">
        <f t="shared" si="35"/>
        <v>4386</v>
      </c>
      <c r="I232" s="229">
        <v>13.4</v>
      </c>
    </row>
    <row r="233" spans="1:11" ht="15.75" customHeight="1" x14ac:dyDescent="0.2">
      <c r="A233" s="142" t="s">
        <v>26</v>
      </c>
      <c r="B233" s="158">
        <v>91652000895</v>
      </c>
      <c r="C233" s="158">
        <v>3111</v>
      </c>
      <c r="D233" s="143">
        <v>3251</v>
      </c>
      <c r="E233" s="143">
        <v>0</v>
      </c>
      <c r="F233" s="143">
        <f t="shared" si="34"/>
        <v>1171</v>
      </c>
      <c r="G233" s="143">
        <v>46</v>
      </c>
      <c r="H233" s="143">
        <f t="shared" si="35"/>
        <v>4468</v>
      </c>
      <c r="I233" s="229">
        <v>14</v>
      </c>
    </row>
    <row r="234" spans="1:11" ht="15.75" customHeight="1" x14ac:dyDescent="0.2">
      <c r="A234" s="142" t="s">
        <v>403</v>
      </c>
      <c r="B234" s="158">
        <v>91652001302</v>
      </c>
      <c r="C234" s="158">
        <v>3111</v>
      </c>
      <c r="D234" s="143">
        <v>4769</v>
      </c>
      <c r="E234" s="143">
        <v>0</v>
      </c>
      <c r="F234" s="143">
        <f t="shared" si="34"/>
        <v>1717</v>
      </c>
      <c r="G234" s="143">
        <v>67</v>
      </c>
      <c r="H234" s="143">
        <f t="shared" si="35"/>
        <v>6553</v>
      </c>
      <c r="I234" s="229">
        <v>20</v>
      </c>
    </row>
    <row r="235" spans="1:11" ht="19.5" customHeight="1" x14ac:dyDescent="0.2">
      <c r="A235" s="188" t="s">
        <v>231</v>
      </c>
      <c r="B235" s="189"/>
      <c r="C235" s="189"/>
      <c r="D235" s="190"/>
      <c r="E235" s="190"/>
      <c r="F235" s="190"/>
      <c r="G235" s="190"/>
      <c r="H235" s="190"/>
      <c r="I235" s="230"/>
    </row>
    <row r="236" spans="1:11" ht="15.75" customHeight="1" thickBot="1" x14ac:dyDescent="0.25">
      <c r="A236" s="193" t="s">
        <v>537</v>
      </c>
      <c r="B236" s="163">
        <v>91652000920</v>
      </c>
      <c r="C236" s="163">
        <v>3111</v>
      </c>
      <c r="D236" s="143">
        <v>3815</v>
      </c>
      <c r="E236" s="164">
        <v>0</v>
      </c>
      <c r="F236" s="164">
        <f>CEILING((D236+E236)*34%+D236*2%,1)</f>
        <v>1374</v>
      </c>
      <c r="G236" s="164">
        <v>57</v>
      </c>
      <c r="H236" s="164">
        <f t="shared" si="35"/>
        <v>5246</v>
      </c>
      <c r="I236" s="211">
        <v>16.2</v>
      </c>
      <c r="K236" s="37"/>
    </row>
    <row r="237" spans="1:11" ht="19.5" customHeight="1" thickBot="1" x14ac:dyDescent="0.25">
      <c r="A237" s="166" t="s">
        <v>232</v>
      </c>
      <c r="B237" s="205"/>
      <c r="C237" s="206"/>
      <c r="D237" s="178">
        <f t="shared" ref="D237:I237" si="36">SUM(D214:D236)</f>
        <v>78202</v>
      </c>
      <c r="E237" s="178">
        <f t="shared" si="36"/>
        <v>15</v>
      </c>
      <c r="F237" s="178">
        <f t="shared" si="36"/>
        <v>28169</v>
      </c>
      <c r="G237" s="178">
        <f t="shared" si="36"/>
        <v>1146</v>
      </c>
      <c r="H237" s="178">
        <f t="shared" si="36"/>
        <v>107532</v>
      </c>
      <c r="I237" s="179">
        <f t="shared" si="36"/>
        <v>323.89999999999998</v>
      </c>
    </row>
    <row r="238" spans="1:11" ht="19.5" customHeight="1" x14ac:dyDescent="0.2">
      <c r="A238" s="180" t="s">
        <v>233</v>
      </c>
      <c r="B238" s="181"/>
      <c r="C238" s="181"/>
      <c r="D238" s="182"/>
      <c r="E238" s="182"/>
      <c r="F238" s="182"/>
      <c r="G238" s="182"/>
      <c r="H238" s="182"/>
      <c r="I238" s="183"/>
    </row>
    <row r="239" spans="1:11" ht="15.75" customHeight="1" x14ac:dyDescent="0.2">
      <c r="A239" s="184" t="s">
        <v>27</v>
      </c>
      <c r="B239" s="185">
        <v>91652000902</v>
      </c>
      <c r="C239" s="185">
        <v>3111</v>
      </c>
      <c r="D239" s="197">
        <v>6819</v>
      </c>
      <c r="E239" s="197">
        <v>30</v>
      </c>
      <c r="F239" s="144">
        <f t="shared" ref="F239:F248" si="37">CEILING((D239+E239)*34%+D239*2%,1)</f>
        <v>2466</v>
      </c>
      <c r="G239" s="144">
        <v>105</v>
      </c>
      <c r="H239" s="143">
        <f t="shared" ref="H239:H248" si="38">D239+E239+F239+G239</f>
        <v>9420</v>
      </c>
      <c r="I239" s="159">
        <v>29.1</v>
      </c>
    </row>
    <row r="240" spans="1:11" x14ac:dyDescent="0.2">
      <c r="A240" s="142" t="s">
        <v>404</v>
      </c>
      <c r="B240" s="158">
        <v>91652000904</v>
      </c>
      <c r="C240" s="158">
        <v>3111</v>
      </c>
      <c r="D240" s="197">
        <v>3536</v>
      </c>
      <c r="E240" s="197">
        <v>0</v>
      </c>
      <c r="F240" s="143">
        <f t="shared" si="37"/>
        <v>1273</v>
      </c>
      <c r="G240" s="143">
        <v>52</v>
      </c>
      <c r="H240" s="143">
        <f t="shared" si="38"/>
        <v>4861</v>
      </c>
      <c r="I240" s="160">
        <v>14.5</v>
      </c>
    </row>
    <row r="241" spans="1:9" ht="15.75" customHeight="1" x14ac:dyDescent="0.2">
      <c r="A241" s="142" t="s">
        <v>28</v>
      </c>
      <c r="B241" s="158">
        <v>91652001310</v>
      </c>
      <c r="C241" s="158">
        <v>3111</v>
      </c>
      <c r="D241" s="197">
        <v>4425</v>
      </c>
      <c r="E241" s="197">
        <v>5</v>
      </c>
      <c r="F241" s="143">
        <f t="shared" si="37"/>
        <v>1595</v>
      </c>
      <c r="G241" s="143">
        <v>60</v>
      </c>
      <c r="H241" s="143">
        <f t="shared" si="38"/>
        <v>6085</v>
      </c>
      <c r="I241" s="160">
        <v>17.8</v>
      </c>
    </row>
    <row r="242" spans="1:9" ht="15.75" customHeight="1" x14ac:dyDescent="0.2">
      <c r="A242" s="142" t="s">
        <v>563</v>
      </c>
      <c r="B242" s="158">
        <v>91652001304</v>
      </c>
      <c r="C242" s="158">
        <v>3111</v>
      </c>
      <c r="D242" s="197">
        <v>4368</v>
      </c>
      <c r="E242" s="197">
        <v>0</v>
      </c>
      <c r="F242" s="143">
        <f t="shared" si="37"/>
        <v>1573</v>
      </c>
      <c r="G242" s="143">
        <v>62</v>
      </c>
      <c r="H242" s="143">
        <f t="shared" si="38"/>
        <v>6003</v>
      </c>
      <c r="I242" s="160">
        <v>18.600000000000001</v>
      </c>
    </row>
    <row r="243" spans="1:9" ht="15.75" customHeight="1" x14ac:dyDescent="0.2">
      <c r="A243" s="142" t="s">
        <v>29</v>
      </c>
      <c r="B243" s="158">
        <v>91652001311</v>
      </c>
      <c r="C243" s="158">
        <v>3111</v>
      </c>
      <c r="D243" s="197">
        <v>3536</v>
      </c>
      <c r="E243" s="197">
        <v>0</v>
      </c>
      <c r="F243" s="143">
        <f t="shared" si="37"/>
        <v>1273</v>
      </c>
      <c r="G243" s="143">
        <v>52</v>
      </c>
      <c r="H243" s="143">
        <f t="shared" si="38"/>
        <v>4861</v>
      </c>
      <c r="I243" s="160">
        <v>14.5</v>
      </c>
    </row>
    <row r="244" spans="1:9" ht="15.75" customHeight="1" x14ac:dyDescent="0.2">
      <c r="A244" s="142" t="s">
        <v>30</v>
      </c>
      <c r="B244" s="158">
        <v>91652000901</v>
      </c>
      <c r="C244" s="158">
        <v>3111</v>
      </c>
      <c r="D244" s="197">
        <v>6889</v>
      </c>
      <c r="E244" s="197">
        <v>0</v>
      </c>
      <c r="F244" s="143">
        <f t="shared" si="37"/>
        <v>2481</v>
      </c>
      <c r="G244" s="143">
        <v>102</v>
      </c>
      <c r="H244" s="143">
        <f t="shared" si="38"/>
        <v>9472</v>
      </c>
      <c r="I244" s="160">
        <v>29.3</v>
      </c>
    </row>
    <row r="245" spans="1:9" ht="15.75" customHeight="1" x14ac:dyDescent="0.2">
      <c r="A245" s="142" t="s">
        <v>31</v>
      </c>
      <c r="B245" s="158">
        <v>91652001307</v>
      </c>
      <c r="C245" s="158">
        <v>3111</v>
      </c>
      <c r="D245" s="197">
        <v>3644</v>
      </c>
      <c r="E245" s="197">
        <v>0</v>
      </c>
      <c r="F245" s="143">
        <f t="shared" si="37"/>
        <v>1312</v>
      </c>
      <c r="G245" s="143">
        <v>50</v>
      </c>
      <c r="H245" s="143">
        <f t="shared" si="38"/>
        <v>5006</v>
      </c>
      <c r="I245" s="160">
        <v>13.8</v>
      </c>
    </row>
    <row r="246" spans="1:9" ht="15.75" customHeight="1" x14ac:dyDescent="0.2">
      <c r="A246" s="142" t="s">
        <v>32</v>
      </c>
      <c r="B246" s="158">
        <v>91652001312</v>
      </c>
      <c r="C246" s="158">
        <v>3111</v>
      </c>
      <c r="D246" s="197">
        <v>0</v>
      </c>
      <c r="E246" s="197">
        <v>0</v>
      </c>
      <c r="F246" s="143">
        <f t="shared" si="37"/>
        <v>0</v>
      </c>
      <c r="G246" s="143">
        <v>0</v>
      </c>
      <c r="H246" s="143">
        <f t="shared" si="38"/>
        <v>0</v>
      </c>
      <c r="I246" s="160">
        <v>0</v>
      </c>
    </row>
    <row r="247" spans="1:9" ht="15.75" customHeight="1" x14ac:dyDescent="0.2">
      <c r="A247" s="142" t="s">
        <v>33</v>
      </c>
      <c r="B247" s="158">
        <v>91652000903</v>
      </c>
      <c r="C247" s="158">
        <v>3111</v>
      </c>
      <c r="D247" s="197">
        <v>9024</v>
      </c>
      <c r="E247" s="197">
        <v>0</v>
      </c>
      <c r="F247" s="143">
        <f t="shared" si="37"/>
        <v>3249</v>
      </c>
      <c r="G247" s="143">
        <v>132</v>
      </c>
      <c r="H247" s="143">
        <f t="shared" si="38"/>
        <v>12405</v>
      </c>
      <c r="I247" s="160">
        <v>37.4</v>
      </c>
    </row>
    <row r="248" spans="1:9" ht="15.75" customHeight="1" x14ac:dyDescent="0.2">
      <c r="A248" s="142" t="s">
        <v>34</v>
      </c>
      <c r="B248" s="158">
        <v>91652001306</v>
      </c>
      <c r="C248" s="158">
        <v>3111</v>
      </c>
      <c r="D248" s="197">
        <v>5141</v>
      </c>
      <c r="E248" s="197">
        <v>0</v>
      </c>
      <c r="F248" s="143">
        <f t="shared" si="37"/>
        <v>1851</v>
      </c>
      <c r="G248" s="143">
        <v>73</v>
      </c>
      <c r="H248" s="143">
        <f t="shared" si="38"/>
        <v>7065</v>
      </c>
      <c r="I248" s="160">
        <v>20.9</v>
      </c>
    </row>
    <row r="249" spans="1:9" ht="19.5" customHeight="1" x14ac:dyDescent="0.2">
      <c r="A249" s="188" t="s">
        <v>234</v>
      </c>
      <c r="B249" s="189"/>
      <c r="C249" s="189"/>
      <c r="D249" s="190"/>
      <c r="E249" s="190"/>
      <c r="F249" s="190"/>
      <c r="G249" s="190"/>
      <c r="H249" s="190"/>
      <c r="I249" s="201"/>
    </row>
    <row r="250" spans="1:9" ht="15.75" customHeight="1" thickBot="1" x14ac:dyDescent="0.25">
      <c r="A250" s="161" t="s">
        <v>405</v>
      </c>
      <c r="B250" s="175">
        <v>91652001346</v>
      </c>
      <c r="C250" s="175">
        <v>3111</v>
      </c>
      <c r="D250" s="143">
        <v>3418</v>
      </c>
      <c r="E250" s="164">
        <v>0</v>
      </c>
      <c r="F250" s="164">
        <f>CEILING((D250+E250)*34%+D250*2%,1)</f>
        <v>1231</v>
      </c>
      <c r="G250" s="164">
        <v>51</v>
      </c>
      <c r="H250" s="164">
        <f>D250+E250+F250+G250</f>
        <v>4700</v>
      </c>
      <c r="I250" s="199">
        <v>14.5</v>
      </c>
    </row>
    <row r="251" spans="1:9" ht="19.5" customHeight="1" thickBot="1" x14ac:dyDescent="0.25">
      <c r="A251" s="166" t="s">
        <v>235</v>
      </c>
      <c r="B251" s="205"/>
      <c r="C251" s="206"/>
      <c r="D251" s="178">
        <f t="shared" ref="D251:I251" si="39">SUM(D239:D250)</f>
        <v>50800</v>
      </c>
      <c r="E251" s="178">
        <f t="shared" si="39"/>
        <v>35</v>
      </c>
      <c r="F251" s="178">
        <f t="shared" si="39"/>
        <v>18304</v>
      </c>
      <c r="G251" s="178">
        <f t="shared" si="39"/>
        <v>739</v>
      </c>
      <c r="H251" s="178">
        <f t="shared" si="39"/>
        <v>69878</v>
      </c>
      <c r="I251" s="179">
        <f t="shared" si="39"/>
        <v>210.4</v>
      </c>
    </row>
    <row r="252" spans="1:9" ht="19.5" customHeight="1" x14ac:dyDescent="0.2">
      <c r="A252" s="152" t="s">
        <v>236</v>
      </c>
      <c r="B252" s="170"/>
      <c r="C252" s="170"/>
      <c r="D252" s="171"/>
      <c r="E252" s="171"/>
      <c r="F252" s="171"/>
      <c r="G252" s="171"/>
      <c r="H252" s="171"/>
      <c r="I252" s="172"/>
    </row>
    <row r="253" spans="1:9" ht="15.75" customHeight="1" x14ac:dyDescent="0.2">
      <c r="A253" s="142" t="s">
        <v>35</v>
      </c>
      <c r="B253" s="158">
        <v>91652000908</v>
      </c>
      <c r="C253" s="158">
        <v>3111</v>
      </c>
      <c r="D253" s="143">
        <v>3536</v>
      </c>
      <c r="E253" s="143">
        <v>0</v>
      </c>
      <c r="F253" s="143">
        <f t="shared" ref="F253:F260" si="40">CEILING((D253+E253)*34%+D253*2%,1)</f>
        <v>1273</v>
      </c>
      <c r="G253" s="143">
        <v>52</v>
      </c>
      <c r="H253" s="143">
        <f t="shared" ref="H253:H260" si="41">D253+E253+F253+G253</f>
        <v>4861</v>
      </c>
      <c r="I253" s="173">
        <v>13.2</v>
      </c>
    </row>
    <row r="254" spans="1:9" ht="15.75" customHeight="1" x14ac:dyDescent="0.2">
      <c r="A254" s="142" t="s">
        <v>36</v>
      </c>
      <c r="B254" s="158">
        <v>91652000909</v>
      </c>
      <c r="C254" s="158">
        <v>3111</v>
      </c>
      <c r="D254" s="143">
        <v>4989</v>
      </c>
      <c r="E254" s="143">
        <v>0</v>
      </c>
      <c r="F254" s="143">
        <f t="shared" si="40"/>
        <v>1797</v>
      </c>
      <c r="G254" s="143">
        <v>72</v>
      </c>
      <c r="H254" s="143">
        <f t="shared" si="41"/>
        <v>6858</v>
      </c>
      <c r="I254" s="173">
        <v>19.7</v>
      </c>
    </row>
    <row r="255" spans="1:9" ht="15.75" customHeight="1" x14ac:dyDescent="0.2">
      <c r="A255" s="142" t="s">
        <v>37</v>
      </c>
      <c r="B255" s="158">
        <v>91652000905</v>
      </c>
      <c r="C255" s="158">
        <v>3111</v>
      </c>
      <c r="D255" s="143">
        <v>4576</v>
      </c>
      <c r="E255" s="143">
        <v>0</v>
      </c>
      <c r="F255" s="143">
        <f t="shared" si="40"/>
        <v>1648</v>
      </c>
      <c r="G255" s="143">
        <v>63</v>
      </c>
      <c r="H255" s="143">
        <f t="shared" si="41"/>
        <v>6287</v>
      </c>
      <c r="I255" s="173">
        <v>18.7</v>
      </c>
    </row>
    <row r="256" spans="1:9" ht="15.75" customHeight="1" x14ac:dyDescent="0.2">
      <c r="A256" s="142" t="s">
        <v>38</v>
      </c>
      <c r="B256" s="158">
        <v>91652000912</v>
      </c>
      <c r="C256" s="158">
        <v>3111</v>
      </c>
      <c r="D256" s="143">
        <v>5035</v>
      </c>
      <c r="E256" s="143">
        <v>25</v>
      </c>
      <c r="F256" s="143">
        <f t="shared" si="40"/>
        <v>1822</v>
      </c>
      <c r="G256" s="143">
        <v>61</v>
      </c>
      <c r="H256" s="143">
        <f t="shared" si="41"/>
        <v>6943</v>
      </c>
      <c r="I256" s="173">
        <v>20.100000000000001</v>
      </c>
    </row>
    <row r="257" spans="1:9" ht="15.75" customHeight="1" x14ac:dyDescent="0.2">
      <c r="A257" s="142" t="s">
        <v>39</v>
      </c>
      <c r="B257" s="158">
        <v>91652000911</v>
      </c>
      <c r="C257" s="158">
        <v>3111</v>
      </c>
      <c r="D257" s="143">
        <v>3559</v>
      </c>
      <c r="E257" s="143">
        <v>0</v>
      </c>
      <c r="F257" s="143">
        <f t="shared" si="40"/>
        <v>1282</v>
      </c>
      <c r="G257" s="143">
        <v>52</v>
      </c>
      <c r="H257" s="143">
        <f t="shared" si="41"/>
        <v>4893</v>
      </c>
      <c r="I257" s="173">
        <v>13.5</v>
      </c>
    </row>
    <row r="258" spans="1:9" ht="15.75" customHeight="1" x14ac:dyDescent="0.2">
      <c r="A258" s="142" t="s">
        <v>40</v>
      </c>
      <c r="B258" s="158">
        <v>91652000906</v>
      </c>
      <c r="C258" s="158">
        <v>3111</v>
      </c>
      <c r="D258" s="143">
        <v>4046</v>
      </c>
      <c r="E258" s="143">
        <v>10</v>
      </c>
      <c r="F258" s="143">
        <f t="shared" si="40"/>
        <v>1460</v>
      </c>
      <c r="G258" s="143">
        <v>61</v>
      </c>
      <c r="H258" s="143">
        <f t="shared" si="41"/>
        <v>5577</v>
      </c>
      <c r="I258" s="173">
        <v>16.7</v>
      </c>
    </row>
    <row r="259" spans="1:9" ht="15.75" customHeight="1" x14ac:dyDescent="0.2">
      <c r="A259" s="142" t="s">
        <v>41</v>
      </c>
      <c r="B259" s="158">
        <v>91652000907</v>
      </c>
      <c r="C259" s="158">
        <v>3111</v>
      </c>
      <c r="D259" s="143">
        <v>8742</v>
      </c>
      <c r="E259" s="143">
        <v>0</v>
      </c>
      <c r="F259" s="143">
        <f t="shared" si="40"/>
        <v>3148</v>
      </c>
      <c r="G259" s="143">
        <v>131</v>
      </c>
      <c r="H259" s="143">
        <f t="shared" si="41"/>
        <v>12021</v>
      </c>
      <c r="I259" s="173">
        <v>36.6</v>
      </c>
    </row>
    <row r="260" spans="1:9" ht="15.75" customHeight="1" x14ac:dyDescent="0.2">
      <c r="A260" s="142" t="s">
        <v>42</v>
      </c>
      <c r="B260" s="158">
        <v>91652000910</v>
      </c>
      <c r="C260" s="158">
        <v>3111</v>
      </c>
      <c r="D260" s="143">
        <v>2468</v>
      </c>
      <c r="E260" s="143">
        <v>0</v>
      </c>
      <c r="F260" s="143">
        <f t="shared" si="40"/>
        <v>889</v>
      </c>
      <c r="G260" s="143">
        <v>35</v>
      </c>
      <c r="H260" s="143">
        <f t="shared" si="41"/>
        <v>3392</v>
      </c>
      <c r="I260" s="173">
        <v>10.9</v>
      </c>
    </row>
    <row r="261" spans="1:9" ht="19.5" customHeight="1" x14ac:dyDescent="0.2">
      <c r="A261" s="188" t="s">
        <v>237</v>
      </c>
      <c r="B261" s="189"/>
      <c r="C261" s="189"/>
      <c r="D261" s="190"/>
      <c r="E261" s="190"/>
      <c r="F261" s="190"/>
      <c r="G261" s="190"/>
      <c r="H261" s="190"/>
      <c r="I261" s="231"/>
    </row>
    <row r="262" spans="1:9" ht="15.75" customHeight="1" x14ac:dyDescent="0.2">
      <c r="A262" s="142" t="s">
        <v>43</v>
      </c>
      <c r="B262" s="158">
        <v>91652001358</v>
      </c>
      <c r="C262" s="158">
        <v>3111</v>
      </c>
      <c r="D262" s="143">
        <v>3655</v>
      </c>
      <c r="E262" s="143">
        <v>0</v>
      </c>
      <c r="F262" s="143">
        <f>CEILING((D262+E262)*34%+D262*2%,1)</f>
        <v>1316</v>
      </c>
      <c r="G262" s="143">
        <v>54</v>
      </c>
      <c r="H262" s="143">
        <f>D262+E262+F262+G262</f>
        <v>5025</v>
      </c>
      <c r="I262" s="232">
        <v>14.8</v>
      </c>
    </row>
    <row r="263" spans="1:9" ht="19.5" customHeight="1" x14ac:dyDescent="0.2">
      <c r="A263" s="188" t="s">
        <v>238</v>
      </c>
      <c r="B263" s="189"/>
      <c r="C263" s="189"/>
      <c r="D263" s="190"/>
      <c r="E263" s="190"/>
      <c r="F263" s="190"/>
      <c r="G263" s="190"/>
      <c r="H263" s="190"/>
      <c r="I263" s="231"/>
    </row>
    <row r="264" spans="1:9" ht="15.75" customHeight="1" x14ac:dyDescent="0.2">
      <c r="A264" s="142" t="s">
        <v>556</v>
      </c>
      <c r="B264" s="158">
        <v>91652000927</v>
      </c>
      <c r="C264" s="158">
        <v>3111</v>
      </c>
      <c r="D264" s="143">
        <v>4932</v>
      </c>
      <c r="E264" s="143">
        <v>0</v>
      </c>
      <c r="F264" s="143">
        <f>CEILING((D264+E264)*34%+D264*2%,1)</f>
        <v>1776</v>
      </c>
      <c r="G264" s="143">
        <v>75</v>
      </c>
      <c r="H264" s="143">
        <f>D264+E264+F264+G264</f>
        <v>6783</v>
      </c>
      <c r="I264" s="232">
        <v>21</v>
      </c>
    </row>
    <row r="265" spans="1:9" ht="19.5" customHeight="1" x14ac:dyDescent="0.2">
      <c r="A265" s="188" t="s">
        <v>239</v>
      </c>
      <c r="B265" s="189"/>
      <c r="C265" s="189"/>
      <c r="D265" s="190"/>
      <c r="E265" s="190"/>
      <c r="F265" s="190"/>
      <c r="G265" s="190"/>
      <c r="H265" s="190"/>
      <c r="I265" s="231"/>
    </row>
    <row r="266" spans="1:9" ht="15.75" customHeight="1" thickBot="1" x14ac:dyDescent="0.25">
      <c r="A266" s="161" t="s">
        <v>406</v>
      </c>
      <c r="B266" s="175">
        <v>91652000928</v>
      </c>
      <c r="C266" s="175">
        <v>3111</v>
      </c>
      <c r="D266" s="143">
        <v>5169</v>
      </c>
      <c r="E266" s="164">
        <v>0</v>
      </c>
      <c r="F266" s="164">
        <f>CEILING((D266+E266)*34%+D266*2%,1)</f>
        <v>1861</v>
      </c>
      <c r="G266" s="164">
        <v>79</v>
      </c>
      <c r="H266" s="164">
        <f>D266+E266+F266+G266</f>
        <v>7109</v>
      </c>
      <c r="I266" s="233">
        <v>22</v>
      </c>
    </row>
    <row r="267" spans="1:9" ht="19.5" customHeight="1" thickBot="1" x14ac:dyDescent="0.25">
      <c r="A267" s="166" t="s">
        <v>240</v>
      </c>
      <c r="B267" s="205"/>
      <c r="C267" s="206"/>
      <c r="D267" s="168">
        <f t="shared" ref="D267:I267" si="42">SUM(D253:D266)</f>
        <v>50707</v>
      </c>
      <c r="E267" s="168">
        <f t="shared" si="42"/>
        <v>35</v>
      </c>
      <c r="F267" s="168">
        <f t="shared" si="42"/>
        <v>18272</v>
      </c>
      <c r="G267" s="168">
        <f t="shared" si="42"/>
        <v>735</v>
      </c>
      <c r="H267" s="168">
        <f t="shared" si="42"/>
        <v>69749</v>
      </c>
      <c r="I267" s="169">
        <f t="shared" si="42"/>
        <v>207.20000000000002</v>
      </c>
    </row>
    <row r="268" spans="1:9" ht="19.5" customHeight="1" x14ac:dyDescent="0.2">
      <c r="A268" s="180" t="s">
        <v>241</v>
      </c>
      <c r="B268" s="181"/>
      <c r="C268" s="181"/>
      <c r="D268" s="182"/>
      <c r="E268" s="182"/>
      <c r="F268" s="182"/>
      <c r="G268" s="182"/>
      <c r="H268" s="182"/>
      <c r="I268" s="183"/>
    </row>
    <row r="269" spans="1:9" ht="15.75" customHeight="1" x14ac:dyDescent="0.2">
      <c r="A269" s="184" t="s">
        <v>540</v>
      </c>
      <c r="B269" s="185">
        <v>91652000930</v>
      </c>
      <c r="C269" s="158">
        <v>3111</v>
      </c>
      <c r="D269" s="197">
        <v>10344</v>
      </c>
      <c r="E269" s="197">
        <v>90</v>
      </c>
      <c r="F269" s="197">
        <f>CEILING((D269+E269)*34%+D269*2%,1)</f>
        <v>3755</v>
      </c>
      <c r="G269" s="197">
        <v>150</v>
      </c>
      <c r="H269" s="197">
        <f>D269+E269+F269+G269</f>
        <v>14339</v>
      </c>
      <c r="I269" s="160">
        <v>42</v>
      </c>
    </row>
    <row r="270" spans="1:9" ht="19.5" customHeight="1" x14ac:dyDescent="0.2">
      <c r="A270" s="188" t="s">
        <v>242</v>
      </c>
      <c r="B270" s="189"/>
      <c r="C270" s="189"/>
      <c r="D270" s="200"/>
      <c r="E270" s="200"/>
      <c r="F270" s="200"/>
      <c r="G270" s="200"/>
      <c r="H270" s="200"/>
      <c r="I270" s="201"/>
    </row>
    <row r="271" spans="1:9" ht="15.75" customHeight="1" x14ac:dyDescent="0.2">
      <c r="A271" s="142" t="s">
        <v>497</v>
      </c>
      <c r="B271" s="158">
        <v>91652000919</v>
      </c>
      <c r="C271" s="158">
        <v>3111</v>
      </c>
      <c r="D271" s="197">
        <v>3265</v>
      </c>
      <c r="E271" s="197">
        <v>0</v>
      </c>
      <c r="F271" s="197">
        <f>CEILING((D271+E271)*34%+D271*2%,1)</f>
        <v>1176</v>
      </c>
      <c r="G271" s="197">
        <v>47</v>
      </c>
      <c r="H271" s="197">
        <f>D271+E271+F271+G271</f>
        <v>4488</v>
      </c>
      <c r="I271" s="160">
        <v>14</v>
      </c>
    </row>
    <row r="272" spans="1:9" ht="19.5" customHeight="1" x14ac:dyDescent="0.2">
      <c r="A272" s="188" t="s">
        <v>243</v>
      </c>
      <c r="B272" s="189"/>
      <c r="C272" s="189"/>
      <c r="D272" s="190"/>
      <c r="E272" s="190"/>
      <c r="F272" s="190"/>
      <c r="G272" s="190"/>
      <c r="H272" s="190"/>
      <c r="I272" s="201"/>
    </row>
    <row r="273" spans="1:9" ht="15.75" customHeight="1" x14ac:dyDescent="0.2">
      <c r="A273" s="142" t="s">
        <v>407</v>
      </c>
      <c r="B273" s="158">
        <v>91652001317</v>
      </c>
      <c r="C273" s="158">
        <v>3111</v>
      </c>
      <c r="D273" s="143">
        <v>1756</v>
      </c>
      <c r="E273" s="143">
        <v>20</v>
      </c>
      <c r="F273" s="143">
        <f>CEILING((D273+E273)*34%+D273*2%,1)</f>
        <v>639</v>
      </c>
      <c r="G273" s="143">
        <v>23</v>
      </c>
      <c r="H273" s="143">
        <f>D273+E273+F273+G273</f>
        <v>2438</v>
      </c>
      <c r="I273" s="160">
        <v>7.5</v>
      </c>
    </row>
    <row r="274" spans="1:9" ht="19.5" customHeight="1" x14ac:dyDescent="0.2">
      <c r="A274" s="188" t="s">
        <v>244</v>
      </c>
      <c r="B274" s="189"/>
      <c r="C274" s="189"/>
      <c r="D274" s="190"/>
      <c r="E274" s="190"/>
      <c r="F274" s="190"/>
      <c r="G274" s="190"/>
      <c r="H274" s="190"/>
      <c r="I274" s="201"/>
    </row>
    <row r="275" spans="1:9" ht="15.75" customHeight="1" x14ac:dyDescent="0.2">
      <c r="A275" s="142" t="s">
        <v>569</v>
      </c>
      <c r="B275" s="158">
        <v>91652000917</v>
      </c>
      <c r="C275" s="158">
        <v>3111</v>
      </c>
      <c r="D275" s="143">
        <v>6346</v>
      </c>
      <c r="E275" s="143">
        <v>20</v>
      </c>
      <c r="F275" s="143">
        <f>CEILING((D275+E275)*34%+D275*2%,1)</f>
        <v>2292</v>
      </c>
      <c r="G275" s="143">
        <v>92</v>
      </c>
      <c r="H275" s="143">
        <f>D275+E275+F275+G275</f>
        <v>8750</v>
      </c>
      <c r="I275" s="160">
        <v>30.3</v>
      </c>
    </row>
    <row r="276" spans="1:9" ht="15.75" customHeight="1" x14ac:dyDescent="0.2">
      <c r="A276" s="161" t="s">
        <v>570</v>
      </c>
      <c r="B276" s="175">
        <v>91652000918</v>
      </c>
      <c r="C276" s="175">
        <v>3111</v>
      </c>
      <c r="D276" s="143">
        <v>3921</v>
      </c>
      <c r="E276" s="143">
        <v>20</v>
      </c>
      <c r="F276" s="143">
        <f>CEILING((D276+E276)*34%+D276*2%,1)</f>
        <v>1419</v>
      </c>
      <c r="G276" s="143">
        <v>59</v>
      </c>
      <c r="H276" s="143">
        <f>D276+E276+F276+G276</f>
        <v>5419</v>
      </c>
      <c r="I276" s="160">
        <v>17.2</v>
      </c>
    </row>
    <row r="277" spans="1:9" ht="19.5" customHeight="1" x14ac:dyDescent="0.2">
      <c r="A277" s="188" t="s">
        <v>245</v>
      </c>
      <c r="B277" s="189"/>
      <c r="C277" s="189"/>
      <c r="D277" s="190"/>
      <c r="E277" s="191"/>
      <c r="F277" s="191"/>
      <c r="G277" s="191"/>
      <c r="H277" s="191"/>
      <c r="I277" s="201"/>
    </row>
    <row r="278" spans="1:9" ht="15.75" customHeight="1" thickBot="1" x14ac:dyDescent="0.25">
      <c r="A278" s="234" t="s">
        <v>44</v>
      </c>
      <c r="B278" s="235">
        <v>91652000933</v>
      </c>
      <c r="C278" s="235">
        <v>3111</v>
      </c>
      <c r="D278" s="143">
        <v>3601</v>
      </c>
      <c r="E278" s="164">
        <v>7</v>
      </c>
      <c r="F278" s="164">
        <f>CEILING((D278+E278)*34%+D278*2%,1)</f>
        <v>1299</v>
      </c>
      <c r="G278" s="164">
        <v>47</v>
      </c>
      <c r="H278" s="164">
        <f>D278+E278+F278+G278</f>
        <v>4954</v>
      </c>
      <c r="I278" s="199">
        <v>18</v>
      </c>
    </row>
    <row r="279" spans="1:9" ht="19.5" customHeight="1" thickBot="1" x14ac:dyDescent="0.25">
      <c r="A279" s="166" t="s">
        <v>246</v>
      </c>
      <c r="B279" s="205"/>
      <c r="C279" s="206"/>
      <c r="D279" s="178">
        <f t="shared" ref="D279:I279" si="43">SUM(D269:D278)</f>
        <v>29233</v>
      </c>
      <c r="E279" s="178">
        <f t="shared" si="43"/>
        <v>157</v>
      </c>
      <c r="F279" s="178">
        <f t="shared" si="43"/>
        <v>10580</v>
      </c>
      <c r="G279" s="178">
        <f t="shared" si="43"/>
        <v>418</v>
      </c>
      <c r="H279" s="178">
        <f t="shared" si="43"/>
        <v>40388</v>
      </c>
      <c r="I279" s="179">
        <f t="shared" si="43"/>
        <v>129</v>
      </c>
    </row>
    <row r="280" spans="1:9" ht="19.5" customHeight="1" x14ac:dyDescent="0.2">
      <c r="A280" s="152" t="s">
        <v>247</v>
      </c>
      <c r="B280" s="170"/>
      <c r="C280" s="170"/>
      <c r="D280" s="182"/>
      <c r="E280" s="182"/>
      <c r="F280" s="182"/>
      <c r="G280" s="182"/>
      <c r="H280" s="182"/>
      <c r="I280" s="183"/>
    </row>
    <row r="281" spans="1:9" ht="15.75" customHeight="1" x14ac:dyDescent="0.2">
      <c r="A281" s="142" t="s">
        <v>45</v>
      </c>
      <c r="B281" s="158">
        <v>91652001318</v>
      </c>
      <c r="C281" s="158">
        <v>3111</v>
      </c>
      <c r="D281" s="143">
        <v>7652</v>
      </c>
      <c r="E281" s="144">
        <v>25</v>
      </c>
      <c r="F281" s="144">
        <f>CEILING((D281+E281)*34%+D281*2%,1)</f>
        <v>2764</v>
      </c>
      <c r="G281" s="144">
        <v>115</v>
      </c>
      <c r="H281" s="143">
        <f>D281+E281+F281+G281</f>
        <v>10556</v>
      </c>
      <c r="I281" s="208">
        <v>32.5</v>
      </c>
    </row>
    <row r="282" spans="1:9" ht="25.5" x14ac:dyDescent="0.2">
      <c r="A282" s="142" t="s">
        <v>408</v>
      </c>
      <c r="B282" s="158">
        <v>91652001319</v>
      </c>
      <c r="C282" s="158">
        <v>3111</v>
      </c>
      <c r="D282" s="143">
        <v>9921</v>
      </c>
      <c r="E282" s="143">
        <v>39</v>
      </c>
      <c r="F282" s="143">
        <f>CEILING((D282+E282)*34%+D282*2%,1)</f>
        <v>3585</v>
      </c>
      <c r="G282" s="143">
        <v>119</v>
      </c>
      <c r="H282" s="143">
        <f>D282+E282+F282+G282</f>
        <v>13664</v>
      </c>
      <c r="I282" s="186">
        <v>40.6</v>
      </c>
    </row>
    <row r="283" spans="1:9" ht="15.75" customHeight="1" x14ac:dyDescent="0.2">
      <c r="A283" s="142" t="s">
        <v>541</v>
      </c>
      <c r="B283" s="158">
        <v>91652001325</v>
      </c>
      <c r="C283" s="158">
        <v>3111</v>
      </c>
      <c r="D283" s="143">
        <v>8097</v>
      </c>
      <c r="E283" s="143">
        <v>9</v>
      </c>
      <c r="F283" s="143">
        <f>CEILING((D283+E283)*34%+D283*2%,1)</f>
        <v>2918</v>
      </c>
      <c r="G283" s="143">
        <v>117</v>
      </c>
      <c r="H283" s="143">
        <f>D283+E283+F283+G283</f>
        <v>11141</v>
      </c>
      <c r="I283" s="186">
        <v>33.799999999999997</v>
      </c>
    </row>
    <row r="284" spans="1:9" ht="15.75" customHeight="1" thickBot="1" x14ac:dyDescent="0.25">
      <c r="A284" s="161" t="s">
        <v>409</v>
      </c>
      <c r="B284" s="175">
        <v>91652001321</v>
      </c>
      <c r="C284" s="175">
        <v>3111</v>
      </c>
      <c r="D284" s="143">
        <v>3468</v>
      </c>
      <c r="E284" s="164">
        <v>10</v>
      </c>
      <c r="F284" s="164">
        <f>CEILING((D284+E284)*34%+D284*2%,1)</f>
        <v>1252</v>
      </c>
      <c r="G284" s="164">
        <v>51</v>
      </c>
      <c r="H284" s="164">
        <f>D284+E284+F284+G284</f>
        <v>4781</v>
      </c>
      <c r="I284" s="211">
        <v>14.7</v>
      </c>
    </row>
    <row r="285" spans="1:9" ht="19.5" customHeight="1" thickBot="1" x14ac:dyDescent="0.25">
      <c r="A285" s="166" t="s">
        <v>248</v>
      </c>
      <c r="B285" s="205"/>
      <c r="C285" s="206"/>
      <c r="D285" s="178">
        <f t="shared" ref="D285:I285" si="44">SUM(D281:D284)</f>
        <v>29138</v>
      </c>
      <c r="E285" s="178">
        <f t="shared" si="44"/>
        <v>83</v>
      </c>
      <c r="F285" s="178">
        <f t="shared" si="44"/>
        <v>10519</v>
      </c>
      <c r="G285" s="178">
        <f t="shared" si="44"/>
        <v>402</v>
      </c>
      <c r="H285" s="178">
        <f t="shared" si="44"/>
        <v>40142</v>
      </c>
      <c r="I285" s="179">
        <f t="shared" si="44"/>
        <v>121.6</v>
      </c>
    </row>
    <row r="286" spans="1:9" ht="19.5" customHeight="1" x14ac:dyDescent="0.2">
      <c r="A286" s="180" t="s">
        <v>249</v>
      </c>
      <c r="B286" s="181"/>
      <c r="C286" s="181"/>
      <c r="D286" s="182"/>
      <c r="E286" s="182"/>
      <c r="F286" s="182"/>
      <c r="G286" s="182"/>
      <c r="H286" s="182"/>
      <c r="I286" s="183"/>
    </row>
    <row r="287" spans="1:9" ht="15.75" customHeight="1" x14ac:dyDescent="0.2">
      <c r="A287" s="142" t="s">
        <v>578</v>
      </c>
      <c r="B287" s="158">
        <v>91652001539</v>
      </c>
      <c r="C287" s="158">
        <v>3111</v>
      </c>
      <c r="D287" s="143">
        <v>8098</v>
      </c>
      <c r="E287" s="143">
        <v>0</v>
      </c>
      <c r="F287" s="143">
        <f>CEILING((D287+E287)*34%+D287*2%,1)</f>
        <v>2916</v>
      </c>
      <c r="G287" s="143">
        <v>119</v>
      </c>
      <c r="H287" s="236">
        <f>D287+E287+F287+G287</f>
        <v>11133</v>
      </c>
      <c r="I287" s="160">
        <v>32.6</v>
      </c>
    </row>
    <row r="288" spans="1:9" ht="15.75" customHeight="1" x14ac:dyDescent="0.2">
      <c r="A288" s="234" t="s">
        <v>542</v>
      </c>
      <c r="B288" s="158">
        <v>91652000922</v>
      </c>
      <c r="C288" s="158">
        <v>3111</v>
      </c>
      <c r="D288" s="143">
        <v>7005</v>
      </c>
      <c r="E288" s="143">
        <v>50</v>
      </c>
      <c r="F288" s="143">
        <f>CEILING((D288+E288)*34%+D288*2%,1)</f>
        <v>2539</v>
      </c>
      <c r="G288" s="143">
        <v>104</v>
      </c>
      <c r="H288" s="236">
        <f>D288+E288+F288+G288</f>
        <v>9698</v>
      </c>
      <c r="I288" s="160">
        <v>28</v>
      </c>
    </row>
    <row r="289" spans="1:9" ht="19.5" customHeight="1" x14ac:dyDescent="0.2">
      <c r="A289" s="188" t="s">
        <v>250</v>
      </c>
      <c r="B289" s="189"/>
      <c r="C289" s="189"/>
      <c r="D289" s="190"/>
      <c r="E289" s="190"/>
      <c r="F289" s="190"/>
      <c r="G289" s="190"/>
      <c r="H289" s="237"/>
      <c r="I289" s="201"/>
    </row>
    <row r="290" spans="1:9" ht="15.75" customHeight="1" x14ac:dyDescent="0.2">
      <c r="A290" s="142" t="s">
        <v>498</v>
      </c>
      <c r="B290" s="158">
        <v>91652001339</v>
      </c>
      <c r="C290" s="158">
        <v>3111</v>
      </c>
      <c r="D290" s="143">
        <v>6827</v>
      </c>
      <c r="E290" s="143">
        <v>0</v>
      </c>
      <c r="F290" s="143">
        <f>CEILING((D290+E290)*34%+D290*2%,1)</f>
        <v>2458</v>
      </c>
      <c r="G290" s="143">
        <v>105</v>
      </c>
      <c r="H290" s="236">
        <f>D290+E290+F290+G290</f>
        <v>9390</v>
      </c>
      <c r="I290" s="160">
        <v>26.6</v>
      </c>
    </row>
    <row r="291" spans="1:9" ht="15.75" customHeight="1" x14ac:dyDescent="0.2">
      <c r="A291" s="142" t="s">
        <v>343</v>
      </c>
      <c r="B291" s="158">
        <v>91652001337</v>
      </c>
      <c r="C291" s="158">
        <v>3111</v>
      </c>
      <c r="D291" s="143">
        <v>3661</v>
      </c>
      <c r="E291" s="143">
        <v>0</v>
      </c>
      <c r="F291" s="143">
        <f>CEILING((D291+E291)*34%+D291*2%,1)</f>
        <v>1318</v>
      </c>
      <c r="G291" s="143">
        <v>50</v>
      </c>
      <c r="H291" s="236">
        <f>D291+E291+F291+G291</f>
        <v>5029</v>
      </c>
      <c r="I291" s="160">
        <v>15</v>
      </c>
    </row>
    <row r="292" spans="1:9" ht="15.75" customHeight="1" thickBot="1" x14ac:dyDescent="0.25">
      <c r="A292" s="142" t="s">
        <v>46</v>
      </c>
      <c r="B292" s="235">
        <v>91652000934</v>
      </c>
      <c r="C292" s="235">
        <v>3111</v>
      </c>
      <c r="D292" s="143">
        <v>3363</v>
      </c>
      <c r="E292" s="238">
        <v>0</v>
      </c>
      <c r="F292" s="238">
        <f>CEILING((D292+E292)*34%+D292*2%,1)</f>
        <v>1211</v>
      </c>
      <c r="G292" s="238">
        <v>50</v>
      </c>
      <c r="H292" s="239">
        <f>D292+E292+F292+G292</f>
        <v>4624</v>
      </c>
      <c r="I292" s="240">
        <v>14</v>
      </c>
    </row>
    <row r="293" spans="1:9" ht="19.5" customHeight="1" thickBot="1" x14ac:dyDescent="0.25">
      <c r="A293" s="166" t="s">
        <v>251</v>
      </c>
      <c r="B293" s="149"/>
      <c r="C293" s="167"/>
      <c r="D293" s="178">
        <f>SUM(D287:D292)</f>
        <v>28954</v>
      </c>
      <c r="E293" s="178">
        <f t="shared" ref="E293:G293" si="45">SUM(E287:E292)</f>
        <v>50</v>
      </c>
      <c r="F293" s="178">
        <f t="shared" si="45"/>
        <v>10442</v>
      </c>
      <c r="G293" s="178">
        <f t="shared" si="45"/>
        <v>428</v>
      </c>
      <c r="H293" s="178">
        <f>SUM(H287:H292)</f>
        <v>39874</v>
      </c>
      <c r="I293" s="179">
        <f>SUM(I287:I292)</f>
        <v>116.2</v>
      </c>
    </row>
    <row r="294" spans="1:9" ht="19.5" customHeight="1" x14ac:dyDescent="0.2">
      <c r="A294" s="180" t="s">
        <v>252</v>
      </c>
      <c r="B294" s="181"/>
      <c r="C294" s="181"/>
      <c r="D294" s="182"/>
      <c r="E294" s="182"/>
      <c r="F294" s="182"/>
      <c r="G294" s="182"/>
      <c r="H294" s="182"/>
      <c r="I294" s="183"/>
    </row>
    <row r="295" spans="1:9" ht="15.75" customHeight="1" x14ac:dyDescent="0.2">
      <c r="A295" s="184" t="s">
        <v>576</v>
      </c>
      <c r="B295" s="185">
        <v>91652001540</v>
      </c>
      <c r="C295" s="185">
        <v>3111</v>
      </c>
      <c r="D295" s="143">
        <v>4800</v>
      </c>
      <c r="E295" s="144">
        <v>0</v>
      </c>
      <c r="F295" s="144">
        <f>CEILING((D295+E295)*34%+D295*2%,1)</f>
        <v>1728</v>
      </c>
      <c r="G295" s="144">
        <v>73</v>
      </c>
      <c r="H295" s="236">
        <f>D295+E295+F295+G295</f>
        <v>6601</v>
      </c>
      <c r="I295" s="241">
        <v>20.399999999999999</v>
      </c>
    </row>
    <row r="296" spans="1:9" ht="15.75" customHeight="1" x14ac:dyDescent="0.2">
      <c r="A296" s="184" t="s">
        <v>577</v>
      </c>
      <c r="B296" s="185">
        <v>91652001343</v>
      </c>
      <c r="C296" s="185">
        <v>3111</v>
      </c>
      <c r="D296" s="143">
        <v>4535</v>
      </c>
      <c r="E296" s="144">
        <v>44</v>
      </c>
      <c r="F296" s="144">
        <f>CEILING((D296+E296)*34%+D296*2%,1)</f>
        <v>1648</v>
      </c>
      <c r="G296" s="144">
        <v>69</v>
      </c>
      <c r="H296" s="236">
        <f>D296+E296+F296+G296</f>
        <v>6296</v>
      </c>
      <c r="I296" s="241">
        <v>19.2</v>
      </c>
    </row>
    <row r="297" spans="1:9" ht="19.5" customHeight="1" x14ac:dyDescent="0.2">
      <c r="A297" s="152" t="s">
        <v>253</v>
      </c>
      <c r="B297" s="170"/>
      <c r="C297" s="170"/>
      <c r="D297" s="190"/>
      <c r="E297" s="190"/>
      <c r="F297" s="190"/>
      <c r="G297" s="190"/>
      <c r="H297" s="190"/>
      <c r="I297" s="192"/>
    </row>
    <row r="298" spans="1:9" ht="15.75" customHeight="1" thickBot="1" x14ac:dyDescent="0.25">
      <c r="A298" s="161" t="s">
        <v>410</v>
      </c>
      <c r="B298" s="175">
        <v>91652001354</v>
      </c>
      <c r="C298" s="175">
        <v>3111</v>
      </c>
      <c r="D298" s="143">
        <v>3911</v>
      </c>
      <c r="E298" s="164">
        <v>0</v>
      </c>
      <c r="F298" s="164">
        <f>CEILING((D298+E298)*34%+D298*2%,1)</f>
        <v>1408</v>
      </c>
      <c r="G298" s="164">
        <v>59</v>
      </c>
      <c r="H298" s="164">
        <f>D298+E298+F298+G298</f>
        <v>5378</v>
      </c>
      <c r="I298" s="177">
        <v>17</v>
      </c>
    </row>
    <row r="299" spans="1:9" ht="19.5" customHeight="1" thickBot="1" x14ac:dyDescent="0.25">
      <c r="A299" s="166" t="s">
        <v>254</v>
      </c>
      <c r="B299" s="205"/>
      <c r="C299" s="206"/>
      <c r="D299" s="178">
        <f>SUM(D295:D298)</f>
        <v>13246</v>
      </c>
      <c r="E299" s="178">
        <f t="shared" ref="E299:I299" si="46">SUM(E295:E298)</f>
        <v>44</v>
      </c>
      <c r="F299" s="178">
        <f t="shared" si="46"/>
        <v>4784</v>
      </c>
      <c r="G299" s="178">
        <f t="shared" si="46"/>
        <v>201</v>
      </c>
      <c r="H299" s="178">
        <f t="shared" si="46"/>
        <v>18275</v>
      </c>
      <c r="I299" s="179">
        <f t="shared" si="46"/>
        <v>56.599999999999994</v>
      </c>
    </row>
    <row r="300" spans="1:9" ht="19.5" customHeight="1" x14ac:dyDescent="0.2">
      <c r="A300" s="180" t="s">
        <v>255</v>
      </c>
      <c r="B300" s="181"/>
      <c r="C300" s="181"/>
      <c r="D300" s="182"/>
      <c r="E300" s="182"/>
      <c r="F300" s="182"/>
      <c r="G300" s="182"/>
      <c r="H300" s="182"/>
      <c r="I300" s="183"/>
    </row>
    <row r="301" spans="1:9" ht="15.75" customHeight="1" x14ac:dyDescent="0.2">
      <c r="A301" s="184" t="s">
        <v>47</v>
      </c>
      <c r="B301" s="185">
        <v>91652001348</v>
      </c>
      <c r="C301" s="185">
        <v>3111</v>
      </c>
      <c r="D301" s="143">
        <v>11863</v>
      </c>
      <c r="E301" s="144">
        <v>45</v>
      </c>
      <c r="F301" s="144">
        <f>CEILING((D301+E301)*34%+D301*2%,1)</f>
        <v>4286</v>
      </c>
      <c r="G301" s="144">
        <v>182</v>
      </c>
      <c r="H301" s="144">
        <f>D301+E301+F301+G301</f>
        <v>16376</v>
      </c>
      <c r="I301" s="242">
        <v>50.3</v>
      </c>
    </row>
    <row r="302" spans="1:9" ht="26.25" thickBot="1" x14ac:dyDescent="0.25">
      <c r="A302" s="161" t="s">
        <v>544</v>
      </c>
      <c r="B302" s="175">
        <v>91652001347</v>
      </c>
      <c r="C302" s="175">
        <v>3111</v>
      </c>
      <c r="D302" s="197">
        <v>4055</v>
      </c>
      <c r="E302" s="198">
        <v>0</v>
      </c>
      <c r="F302" s="164">
        <f>CEILING((D302+E302)*34%+D302*2%,1)</f>
        <v>1460</v>
      </c>
      <c r="G302" s="164">
        <v>61</v>
      </c>
      <c r="H302" s="164">
        <f>D302+E302+F302+G302</f>
        <v>5576</v>
      </c>
      <c r="I302" s="243">
        <v>17.2</v>
      </c>
    </row>
    <row r="303" spans="1:9" ht="19.5" customHeight="1" thickBot="1" x14ac:dyDescent="0.25">
      <c r="A303" s="166" t="s">
        <v>256</v>
      </c>
      <c r="B303" s="205"/>
      <c r="C303" s="206"/>
      <c r="D303" s="178">
        <f t="shared" ref="D303:I303" si="47">SUM(D301:D302)</f>
        <v>15918</v>
      </c>
      <c r="E303" s="178">
        <f t="shared" si="47"/>
        <v>45</v>
      </c>
      <c r="F303" s="178">
        <f t="shared" si="47"/>
        <v>5746</v>
      </c>
      <c r="G303" s="178">
        <f t="shared" si="47"/>
        <v>243</v>
      </c>
      <c r="H303" s="178">
        <f t="shared" si="47"/>
        <v>21952</v>
      </c>
      <c r="I303" s="179">
        <f t="shared" si="47"/>
        <v>67.5</v>
      </c>
    </row>
    <row r="304" spans="1:9" ht="19.5" customHeight="1" x14ac:dyDescent="0.2">
      <c r="A304" s="152" t="s">
        <v>257</v>
      </c>
      <c r="B304" s="170"/>
      <c r="C304" s="170"/>
      <c r="D304" s="171"/>
      <c r="E304" s="171"/>
      <c r="F304" s="171"/>
      <c r="G304" s="171"/>
      <c r="H304" s="171"/>
      <c r="I304" s="172"/>
    </row>
    <row r="305" spans="1:9" ht="16.5" customHeight="1" x14ac:dyDescent="0.2">
      <c r="A305" s="142" t="s">
        <v>499</v>
      </c>
      <c r="B305" s="158">
        <v>91652000923</v>
      </c>
      <c r="C305" s="204">
        <v>3111</v>
      </c>
      <c r="D305" s="143">
        <v>4247</v>
      </c>
      <c r="E305" s="244">
        <v>58</v>
      </c>
      <c r="F305" s="197">
        <f>CEILING((D305+E305)*34%+D305*2%,1)</f>
        <v>1549</v>
      </c>
      <c r="G305" s="197">
        <v>62</v>
      </c>
      <c r="H305" s="197">
        <f>D305+E305+F305+G305</f>
        <v>5916</v>
      </c>
      <c r="I305" s="145">
        <v>16.7</v>
      </c>
    </row>
    <row r="306" spans="1:9" ht="15.75" customHeight="1" x14ac:dyDescent="0.2">
      <c r="A306" s="142" t="s">
        <v>546</v>
      </c>
      <c r="B306" s="158">
        <v>91652000924</v>
      </c>
      <c r="C306" s="204">
        <v>3111</v>
      </c>
      <c r="D306" s="143">
        <v>2263</v>
      </c>
      <c r="E306" s="244">
        <v>16</v>
      </c>
      <c r="F306" s="197">
        <f>CEILING((D306+E306)*34%+D306*2%,1)</f>
        <v>821</v>
      </c>
      <c r="G306" s="197">
        <v>32</v>
      </c>
      <c r="H306" s="197">
        <f>D306+E306+F306+G306</f>
        <v>3132</v>
      </c>
      <c r="I306" s="145">
        <v>9.3000000000000007</v>
      </c>
    </row>
    <row r="307" spans="1:9" ht="16.5" customHeight="1" x14ac:dyDescent="0.2">
      <c r="A307" s="142" t="s">
        <v>500</v>
      </c>
      <c r="B307" s="158">
        <v>91652000925</v>
      </c>
      <c r="C307" s="204">
        <v>3111</v>
      </c>
      <c r="D307" s="143">
        <v>2710</v>
      </c>
      <c r="E307" s="244">
        <v>18</v>
      </c>
      <c r="F307" s="197">
        <f>CEILING((D307+E307)*34%+D307*2%,1)</f>
        <v>982</v>
      </c>
      <c r="G307" s="197">
        <v>39</v>
      </c>
      <c r="H307" s="197">
        <f>D307+E307+F307+G307</f>
        <v>3749</v>
      </c>
      <c r="I307" s="145">
        <v>11.1</v>
      </c>
    </row>
    <row r="308" spans="1:9" ht="15.75" customHeight="1" x14ac:dyDescent="0.2">
      <c r="A308" s="142" t="s">
        <v>411</v>
      </c>
      <c r="B308" s="158">
        <v>91652000935</v>
      </c>
      <c r="C308" s="158">
        <v>3111</v>
      </c>
      <c r="D308" s="143">
        <v>3121</v>
      </c>
      <c r="E308" s="197">
        <v>20</v>
      </c>
      <c r="F308" s="197">
        <f>CEILING((D308+E308)*34%+D308*2%,1)</f>
        <v>1131</v>
      </c>
      <c r="G308" s="197">
        <v>46</v>
      </c>
      <c r="H308" s="244">
        <f>D308+E308+F308+G308</f>
        <v>4318</v>
      </c>
      <c r="I308" s="145">
        <v>12.6</v>
      </c>
    </row>
    <row r="309" spans="1:9" ht="19.5" customHeight="1" x14ac:dyDescent="0.2">
      <c r="A309" s="188" t="s">
        <v>336</v>
      </c>
      <c r="B309" s="245"/>
      <c r="C309" s="245"/>
      <c r="D309" s="190"/>
      <c r="E309" s="190"/>
      <c r="F309" s="190"/>
      <c r="G309" s="190"/>
      <c r="H309" s="190"/>
      <c r="I309" s="246"/>
    </row>
    <row r="310" spans="1:9" ht="15.75" customHeight="1" x14ac:dyDescent="0.2">
      <c r="A310" s="142" t="s">
        <v>547</v>
      </c>
      <c r="B310" s="158">
        <v>91652001531</v>
      </c>
      <c r="C310" s="158">
        <v>3111</v>
      </c>
      <c r="D310" s="143">
        <v>3530</v>
      </c>
      <c r="E310" s="143">
        <v>6</v>
      </c>
      <c r="F310" s="143">
        <f>CEILING((D310+E310)*34%+D310*2%,1)</f>
        <v>1273</v>
      </c>
      <c r="G310" s="143">
        <v>52</v>
      </c>
      <c r="H310" s="236">
        <f>D310+E310+F310+G310</f>
        <v>4861</v>
      </c>
      <c r="I310" s="186">
        <v>15.2</v>
      </c>
    </row>
    <row r="311" spans="1:9" ht="19.5" customHeight="1" x14ac:dyDescent="0.2">
      <c r="A311" s="188" t="s">
        <v>258</v>
      </c>
      <c r="B311" s="189"/>
      <c r="C311" s="189"/>
      <c r="D311" s="190"/>
      <c r="E311" s="190"/>
      <c r="F311" s="190"/>
      <c r="G311" s="190"/>
      <c r="H311" s="190"/>
      <c r="I311" s="247"/>
    </row>
    <row r="312" spans="1:9" ht="15.75" customHeight="1" thickBot="1" x14ac:dyDescent="0.25">
      <c r="A312" s="161" t="s">
        <v>501</v>
      </c>
      <c r="B312" s="175">
        <v>91652001351</v>
      </c>
      <c r="C312" s="248">
        <v>3111</v>
      </c>
      <c r="D312" s="143">
        <v>4015</v>
      </c>
      <c r="E312" s="249">
        <v>40</v>
      </c>
      <c r="F312" s="164">
        <f>CEILING((D312+E312)*34%+D312*2%,1)</f>
        <v>1459</v>
      </c>
      <c r="G312" s="164">
        <v>60</v>
      </c>
      <c r="H312" s="198">
        <f>D312+E312+F312+G312</f>
        <v>5574</v>
      </c>
      <c r="I312" s="199">
        <v>17.7</v>
      </c>
    </row>
    <row r="313" spans="1:9" ht="19.5" customHeight="1" thickBot="1" x14ac:dyDescent="0.25">
      <c r="A313" s="166" t="s">
        <v>259</v>
      </c>
      <c r="B313" s="205"/>
      <c r="C313" s="206"/>
      <c r="D313" s="168">
        <f t="shared" ref="D313:I313" si="48">SUM(D305:D312)</f>
        <v>19886</v>
      </c>
      <c r="E313" s="168">
        <f t="shared" si="48"/>
        <v>158</v>
      </c>
      <c r="F313" s="168">
        <f t="shared" si="48"/>
        <v>7215</v>
      </c>
      <c r="G313" s="168">
        <f t="shared" si="48"/>
        <v>291</v>
      </c>
      <c r="H313" s="168">
        <f t="shared" si="48"/>
        <v>27550</v>
      </c>
      <c r="I313" s="169">
        <f t="shared" si="48"/>
        <v>82.600000000000009</v>
      </c>
    </row>
    <row r="314" spans="1:9" ht="19.5" customHeight="1" x14ac:dyDescent="0.2">
      <c r="A314" s="152" t="s">
        <v>344</v>
      </c>
      <c r="B314" s="170"/>
      <c r="C314" s="170"/>
      <c r="D314" s="171"/>
      <c r="E314" s="171"/>
      <c r="F314" s="171"/>
      <c r="G314" s="171"/>
      <c r="H314" s="171"/>
      <c r="I314" s="172"/>
    </row>
    <row r="315" spans="1:9" ht="25.5" x14ac:dyDescent="0.2">
      <c r="A315" s="142" t="s">
        <v>575</v>
      </c>
      <c r="B315" s="158">
        <v>91652001542</v>
      </c>
      <c r="C315" s="204">
        <v>3111</v>
      </c>
      <c r="D315" s="143">
        <v>3249</v>
      </c>
      <c r="E315" s="236">
        <v>0</v>
      </c>
      <c r="F315" s="236">
        <f>CEILING((D315+E315)*34%+D315*2%,1)</f>
        <v>1170</v>
      </c>
      <c r="G315" s="143">
        <v>48</v>
      </c>
      <c r="H315" s="197">
        <f>D315+E315+F315+G315</f>
        <v>4467</v>
      </c>
      <c r="I315" s="145">
        <v>13.4</v>
      </c>
    </row>
    <row r="316" spans="1:9" ht="15.75" customHeight="1" x14ac:dyDescent="0.2">
      <c r="A316" s="142" t="s">
        <v>548</v>
      </c>
      <c r="B316" s="158">
        <v>91652001535</v>
      </c>
      <c r="C316" s="204">
        <v>3111</v>
      </c>
      <c r="D316" s="143">
        <v>3146</v>
      </c>
      <c r="E316" s="236">
        <v>0</v>
      </c>
      <c r="F316" s="143">
        <f>CEILING((D316+E316)*34%+D316*2%,1)</f>
        <v>1133</v>
      </c>
      <c r="G316" s="143">
        <v>43</v>
      </c>
      <c r="H316" s="197">
        <f>D316+E316+F316+G316</f>
        <v>4322</v>
      </c>
      <c r="I316" s="145">
        <v>12.4</v>
      </c>
    </row>
    <row r="317" spans="1:9" ht="15.75" customHeight="1" x14ac:dyDescent="0.2">
      <c r="A317" s="142" t="s">
        <v>48</v>
      </c>
      <c r="B317" s="158">
        <v>91652000926</v>
      </c>
      <c r="C317" s="204">
        <v>3111</v>
      </c>
      <c r="D317" s="143">
        <v>7782</v>
      </c>
      <c r="E317" s="236">
        <v>29</v>
      </c>
      <c r="F317" s="236">
        <f>CEILING((D317+E317)*34%+D317*2%,1)</f>
        <v>2812</v>
      </c>
      <c r="G317" s="236">
        <v>119</v>
      </c>
      <c r="H317" s="197">
        <f>D317+E317+F317+G317</f>
        <v>10742</v>
      </c>
      <c r="I317" s="145">
        <v>32</v>
      </c>
    </row>
    <row r="318" spans="1:9" ht="19.5" customHeight="1" x14ac:dyDescent="0.2">
      <c r="A318" s="188" t="s">
        <v>337</v>
      </c>
      <c r="B318" s="189"/>
      <c r="C318" s="189"/>
      <c r="D318" s="190"/>
      <c r="E318" s="190"/>
      <c r="F318" s="190"/>
      <c r="G318" s="190"/>
      <c r="H318" s="200"/>
      <c r="I318" s="192"/>
    </row>
    <row r="319" spans="1:9" ht="16.5" customHeight="1" thickBot="1" x14ac:dyDescent="0.25">
      <c r="A319" s="161" t="s">
        <v>502</v>
      </c>
      <c r="B319" s="175">
        <v>91652001355</v>
      </c>
      <c r="C319" s="194">
        <v>3111</v>
      </c>
      <c r="D319" s="143">
        <v>4762</v>
      </c>
      <c r="E319" s="249">
        <v>0</v>
      </c>
      <c r="F319" s="164">
        <f>CEILING((D319+E319)*34%+D319*2%,1)</f>
        <v>1715</v>
      </c>
      <c r="G319" s="164">
        <v>71</v>
      </c>
      <c r="H319" s="198">
        <f>D319+E319+F319+G319</f>
        <v>6548</v>
      </c>
      <c r="I319" s="177">
        <v>19.600000000000001</v>
      </c>
    </row>
    <row r="320" spans="1:9" ht="19.5" customHeight="1" thickBot="1" x14ac:dyDescent="0.25">
      <c r="A320" s="166" t="s">
        <v>260</v>
      </c>
      <c r="B320" s="149"/>
      <c r="C320" s="167"/>
      <c r="D320" s="250">
        <f>SUM(D315:D319)</f>
        <v>18939</v>
      </c>
      <c r="E320" s="250">
        <f t="shared" ref="E320:I320" si="49">SUM(E315:E319)</f>
        <v>29</v>
      </c>
      <c r="F320" s="250">
        <f t="shared" si="49"/>
        <v>6830</v>
      </c>
      <c r="G320" s="250">
        <f t="shared" si="49"/>
        <v>281</v>
      </c>
      <c r="H320" s="250">
        <f t="shared" si="49"/>
        <v>26079</v>
      </c>
      <c r="I320" s="169">
        <f t="shared" si="49"/>
        <v>77.400000000000006</v>
      </c>
    </row>
    <row r="321" spans="1:9" ht="21" customHeight="1" thickBot="1" x14ac:dyDescent="0.25">
      <c r="A321" s="212" t="s">
        <v>261</v>
      </c>
      <c r="B321" s="150"/>
      <c r="C321" s="251"/>
      <c r="D321" s="252">
        <f t="shared" ref="D321:I321" si="50">D14+D24+D39+D62+D77+D103+D112+D137+D148+D170+D194+D212+D237+D251+D267+D279+D285+D293+D299+D303+D313+D320</f>
        <v>1086715</v>
      </c>
      <c r="E321" s="252">
        <f t="shared" si="50"/>
        <v>2068</v>
      </c>
      <c r="F321" s="252">
        <f t="shared" si="50"/>
        <v>392025</v>
      </c>
      <c r="G321" s="252">
        <f t="shared" si="50"/>
        <v>15824</v>
      </c>
      <c r="H321" s="252">
        <f t="shared" si="50"/>
        <v>1496632</v>
      </c>
      <c r="I321" s="253">
        <f t="shared" si="50"/>
        <v>4513.6000000000013</v>
      </c>
    </row>
    <row r="322" spans="1:9" ht="15" x14ac:dyDescent="0.2">
      <c r="D322" s="43"/>
    </row>
  </sheetData>
  <mergeCells count="9">
    <mergeCell ref="I3:I4"/>
    <mergeCell ref="F3:F4"/>
    <mergeCell ref="G3:G4"/>
    <mergeCell ref="H3:H4"/>
    <mergeCell ref="A3:A4"/>
    <mergeCell ref="B3:B4"/>
    <mergeCell ref="C3:C4"/>
    <mergeCell ref="E3:E4"/>
    <mergeCell ref="D3:D4"/>
  </mergeCells>
  <phoneticPr fontId="0" type="noConversion"/>
  <pageMargins left="0.39370078740157483" right="0.19685039370078741" top="0.78740157480314965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3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64.85546875" style="22" customWidth="1"/>
    <col min="2" max="2" width="13.5703125" style="22" customWidth="1"/>
    <col min="3" max="3" width="5.7109375" style="22" customWidth="1"/>
    <col min="4" max="4" width="11.7109375" style="22" customWidth="1"/>
    <col min="5" max="5" width="9.85546875" style="22" customWidth="1"/>
    <col min="6" max="6" width="11.28515625" style="22" customWidth="1"/>
    <col min="7" max="7" width="9.42578125" style="22" customWidth="1"/>
    <col min="8" max="8" width="11.85546875" style="22" customWidth="1"/>
    <col min="9" max="9" width="8.28515625" style="22" customWidth="1"/>
    <col min="10" max="16384" width="9.140625" style="8"/>
  </cols>
  <sheetData>
    <row r="1" spans="1:11" x14ac:dyDescent="0.2">
      <c r="A1" s="20"/>
      <c r="D1" s="20"/>
      <c r="E1" s="20"/>
    </row>
    <row r="2" spans="1:11" ht="13.5" thickBot="1" x14ac:dyDescent="0.25">
      <c r="A2" s="20"/>
      <c r="D2" s="20"/>
      <c r="E2" s="20"/>
      <c r="I2" s="44" t="s">
        <v>58</v>
      </c>
      <c r="J2" s="45"/>
      <c r="K2" s="45"/>
    </row>
    <row r="3" spans="1:11" ht="12.75" customHeight="1" x14ac:dyDescent="0.2">
      <c r="A3" s="278" t="s">
        <v>587</v>
      </c>
      <c r="B3" s="286" t="s">
        <v>415</v>
      </c>
      <c r="C3" s="286" t="s">
        <v>49</v>
      </c>
      <c r="D3" s="286" t="s">
        <v>50</v>
      </c>
      <c r="E3" s="286" t="s">
        <v>51</v>
      </c>
      <c r="F3" s="286" t="s">
        <v>52</v>
      </c>
      <c r="G3" s="286" t="s">
        <v>53</v>
      </c>
      <c r="H3" s="282" t="s">
        <v>54</v>
      </c>
      <c r="I3" s="284" t="s">
        <v>199</v>
      </c>
    </row>
    <row r="4" spans="1:11" ht="30" customHeight="1" thickBot="1" x14ac:dyDescent="0.25">
      <c r="A4" s="279"/>
      <c r="B4" s="287"/>
      <c r="C4" s="287"/>
      <c r="D4" s="288"/>
      <c r="E4" s="288"/>
      <c r="F4" s="289"/>
      <c r="G4" s="289"/>
      <c r="H4" s="283"/>
      <c r="I4" s="285"/>
    </row>
    <row r="5" spans="1:11" ht="19.5" customHeight="1" x14ac:dyDescent="0.2">
      <c r="A5" s="31" t="s">
        <v>59</v>
      </c>
      <c r="B5" s="26"/>
      <c r="C5" s="26"/>
      <c r="D5" s="26"/>
      <c r="E5" s="26"/>
      <c r="F5" s="26"/>
      <c r="G5" s="26"/>
      <c r="H5" s="26"/>
      <c r="I5" s="46"/>
    </row>
    <row r="6" spans="1:11" ht="19.5" customHeight="1" x14ac:dyDescent="0.2">
      <c r="A6" s="33" t="s">
        <v>206</v>
      </c>
      <c r="B6" s="40"/>
      <c r="C6" s="40"/>
      <c r="D6" s="40"/>
      <c r="E6" s="40"/>
      <c r="F6" s="40"/>
      <c r="G6" s="40"/>
      <c r="H6" s="47"/>
      <c r="I6" s="48"/>
    </row>
    <row r="7" spans="1:11" ht="16.5" customHeight="1" x14ac:dyDescent="0.2">
      <c r="A7" s="49" t="s">
        <v>460</v>
      </c>
      <c r="B7" s="50">
        <v>91652000507</v>
      </c>
      <c r="C7" s="50">
        <v>3113</v>
      </c>
      <c r="D7" s="51">
        <v>10119</v>
      </c>
      <c r="E7" s="51">
        <v>50</v>
      </c>
      <c r="F7" s="51">
        <f>CEILING((D7+E7)*34%+D7*2%,1)</f>
        <v>3660</v>
      </c>
      <c r="G7" s="51">
        <v>319</v>
      </c>
      <c r="H7" s="52">
        <f>D7+E7+F7+G7</f>
        <v>14148</v>
      </c>
      <c r="I7" s="53">
        <v>34</v>
      </c>
    </row>
    <row r="8" spans="1:11" ht="16.5" customHeight="1" x14ac:dyDescent="0.2">
      <c r="A8" s="49" t="s">
        <v>472</v>
      </c>
      <c r="B8" s="50">
        <v>91652000501</v>
      </c>
      <c r="C8" s="50">
        <v>3113</v>
      </c>
      <c r="D8" s="51">
        <v>22173</v>
      </c>
      <c r="E8" s="51">
        <v>200</v>
      </c>
      <c r="F8" s="51">
        <f>CEILING((D8+E8)*34%+D8*2%,1)</f>
        <v>8051</v>
      </c>
      <c r="G8" s="51">
        <v>820</v>
      </c>
      <c r="H8" s="52">
        <f>D8+E8+F8+G8</f>
        <v>31244</v>
      </c>
      <c r="I8" s="53">
        <v>75.8</v>
      </c>
    </row>
    <row r="9" spans="1:11" ht="16.5" customHeight="1" x14ac:dyDescent="0.2">
      <c r="A9" s="49" t="s">
        <v>461</v>
      </c>
      <c r="B9" s="50">
        <v>91652000506</v>
      </c>
      <c r="C9" s="50">
        <v>3113</v>
      </c>
      <c r="D9" s="51">
        <v>15833</v>
      </c>
      <c r="E9" s="51">
        <v>50</v>
      </c>
      <c r="F9" s="51">
        <f>CEILING((D9+E9)*34%+D9*2%,1)</f>
        <v>5717</v>
      </c>
      <c r="G9" s="51">
        <v>544</v>
      </c>
      <c r="H9" s="52">
        <f>D9+E9+F9+G9</f>
        <v>22144</v>
      </c>
      <c r="I9" s="53">
        <v>55.3</v>
      </c>
    </row>
    <row r="10" spans="1:11" ht="16.5" customHeight="1" x14ac:dyDescent="0.2">
      <c r="A10" s="49" t="s">
        <v>473</v>
      </c>
      <c r="B10" s="50">
        <v>91652000505</v>
      </c>
      <c r="C10" s="50">
        <v>3113</v>
      </c>
      <c r="D10" s="51">
        <v>11776</v>
      </c>
      <c r="E10" s="51">
        <v>50</v>
      </c>
      <c r="F10" s="51">
        <f>CEILING((D10+E10)*34%+D10*2%,1)</f>
        <v>4257</v>
      </c>
      <c r="G10" s="51">
        <v>393</v>
      </c>
      <c r="H10" s="52">
        <f>D10+E10+F10+G10</f>
        <v>16476</v>
      </c>
      <c r="I10" s="53">
        <v>40.9</v>
      </c>
    </row>
    <row r="11" spans="1:11" ht="16.5" customHeight="1" thickBot="1" x14ac:dyDescent="0.25">
      <c r="A11" s="54" t="s">
        <v>462</v>
      </c>
      <c r="B11" s="55">
        <v>91652000503</v>
      </c>
      <c r="C11" s="55">
        <v>3113</v>
      </c>
      <c r="D11" s="56">
        <v>14373</v>
      </c>
      <c r="E11" s="56">
        <v>40</v>
      </c>
      <c r="F11" s="56">
        <f>CEILING((D11+E11)*34%+D11*2%,1)</f>
        <v>5188</v>
      </c>
      <c r="G11" s="56">
        <v>439</v>
      </c>
      <c r="H11" s="57">
        <f>D11+E11+F11+G11</f>
        <v>20040</v>
      </c>
      <c r="I11" s="58">
        <v>52</v>
      </c>
    </row>
    <row r="12" spans="1:11" ht="19.5" customHeight="1" thickBot="1" x14ac:dyDescent="0.25">
      <c r="A12" s="29" t="s">
        <v>61</v>
      </c>
      <c r="B12" s="59"/>
      <c r="C12" s="60"/>
      <c r="D12" s="61">
        <f t="shared" ref="D12:I12" si="0">SUM(D7:D11)</f>
        <v>74274</v>
      </c>
      <c r="E12" s="61">
        <f t="shared" si="0"/>
        <v>390</v>
      </c>
      <c r="F12" s="61">
        <f t="shared" si="0"/>
        <v>26873</v>
      </c>
      <c r="G12" s="61">
        <f t="shared" si="0"/>
        <v>2515</v>
      </c>
      <c r="H12" s="61">
        <f t="shared" si="0"/>
        <v>104052</v>
      </c>
      <c r="I12" s="62">
        <f t="shared" si="0"/>
        <v>258</v>
      </c>
    </row>
    <row r="13" spans="1:11" ht="19.5" customHeight="1" x14ac:dyDescent="0.2">
      <c r="A13" s="24" t="s">
        <v>208</v>
      </c>
      <c r="B13" s="25"/>
      <c r="C13" s="25"/>
      <c r="D13" s="30"/>
      <c r="E13" s="30"/>
      <c r="F13" s="30"/>
      <c r="G13" s="30"/>
      <c r="H13" s="63"/>
      <c r="I13" s="64"/>
    </row>
    <row r="14" spans="1:11" ht="16.5" customHeight="1" x14ac:dyDescent="0.2">
      <c r="A14" s="49" t="s">
        <v>62</v>
      </c>
      <c r="B14" s="50">
        <v>91652000512</v>
      </c>
      <c r="C14" s="50">
        <v>3113</v>
      </c>
      <c r="D14" s="51">
        <v>8514</v>
      </c>
      <c r="E14" s="51">
        <v>60</v>
      </c>
      <c r="F14" s="51">
        <f t="shared" ref="F14:F23" si="1">CEILING((D14+E14)*34%+D14*2%,1)</f>
        <v>3086</v>
      </c>
      <c r="G14" s="51">
        <v>257</v>
      </c>
      <c r="H14" s="51">
        <f t="shared" ref="H14:H23" si="2">D14+E14+F14+G14</f>
        <v>11917</v>
      </c>
      <c r="I14" s="129">
        <v>27</v>
      </c>
    </row>
    <row r="15" spans="1:11" ht="16.5" customHeight="1" x14ac:dyDescent="0.2">
      <c r="A15" s="49" t="s">
        <v>63</v>
      </c>
      <c r="B15" s="50">
        <v>91652000514</v>
      </c>
      <c r="C15" s="50">
        <v>3113</v>
      </c>
      <c r="D15" s="51">
        <v>6384</v>
      </c>
      <c r="E15" s="51">
        <v>50</v>
      </c>
      <c r="F15" s="51">
        <f t="shared" si="1"/>
        <v>2316</v>
      </c>
      <c r="G15" s="51">
        <v>181</v>
      </c>
      <c r="H15" s="51">
        <f t="shared" si="2"/>
        <v>8931</v>
      </c>
      <c r="I15" s="129">
        <v>22.5</v>
      </c>
    </row>
    <row r="16" spans="1:11" ht="25.5" x14ac:dyDescent="0.2">
      <c r="A16" s="49" t="s">
        <v>64</v>
      </c>
      <c r="B16" s="50">
        <v>91652000517</v>
      </c>
      <c r="C16" s="50">
        <v>3113</v>
      </c>
      <c r="D16" s="51">
        <v>13627</v>
      </c>
      <c r="E16" s="51">
        <v>50</v>
      </c>
      <c r="F16" s="51">
        <f t="shared" si="1"/>
        <v>4923</v>
      </c>
      <c r="G16" s="51">
        <v>464</v>
      </c>
      <c r="H16" s="51">
        <f t="shared" si="2"/>
        <v>19064</v>
      </c>
      <c r="I16" s="129">
        <v>50.2</v>
      </c>
    </row>
    <row r="17" spans="1:9" ht="16.5" customHeight="1" x14ac:dyDescent="0.2">
      <c r="A17" s="49" t="s">
        <v>418</v>
      </c>
      <c r="B17" s="50">
        <v>91652000513</v>
      </c>
      <c r="C17" s="50">
        <v>3113</v>
      </c>
      <c r="D17" s="51">
        <v>8251</v>
      </c>
      <c r="E17" s="51">
        <v>110</v>
      </c>
      <c r="F17" s="51">
        <f t="shared" si="1"/>
        <v>3008</v>
      </c>
      <c r="G17" s="51">
        <v>263</v>
      </c>
      <c r="H17" s="51">
        <f t="shared" si="2"/>
        <v>11632</v>
      </c>
      <c r="I17" s="129">
        <v>29.7</v>
      </c>
    </row>
    <row r="18" spans="1:9" ht="16.5" customHeight="1" x14ac:dyDescent="0.2">
      <c r="A18" s="49" t="s">
        <v>65</v>
      </c>
      <c r="B18" s="50">
        <v>91652000510</v>
      </c>
      <c r="C18" s="50">
        <v>3113</v>
      </c>
      <c r="D18" s="51">
        <v>14721</v>
      </c>
      <c r="E18" s="51">
        <v>116</v>
      </c>
      <c r="F18" s="51">
        <f t="shared" si="1"/>
        <v>5339</v>
      </c>
      <c r="G18" s="51">
        <v>536</v>
      </c>
      <c r="H18" s="51">
        <f t="shared" si="2"/>
        <v>20712</v>
      </c>
      <c r="I18" s="129">
        <v>53</v>
      </c>
    </row>
    <row r="19" spans="1:9" ht="16.5" customHeight="1" x14ac:dyDescent="0.2">
      <c r="A19" s="49" t="s">
        <v>66</v>
      </c>
      <c r="B19" s="50">
        <v>91652000511</v>
      </c>
      <c r="C19" s="50">
        <v>3113</v>
      </c>
      <c r="D19" s="51">
        <v>12944</v>
      </c>
      <c r="E19" s="51">
        <v>98</v>
      </c>
      <c r="F19" s="51">
        <f t="shared" si="1"/>
        <v>4694</v>
      </c>
      <c r="G19" s="51">
        <v>407</v>
      </c>
      <c r="H19" s="51">
        <f t="shared" si="2"/>
        <v>18143</v>
      </c>
      <c r="I19" s="129">
        <v>40</v>
      </c>
    </row>
    <row r="20" spans="1:9" ht="16.5" customHeight="1" x14ac:dyDescent="0.2">
      <c r="A20" s="49" t="s">
        <v>67</v>
      </c>
      <c r="B20" s="50">
        <v>91652000518</v>
      </c>
      <c r="C20" s="50">
        <v>3113</v>
      </c>
      <c r="D20" s="51">
        <v>11079</v>
      </c>
      <c r="E20" s="51">
        <v>90</v>
      </c>
      <c r="F20" s="51">
        <f t="shared" si="1"/>
        <v>4020</v>
      </c>
      <c r="G20" s="51">
        <v>291</v>
      </c>
      <c r="H20" s="51">
        <f t="shared" si="2"/>
        <v>15480</v>
      </c>
      <c r="I20" s="129">
        <v>40</v>
      </c>
    </row>
    <row r="21" spans="1:9" ht="16.5" customHeight="1" x14ac:dyDescent="0.2">
      <c r="A21" s="49" t="s">
        <v>68</v>
      </c>
      <c r="B21" s="50">
        <v>91652000508</v>
      </c>
      <c r="C21" s="50">
        <v>3113</v>
      </c>
      <c r="D21" s="51">
        <v>14317</v>
      </c>
      <c r="E21" s="51">
        <v>171</v>
      </c>
      <c r="F21" s="51">
        <f t="shared" si="1"/>
        <v>5213</v>
      </c>
      <c r="G21" s="51">
        <v>466</v>
      </c>
      <c r="H21" s="51">
        <f t="shared" si="2"/>
        <v>20167</v>
      </c>
      <c r="I21" s="129">
        <v>49.6</v>
      </c>
    </row>
    <row r="22" spans="1:9" ht="16.5" customHeight="1" x14ac:dyDescent="0.2">
      <c r="A22" s="49" t="s">
        <v>419</v>
      </c>
      <c r="B22" s="50">
        <v>91652000509</v>
      </c>
      <c r="C22" s="50">
        <v>3113</v>
      </c>
      <c r="D22" s="51">
        <v>13881</v>
      </c>
      <c r="E22" s="51">
        <v>60</v>
      </c>
      <c r="F22" s="51">
        <f t="shared" si="1"/>
        <v>5018</v>
      </c>
      <c r="G22" s="51">
        <v>476</v>
      </c>
      <c r="H22" s="51">
        <f t="shared" si="2"/>
        <v>19435</v>
      </c>
      <c r="I22" s="129">
        <v>48.5</v>
      </c>
    </row>
    <row r="23" spans="1:9" ht="16.5" customHeight="1" thickBot="1" x14ac:dyDescent="0.25">
      <c r="A23" s="54" t="s">
        <v>474</v>
      </c>
      <c r="B23" s="55">
        <v>91652000515</v>
      </c>
      <c r="C23" s="55">
        <v>3113</v>
      </c>
      <c r="D23" s="72">
        <v>10526</v>
      </c>
      <c r="E23" s="130">
        <v>130</v>
      </c>
      <c r="F23" s="51">
        <f t="shared" si="1"/>
        <v>3834</v>
      </c>
      <c r="G23" s="51">
        <v>315</v>
      </c>
      <c r="H23" s="57">
        <f t="shared" si="2"/>
        <v>14805</v>
      </c>
      <c r="I23" s="129">
        <v>38.5</v>
      </c>
    </row>
    <row r="24" spans="1:9" ht="19.5" customHeight="1" thickBot="1" x14ac:dyDescent="0.25">
      <c r="A24" s="29" t="s">
        <v>69</v>
      </c>
      <c r="B24" s="59"/>
      <c r="C24" s="60"/>
      <c r="D24" s="61">
        <f t="shared" ref="D24:I24" si="3">SUM(D14:D23)</f>
        <v>114244</v>
      </c>
      <c r="E24" s="61">
        <f t="shared" si="3"/>
        <v>935</v>
      </c>
      <c r="F24" s="61">
        <f t="shared" si="3"/>
        <v>41451</v>
      </c>
      <c r="G24" s="61">
        <f t="shared" si="3"/>
        <v>3656</v>
      </c>
      <c r="H24" s="61">
        <f t="shared" si="3"/>
        <v>160286</v>
      </c>
      <c r="I24" s="62">
        <f t="shared" si="3"/>
        <v>399</v>
      </c>
    </row>
    <row r="25" spans="1:9" ht="19.5" customHeight="1" x14ac:dyDescent="0.2">
      <c r="A25" s="24" t="s">
        <v>412</v>
      </c>
      <c r="B25" s="25"/>
      <c r="C25" s="25"/>
      <c r="D25" s="30"/>
      <c r="E25" s="30"/>
      <c r="F25" s="30"/>
      <c r="G25" s="30"/>
      <c r="H25" s="63"/>
      <c r="I25" s="64"/>
    </row>
    <row r="26" spans="1:9" ht="16.5" customHeight="1" x14ac:dyDescent="0.2">
      <c r="A26" s="49" t="s">
        <v>553</v>
      </c>
      <c r="B26" s="50">
        <v>91652000529</v>
      </c>
      <c r="C26" s="50">
        <v>3113</v>
      </c>
      <c r="D26" s="51">
        <v>8835</v>
      </c>
      <c r="E26" s="51">
        <v>46</v>
      </c>
      <c r="F26" s="51">
        <f t="shared" ref="F26:F35" si="4">CEILING((D26+E26)*34%+D26*2%,1)</f>
        <v>3197</v>
      </c>
      <c r="G26" s="51">
        <v>184</v>
      </c>
      <c r="H26" s="52">
        <f t="shared" ref="H26:H35" si="5">D26+E26+F26+G26</f>
        <v>12262</v>
      </c>
      <c r="I26" s="53">
        <v>26.8</v>
      </c>
    </row>
    <row r="27" spans="1:9" ht="16.5" customHeight="1" x14ac:dyDescent="0.2">
      <c r="A27" s="49" t="s">
        <v>420</v>
      </c>
      <c r="B27" s="50">
        <v>91652000525</v>
      </c>
      <c r="C27" s="50">
        <v>3113</v>
      </c>
      <c r="D27" s="51">
        <v>21788</v>
      </c>
      <c r="E27" s="51">
        <v>40</v>
      </c>
      <c r="F27" s="51">
        <f t="shared" si="4"/>
        <v>7858</v>
      </c>
      <c r="G27" s="51">
        <v>585</v>
      </c>
      <c r="H27" s="52">
        <f t="shared" si="5"/>
        <v>30271</v>
      </c>
      <c r="I27" s="53">
        <v>75.099999999999994</v>
      </c>
    </row>
    <row r="28" spans="1:9" ht="16.5" customHeight="1" x14ac:dyDescent="0.2">
      <c r="A28" s="49" t="s">
        <v>70</v>
      </c>
      <c r="B28" s="50">
        <v>91652000526</v>
      </c>
      <c r="C28" s="50">
        <v>3113</v>
      </c>
      <c r="D28" s="51">
        <v>14939</v>
      </c>
      <c r="E28" s="51">
        <v>135</v>
      </c>
      <c r="F28" s="51">
        <f t="shared" si="4"/>
        <v>5424</v>
      </c>
      <c r="G28" s="51">
        <v>551</v>
      </c>
      <c r="H28" s="52">
        <f t="shared" si="5"/>
        <v>21049</v>
      </c>
      <c r="I28" s="53">
        <v>52</v>
      </c>
    </row>
    <row r="29" spans="1:9" ht="16.5" customHeight="1" x14ac:dyDescent="0.2">
      <c r="A29" s="49" t="s">
        <v>505</v>
      </c>
      <c r="B29" s="50">
        <v>91652000530</v>
      </c>
      <c r="C29" s="50">
        <v>3113</v>
      </c>
      <c r="D29" s="51">
        <v>17432</v>
      </c>
      <c r="E29" s="51">
        <v>20</v>
      </c>
      <c r="F29" s="51">
        <f t="shared" si="4"/>
        <v>6283</v>
      </c>
      <c r="G29" s="51">
        <v>582</v>
      </c>
      <c r="H29" s="52">
        <f t="shared" si="5"/>
        <v>24317</v>
      </c>
      <c r="I29" s="53">
        <v>58.8</v>
      </c>
    </row>
    <row r="30" spans="1:9" ht="16.5" customHeight="1" x14ac:dyDescent="0.2">
      <c r="A30" s="49" t="s">
        <v>71</v>
      </c>
      <c r="B30" s="50">
        <v>91652000531</v>
      </c>
      <c r="C30" s="50">
        <v>3113</v>
      </c>
      <c r="D30" s="51">
        <v>19818</v>
      </c>
      <c r="E30" s="51">
        <v>125</v>
      </c>
      <c r="F30" s="51">
        <f t="shared" si="4"/>
        <v>7177</v>
      </c>
      <c r="G30" s="51">
        <v>730</v>
      </c>
      <c r="H30" s="52">
        <f t="shared" si="5"/>
        <v>27850</v>
      </c>
      <c r="I30" s="53">
        <v>68.5</v>
      </c>
    </row>
    <row r="31" spans="1:9" ht="16.5" customHeight="1" x14ac:dyDescent="0.2">
      <c r="A31" s="49" t="s">
        <v>72</v>
      </c>
      <c r="B31" s="50">
        <v>91652000524</v>
      </c>
      <c r="C31" s="50">
        <v>3113</v>
      </c>
      <c r="D31" s="51">
        <v>10593</v>
      </c>
      <c r="E31" s="51">
        <v>15</v>
      </c>
      <c r="F31" s="51">
        <f t="shared" si="4"/>
        <v>3819</v>
      </c>
      <c r="G31" s="51">
        <v>280</v>
      </c>
      <c r="H31" s="52">
        <f t="shared" si="5"/>
        <v>14707</v>
      </c>
      <c r="I31" s="53">
        <v>37.1</v>
      </c>
    </row>
    <row r="32" spans="1:9" ht="16.5" customHeight="1" x14ac:dyDescent="0.2">
      <c r="A32" s="49" t="s">
        <v>421</v>
      </c>
      <c r="B32" s="50">
        <v>91652000528</v>
      </c>
      <c r="C32" s="50">
        <v>3113</v>
      </c>
      <c r="D32" s="51">
        <v>19051</v>
      </c>
      <c r="E32" s="51">
        <v>100</v>
      </c>
      <c r="F32" s="51">
        <f t="shared" si="4"/>
        <v>6893</v>
      </c>
      <c r="G32" s="51">
        <v>503</v>
      </c>
      <c r="H32" s="52">
        <f t="shared" si="5"/>
        <v>26547</v>
      </c>
      <c r="I32" s="53">
        <v>68.599999999999994</v>
      </c>
    </row>
    <row r="33" spans="1:9" ht="16.5" customHeight="1" x14ac:dyDescent="0.2">
      <c r="A33" s="49" t="s">
        <v>73</v>
      </c>
      <c r="B33" s="50">
        <v>91652000521</v>
      </c>
      <c r="C33" s="50">
        <v>3113</v>
      </c>
      <c r="D33" s="51">
        <v>13055</v>
      </c>
      <c r="E33" s="51">
        <v>142</v>
      </c>
      <c r="F33" s="51">
        <f t="shared" si="4"/>
        <v>4749</v>
      </c>
      <c r="G33" s="51">
        <v>442</v>
      </c>
      <c r="H33" s="52">
        <f t="shared" si="5"/>
        <v>18388</v>
      </c>
      <c r="I33" s="53">
        <v>44</v>
      </c>
    </row>
    <row r="34" spans="1:9" s="22" customFormat="1" ht="16.5" customHeight="1" x14ac:dyDescent="0.2">
      <c r="A34" s="202" t="s">
        <v>579</v>
      </c>
      <c r="B34" s="65">
        <v>91652000527</v>
      </c>
      <c r="C34" s="65">
        <v>3117</v>
      </c>
      <c r="D34" s="15">
        <v>11369</v>
      </c>
      <c r="E34" s="15">
        <v>15</v>
      </c>
      <c r="F34" s="15">
        <f t="shared" si="4"/>
        <v>4098</v>
      </c>
      <c r="G34" s="15">
        <v>378</v>
      </c>
      <c r="H34" s="39">
        <f t="shared" si="5"/>
        <v>15860</v>
      </c>
      <c r="I34" s="16">
        <v>40</v>
      </c>
    </row>
    <row r="35" spans="1:9" ht="26.25" customHeight="1" thickBot="1" x14ac:dyDescent="0.25">
      <c r="A35" s="202" t="s">
        <v>74</v>
      </c>
      <c r="B35" s="50">
        <v>91652000520</v>
      </c>
      <c r="C35" s="50">
        <v>3113</v>
      </c>
      <c r="D35" s="51">
        <v>11334</v>
      </c>
      <c r="E35" s="51">
        <v>17</v>
      </c>
      <c r="F35" s="51">
        <f t="shared" si="4"/>
        <v>4087</v>
      </c>
      <c r="G35" s="51">
        <v>264</v>
      </c>
      <c r="H35" s="52">
        <f t="shared" si="5"/>
        <v>15702</v>
      </c>
      <c r="I35" s="53">
        <v>40.1</v>
      </c>
    </row>
    <row r="36" spans="1:9" ht="19.5" customHeight="1" thickBot="1" x14ac:dyDescent="0.25">
      <c r="A36" s="166" t="s">
        <v>75</v>
      </c>
      <c r="B36" s="59"/>
      <c r="C36" s="60"/>
      <c r="D36" s="61">
        <f t="shared" ref="D36:I36" si="6">SUM(D26:D35)</f>
        <v>148214</v>
      </c>
      <c r="E36" s="61">
        <f t="shared" si="6"/>
        <v>655</v>
      </c>
      <c r="F36" s="61">
        <f t="shared" si="6"/>
        <v>53585</v>
      </c>
      <c r="G36" s="61">
        <f t="shared" si="6"/>
        <v>4499</v>
      </c>
      <c r="H36" s="61">
        <f t="shared" si="6"/>
        <v>206953</v>
      </c>
      <c r="I36" s="62">
        <f t="shared" si="6"/>
        <v>511</v>
      </c>
    </row>
    <row r="37" spans="1:9" ht="19.5" customHeight="1" x14ac:dyDescent="0.2">
      <c r="A37" s="152" t="s">
        <v>210</v>
      </c>
      <c r="B37" s="25"/>
      <c r="C37" s="25"/>
      <c r="D37" s="30"/>
      <c r="E37" s="30"/>
      <c r="F37" s="30"/>
      <c r="G37" s="30"/>
      <c r="H37" s="63"/>
      <c r="I37" s="64"/>
    </row>
    <row r="38" spans="1:9" ht="16.5" customHeight="1" x14ac:dyDescent="0.2">
      <c r="A38" s="202" t="s">
        <v>422</v>
      </c>
      <c r="B38" s="50">
        <v>91652000532</v>
      </c>
      <c r="C38" s="50">
        <v>3113</v>
      </c>
      <c r="D38" s="51">
        <v>15105</v>
      </c>
      <c r="E38" s="51">
        <v>15</v>
      </c>
      <c r="F38" s="51">
        <f t="shared" ref="F38:F57" si="7">CEILING((D38+E38)*34%+D38*2%,1)</f>
        <v>5443</v>
      </c>
      <c r="G38" s="51">
        <v>536</v>
      </c>
      <c r="H38" s="52">
        <f t="shared" ref="H38:H57" si="8">D38+E38+F38+G38</f>
        <v>21099</v>
      </c>
      <c r="I38" s="53">
        <v>51.5</v>
      </c>
    </row>
    <row r="39" spans="1:9" ht="25.5" x14ac:dyDescent="0.2">
      <c r="A39" s="254" t="s">
        <v>509</v>
      </c>
      <c r="B39" s="50">
        <v>91652000544</v>
      </c>
      <c r="C39" s="50">
        <v>3113</v>
      </c>
      <c r="D39" s="51">
        <v>26700</v>
      </c>
      <c r="E39" s="51">
        <v>200</v>
      </c>
      <c r="F39" s="51">
        <f t="shared" si="7"/>
        <v>9680</v>
      </c>
      <c r="G39" s="51">
        <v>928</v>
      </c>
      <c r="H39" s="52">
        <f t="shared" si="8"/>
        <v>37508</v>
      </c>
      <c r="I39" s="53">
        <v>93.4</v>
      </c>
    </row>
    <row r="40" spans="1:9" ht="16.5" customHeight="1" x14ac:dyDescent="0.2">
      <c r="A40" s="255" t="s">
        <v>76</v>
      </c>
      <c r="B40" s="50">
        <v>91652000543</v>
      </c>
      <c r="C40" s="50">
        <v>3113</v>
      </c>
      <c r="D40" s="51">
        <v>17826</v>
      </c>
      <c r="E40" s="51">
        <v>108</v>
      </c>
      <c r="F40" s="51">
        <f t="shared" si="7"/>
        <v>6455</v>
      </c>
      <c r="G40" s="51">
        <v>668</v>
      </c>
      <c r="H40" s="52">
        <f t="shared" si="8"/>
        <v>25057</v>
      </c>
      <c r="I40" s="53">
        <v>62.3</v>
      </c>
    </row>
    <row r="41" spans="1:9" ht="16.5" customHeight="1" x14ac:dyDescent="0.2">
      <c r="A41" s="202" t="s">
        <v>423</v>
      </c>
      <c r="B41" s="50">
        <v>91652000535</v>
      </c>
      <c r="C41" s="50">
        <v>3113</v>
      </c>
      <c r="D41" s="51">
        <v>15445</v>
      </c>
      <c r="E41" s="51">
        <v>55</v>
      </c>
      <c r="F41" s="51">
        <f t="shared" si="7"/>
        <v>5579</v>
      </c>
      <c r="G41" s="51">
        <v>553</v>
      </c>
      <c r="H41" s="52">
        <f t="shared" si="8"/>
        <v>21632</v>
      </c>
      <c r="I41" s="53">
        <v>53.5</v>
      </c>
    </row>
    <row r="42" spans="1:9" ht="16.5" customHeight="1" x14ac:dyDescent="0.2">
      <c r="A42" s="202" t="s">
        <v>77</v>
      </c>
      <c r="B42" s="50">
        <v>91652000534</v>
      </c>
      <c r="C42" s="50">
        <v>3113</v>
      </c>
      <c r="D42" s="51">
        <v>11322</v>
      </c>
      <c r="E42" s="51">
        <v>110</v>
      </c>
      <c r="F42" s="51">
        <f t="shared" si="7"/>
        <v>4114</v>
      </c>
      <c r="G42" s="51">
        <v>377</v>
      </c>
      <c r="H42" s="52">
        <f t="shared" si="8"/>
        <v>15923</v>
      </c>
      <c r="I42" s="53">
        <v>39.6</v>
      </c>
    </row>
    <row r="43" spans="1:9" ht="16.5" customHeight="1" x14ac:dyDescent="0.2">
      <c r="A43" s="202" t="s">
        <v>78</v>
      </c>
      <c r="B43" s="50">
        <v>91652000551</v>
      </c>
      <c r="C43" s="50">
        <v>3113</v>
      </c>
      <c r="D43" s="51">
        <v>19765</v>
      </c>
      <c r="E43" s="51">
        <v>126</v>
      </c>
      <c r="F43" s="51">
        <f t="shared" si="7"/>
        <v>7159</v>
      </c>
      <c r="G43" s="51">
        <v>745</v>
      </c>
      <c r="H43" s="52">
        <f t="shared" si="8"/>
        <v>27795</v>
      </c>
      <c r="I43" s="53">
        <v>67.900000000000006</v>
      </c>
    </row>
    <row r="44" spans="1:9" ht="16.5" customHeight="1" x14ac:dyDescent="0.2">
      <c r="A44" s="202" t="s">
        <v>79</v>
      </c>
      <c r="B44" s="50">
        <v>91652000549</v>
      </c>
      <c r="C44" s="50">
        <v>3113</v>
      </c>
      <c r="D44" s="51">
        <v>21293</v>
      </c>
      <c r="E44" s="51">
        <v>70</v>
      </c>
      <c r="F44" s="51">
        <f t="shared" si="7"/>
        <v>7690</v>
      </c>
      <c r="G44" s="51">
        <v>759</v>
      </c>
      <c r="H44" s="52">
        <f t="shared" si="8"/>
        <v>29812</v>
      </c>
      <c r="I44" s="53">
        <v>72.7</v>
      </c>
    </row>
    <row r="45" spans="1:9" ht="25.5" x14ac:dyDescent="0.2">
      <c r="A45" s="202" t="s">
        <v>80</v>
      </c>
      <c r="B45" s="50">
        <v>91652000537</v>
      </c>
      <c r="C45" s="50">
        <v>3113</v>
      </c>
      <c r="D45" s="51">
        <v>22745</v>
      </c>
      <c r="E45" s="51">
        <v>200</v>
      </c>
      <c r="F45" s="51">
        <f t="shared" si="7"/>
        <v>8257</v>
      </c>
      <c r="G45" s="51">
        <v>647</v>
      </c>
      <c r="H45" s="52">
        <f t="shared" si="8"/>
        <v>31849</v>
      </c>
      <c r="I45" s="53">
        <v>79.7</v>
      </c>
    </row>
    <row r="46" spans="1:9" ht="16.5" customHeight="1" x14ac:dyDescent="0.2">
      <c r="A46" s="202" t="s">
        <v>81</v>
      </c>
      <c r="B46" s="50">
        <v>91652000554</v>
      </c>
      <c r="C46" s="50">
        <v>3113</v>
      </c>
      <c r="D46" s="51">
        <v>7633</v>
      </c>
      <c r="E46" s="51">
        <v>65</v>
      </c>
      <c r="F46" s="51">
        <f t="shared" si="7"/>
        <v>2770</v>
      </c>
      <c r="G46" s="51">
        <v>227</v>
      </c>
      <c r="H46" s="52">
        <f t="shared" si="8"/>
        <v>10695</v>
      </c>
      <c r="I46" s="53">
        <v>27.8</v>
      </c>
    </row>
    <row r="47" spans="1:9" ht="16.5" customHeight="1" x14ac:dyDescent="0.2">
      <c r="A47" s="202" t="s">
        <v>82</v>
      </c>
      <c r="B47" s="50">
        <v>91652000547</v>
      </c>
      <c r="C47" s="50">
        <v>3113</v>
      </c>
      <c r="D47" s="51">
        <v>14135</v>
      </c>
      <c r="E47" s="51">
        <v>120</v>
      </c>
      <c r="F47" s="51">
        <f t="shared" si="7"/>
        <v>5130</v>
      </c>
      <c r="G47" s="51">
        <v>410</v>
      </c>
      <c r="H47" s="52">
        <f t="shared" si="8"/>
        <v>19795</v>
      </c>
      <c r="I47" s="53">
        <v>47.6</v>
      </c>
    </row>
    <row r="48" spans="1:9" ht="16.5" customHeight="1" x14ac:dyDescent="0.2">
      <c r="A48" s="202" t="s">
        <v>83</v>
      </c>
      <c r="B48" s="50">
        <v>91652000553</v>
      </c>
      <c r="C48" s="50">
        <v>3113</v>
      </c>
      <c r="D48" s="51">
        <v>10733</v>
      </c>
      <c r="E48" s="51">
        <v>10</v>
      </c>
      <c r="F48" s="51">
        <f t="shared" si="7"/>
        <v>3868</v>
      </c>
      <c r="G48" s="51">
        <v>355</v>
      </c>
      <c r="H48" s="52">
        <f t="shared" si="8"/>
        <v>14966</v>
      </c>
      <c r="I48" s="53">
        <v>34.799999999999997</v>
      </c>
    </row>
    <row r="49" spans="1:9" ht="16.5" customHeight="1" x14ac:dyDescent="0.2">
      <c r="A49" s="202" t="s">
        <v>84</v>
      </c>
      <c r="B49" s="50">
        <v>91652000538</v>
      </c>
      <c r="C49" s="50">
        <v>3113</v>
      </c>
      <c r="D49" s="51">
        <v>11494</v>
      </c>
      <c r="E49" s="51">
        <v>60</v>
      </c>
      <c r="F49" s="51">
        <f t="shared" si="7"/>
        <v>4159</v>
      </c>
      <c r="G49" s="51">
        <v>391</v>
      </c>
      <c r="H49" s="52">
        <f t="shared" si="8"/>
        <v>16104</v>
      </c>
      <c r="I49" s="53">
        <v>41</v>
      </c>
    </row>
    <row r="50" spans="1:9" ht="25.5" x14ac:dyDescent="0.2">
      <c r="A50" s="202" t="s">
        <v>85</v>
      </c>
      <c r="B50" s="50">
        <v>91652000542</v>
      </c>
      <c r="C50" s="50">
        <v>3113</v>
      </c>
      <c r="D50" s="51">
        <v>10227</v>
      </c>
      <c r="E50" s="51">
        <v>40</v>
      </c>
      <c r="F50" s="51">
        <f t="shared" si="7"/>
        <v>3696</v>
      </c>
      <c r="G50" s="51">
        <v>347</v>
      </c>
      <c r="H50" s="52">
        <f t="shared" si="8"/>
        <v>14310</v>
      </c>
      <c r="I50" s="53">
        <v>38.1</v>
      </c>
    </row>
    <row r="51" spans="1:9" ht="16.5" customHeight="1" x14ac:dyDescent="0.2">
      <c r="A51" s="202" t="s">
        <v>86</v>
      </c>
      <c r="B51" s="50">
        <v>91652000552</v>
      </c>
      <c r="C51" s="50">
        <v>3113</v>
      </c>
      <c r="D51" s="51">
        <v>10251</v>
      </c>
      <c r="E51" s="51">
        <v>160</v>
      </c>
      <c r="F51" s="51">
        <f t="shared" si="7"/>
        <v>3745</v>
      </c>
      <c r="G51" s="51">
        <v>332</v>
      </c>
      <c r="H51" s="52">
        <f t="shared" si="8"/>
        <v>14488</v>
      </c>
      <c r="I51" s="53">
        <v>36.5</v>
      </c>
    </row>
    <row r="52" spans="1:9" ht="16.5" customHeight="1" x14ac:dyDescent="0.2">
      <c r="A52" s="202" t="s">
        <v>475</v>
      </c>
      <c r="B52" s="50">
        <v>91652000545</v>
      </c>
      <c r="C52" s="50">
        <v>3113</v>
      </c>
      <c r="D52" s="51">
        <v>22831</v>
      </c>
      <c r="E52" s="51">
        <v>20</v>
      </c>
      <c r="F52" s="51">
        <f t="shared" si="7"/>
        <v>8226</v>
      </c>
      <c r="G52" s="51">
        <v>649</v>
      </c>
      <c r="H52" s="52">
        <f t="shared" si="8"/>
        <v>31726</v>
      </c>
      <c r="I52" s="53">
        <v>74.400000000000006</v>
      </c>
    </row>
    <row r="53" spans="1:9" ht="16.5" customHeight="1" x14ac:dyDescent="0.2">
      <c r="A53" s="202" t="s">
        <v>87</v>
      </c>
      <c r="B53" s="50">
        <v>91652000546</v>
      </c>
      <c r="C53" s="50">
        <v>3113</v>
      </c>
      <c r="D53" s="51">
        <v>8484</v>
      </c>
      <c r="E53" s="51">
        <v>100</v>
      </c>
      <c r="F53" s="51">
        <f t="shared" si="7"/>
        <v>3089</v>
      </c>
      <c r="G53" s="51">
        <v>257</v>
      </c>
      <c r="H53" s="52">
        <f t="shared" si="8"/>
        <v>11930</v>
      </c>
      <c r="I53" s="53">
        <v>31.5</v>
      </c>
    </row>
    <row r="54" spans="1:9" ht="16.5" customHeight="1" x14ac:dyDescent="0.2">
      <c r="A54" s="202" t="s">
        <v>88</v>
      </c>
      <c r="B54" s="50">
        <v>91652000550</v>
      </c>
      <c r="C54" s="50">
        <v>3113</v>
      </c>
      <c r="D54" s="51">
        <v>13030</v>
      </c>
      <c r="E54" s="51">
        <v>100</v>
      </c>
      <c r="F54" s="51">
        <f t="shared" si="7"/>
        <v>4725</v>
      </c>
      <c r="G54" s="51">
        <v>409</v>
      </c>
      <c r="H54" s="52">
        <f t="shared" si="8"/>
        <v>18264</v>
      </c>
      <c r="I54" s="53">
        <v>44.6</v>
      </c>
    </row>
    <row r="55" spans="1:9" ht="16.5" customHeight="1" x14ac:dyDescent="0.2">
      <c r="A55" s="202" t="s">
        <v>269</v>
      </c>
      <c r="B55" s="50">
        <v>91652000548</v>
      </c>
      <c r="C55" s="50">
        <v>3113</v>
      </c>
      <c r="D55" s="51">
        <v>17109</v>
      </c>
      <c r="E55" s="51">
        <v>170</v>
      </c>
      <c r="F55" s="51">
        <f t="shared" si="7"/>
        <v>6218</v>
      </c>
      <c r="G55" s="51">
        <v>475</v>
      </c>
      <c r="H55" s="52">
        <f t="shared" si="8"/>
        <v>23972</v>
      </c>
      <c r="I55" s="53">
        <v>63.8</v>
      </c>
    </row>
    <row r="56" spans="1:9" ht="16.5" customHeight="1" x14ac:dyDescent="0.2">
      <c r="A56" s="202" t="s">
        <v>89</v>
      </c>
      <c r="B56" s="50">
        <v>91652000541</v>
      </c>
      <c r="C56" s="50">
        <v>3113</v>
      </c>
      <c r="D56" s="51">
        <v>9713</v>
      </c>
      <c r="E56" s="51">
        <v>130</v>
      </c>
      <c r="F56" s="51">
        <f t="shared" si="7"/>
        <v>3541</v>
      </c>
      <c r="G56" s="51">
        <v>317</v>
      </c>
      <c r="H56" s="52">
        <f t="shared" si="8"/>
        <v>13701</v>
      </c>
      <c r="I56" s="53">
        <v>30</v>
      </c>
    </row>
    <row r="57" spans="1:9" ht="16.5" customHeight="1" x14ac:dyDescent="0.2">
      <c r="A57" s="202" t="s">
        <v>90</v>
      </c>
      <c r="B57" s="50">
        <v>91652000539</v>
      </c>
      <c r="C57" s="50">
        <v>3113</v>
      </c>
      <c r="D57" s="51">
        <v>12887</v>
      </c>
      <c r="E57" s="51">
        <v>162</v>
      </c>
      <c r="F57" s="51">
        <f t="shared" si="7"/>
        <v>4695</v>
      </c>
      <c r="G57" s="51">
        <v>437</v>
      </c>
      <c r="H57" s="52">
        <f t="shared" si="8"/>
        <v>18181</v>
      </c>
      <c r="I57" s="53">
        <v>47.2</v>
      </c>
    </row>
    <row r="58" spans="1:9" ht="19.5" customHeight="1" x14ac:dyDescent="0.2">
      <c r="A58" s="188" t="s">
        <v>56</v>
      </c>
      <c r="B58" s="40"/>
      <c r="C58" s="40"/>
      <c r="D58" s="34"/>
      <c r="E58" s="34"/>
      <c r="F58" s="34"/>
      <c r="G58" s="34"/>
      <c r="H58" s="66"/>
      <c r="I58" s="41"/>
    </row>
    <row r="59" spans="1:9" ht="16.5" customHeight="1" thickBot="1" x14ac:dyDescent="0.25">
      <c r="A59" s="256" t="s">
        <v>424</v>
      </c>
      <c r="B59" s="55">
        <v>91652000679</v>
      </c>
      <c r="C59" s="55">
        <v>3113</v>
      </c>
      <c r="D59" s="51">
        <v>19103</v>
      </c>
      <c r="E59" s="51">
        <v>232</v>
      </c>
      <c r="F59" s="51">
        <f>CEILING((D59+E59)*34%+D59*2%,1)</f>
        <v>6956</v>
      </c>
      <c r="G59" s="51">
        <v>672</v>
      </c>
      <c r="H59" s="57">
        <f>D59+E59+F59+G59</f>
        <v>26963</v>
      </c>
      <c r="I59" s="53">
        <v>71.900000000000006</v>
      </c>
    </row>
    <row r="60" spans="1:9" ht="19.5" customHeight="1" thickBot="1" x14ac:dyDescent="0.25">
      <c r="A60" s="166" t="s">
        <v>91</v>
      </c>
      <c r="B60" s="59"/>
      <c r="C60" s="60"/>
      <c r="D60" s="61">
        <f t="shared" ref="D60:I60" si="9">SUM(D38:D59)</f>
        <v>317831</v>
      </c>
      <c r="E60" s="61">
        <f t="shared" si="9"/>
        <v>2253</v>
      </c>
      <c r="F60" s="61">
        <f t="shared" si="9"/>
        <v>115195</v>
      </c>
      <c r="G60" s="61">
        <f t="shared" si="9"/>
        <v>10491</v>
      </c>
      <c r="H60" s="61">
        <f t="shared" si="9"/>
        <v>445770</v>
      </c>
      <c r="I60" s="62">
        <f t="shared" si="9"/>
        <v>1109.8</v>
      </c>
    </row>
    <row r="61" spans="1:9" ht="19.5" customHeight="1" x14ac:dyDescent="0.2">
      <c r="A61" s="152" t="s">
        <v>211</v>
      </c>
      <c r="B61" s="25"/>
      <c r="C61" s="25"/>
      <c r="D61" s="30"/>
      <c r="E61" s="30"/>
      <c r="F61" s="30"/>
      <c r="G61" s="30"/>
      <c r="H61" s="63"/>
      <c r="I61" s="64"/>
    </row>
    <row r="62" spans="1:9" ht="16.5" customHeight="1" x14ac:dyDescent="0.2">
      <c r="A62" s="202" t="s">
        <v>92</v>
      </c>
      <c r="B62" s="50">
        <v>91652000556</v>
      </c>
      <c r="C62" s="50">
        <v>3113</v>
      </c>
      <c r="D62" s="51">
        <v>7883</v>
      </c>
      <c r="E62" s="51">
        <v>40</v>
      </c>
      <c r="F62" s="51">
        <f t="shared" ref="F62:F73" si="10">CEILING((D62+E62)*34%+D62*2%,1)</f>
        <v>2852</v>
      </c>
      <c r="G62" s="51">
        <v>232</v>
      </c>
      <c r="H62" s="52">
        <f t="shared" ref="H62:H73" si="11">D62+E62+F62+G62</f>
        <v>11007</v>
      </c>
      <c r="I62" s="53">
        <v>28</v>
      </c>
    </row>
    <row r="63" spans="1:9" ht="25.5" x14ac:dyDescent="0.2">
      <c r="A63" s="202" t="s">
        <v>93</v>
      </c>
      <c r="B63" s="50">
        <v>91652000566</v>
      </c>
      <c r="C63" s="50">
        <v>3113</v>
      </c>
      <c r="D63" s="51">
        <v>17605</v>
      </c>
      <c r="E63" s="51">
        <v>160</v>
      </c>
      <c r="F63" s="51">
        <f t="shared" si="10"/>
        <v>6393</v>
      </c>
      <c r="G63" s="51">
        <v>646</v>
      </c>
      <c r="H63" s="52">
        <f t="shared" si="11"/>
        <v>24804</v>
      </c>
      <c r="I63" s="53">
        <v>60.3</v>
      </c>
    </row>
    <row r="64" spans="1:9" ht="16.5" customHeight="1" x14ac:dyDescent="0.2">
      <c r="A64" s="202" t="s">
        <v>94</v>
      </c>
      <c r="B64" s="50">
        <v>91652000555</v>
      </c>
      <c r="C64" s="50">
        <v>3113</v>
      </c>
      <c r="D64" s="51">
        <v>7371</v>
      </c>
      <c r="E64" s="51">
        <v>150</v>
      </c>
      <c r="F64" s="51">
        <f t="shared" si="10"/>
        <v>2705</v>
      </c>
      <c r="G64" s="51">
        <v>186</v>
      </c>
      <c r="H64" s="52">
        <f t="shared" si="11"/>
        <v>10412</v>
      </c>
      <c r="I64" s="53">
        <v>27.3</v>
      </c>
    </row>
    <row r="65" spans="1:9" ht="25.5" x14ac:dyDescent="0.2">
      <c r="A65" s="202" t="s">
        <v>95</v>
      </c>
      <c r="B65" s="50">
        <v>91652000557</v>
      </c>
      <c r="C65" s="50">
        <v>3113</v>
      </c>
      <c r="D65" s="51">
        <v>23232</v>
      </c>
      <c r="E65" s="51">
        <v>300</v>
      </c>
      <c r="F65" s="51">
        <f t="shared" si="10"/>
        <v>8466</v>
      </c>
      <c r="G65" s="51">
        <v>737</v>
      </c>
      <c r="H65" s="52">
        <f t="shared" si="11"/>
        <v>32735</v>
      </c>
      <c r="I65" s="53">
        <v>87.7</v>
      </c>
    </row>
    <row r="66" spans="1:9" ht="16.5" customHeight="1" x14ac:dyDescent="0.2">
      <c r="A66" s="202" t="s">
        <v>476</v>
      </c>
      <c r="B66" s="50">
        <v>91652000567</v>
      </c>
      <c r="C66" s="50">
        <v>3113</v>
      </c>
      <c r="D66" s="51">
        <v>12409</v>
      </c>
      <c r="E66" s="51">
        <v>62</v>
      </c>
      <c r="F66" s="51">
        <f t="shared" si="10"/>
        <v>4489</v>
      </c>
      <c r="G66" s="51">
        <v>318</v>
      </c>
      <c r="H66" s="52">
        <f t="shared" si="11"/>
        <v>17278</v>
      </c>
      <c r="I66" s="53">
        <v>46.4</v>
      </c>
    </row>
    <row r="67" spans="1:9" ht="16.5" customHeight="1" x14ac:dyDescent="0.2">
      <c r="A67" s="202" t="s">
        <v>96</v>
      </c>
      <c r="B67" s="50">
        <v>91652000563</v>
      </c>
      <c r="C67" s="50">
        <v>3113</v>
      </c>
      <c r="D67" s="51">
        <v>13520</v>
      </c>
      <c r="E67" s="51">
        <v>50</v>
      </c>
      <c r="F67" s="51">
        <f t="shared" si="10"/>
        <v>4885</v>
      </c>
      <c r="G67" s="51">
        <v>488</v>
      </c>
      <c r="H67" s="52">
        <f t="shared" si="11"/>
        <v>18943</v>
      </c>
      <c r="I67" s="53">
        <v>45.5</v>
      </c>
    </row>
    <row r="68" spans="1:9" ht="16.5" customHeight="1" x14ac:dyDescent="0.2">
      <c r="A68" s="202" t="s">
        <v>97</v>
      </c>
      <c r="B68" s="50">
        <v>91652000564</v>
      </c>
      <c r="C68" s="50">
        <v>3117</v>
      </c>
      <c r="D68" s="51">
        <v>6668</v>
      </c>
      <c r="E68" s="51">
        <v>30</v>
      </c>
      <c r="F68" s="51">
        <f t="shared" si="10"/>
        <v>2411</v>
      </c>
      <c r="G68" s="51">
        <v>272</v>
      </c>
      <c r="H68" s="52">
        <f t="shared" si="11"/>
        <v>9381</v>
      </c>
      <c r="I68" s="53">
        <v>22.2</v>
      </c>
    </row>
    <row r="69" spans="1:9" ht="16.5" customHeight="1" x14ac:dyDescent="0.2">
      <c r="A69" s="202" t="s">
        <v>98</v>
      </c>
      <c r="B69" s="50">
        <v>91652000558</v>
      </c>
      <c r="C69" s="50">
        <v>3113</v>
      </c>
      <c r="D69" s="51">
        <v>10748</v>
      </c>
      <c r="E69" s="51">
        <v>60</v>
      </c>
      <c r="F69" s="51">
        <f t="shared" si="10"/>
        <v>3890</v>
      </c>
      <c r="G69" s="51">
        <v>264</v>
      </c>
      <c r="H69" s="52">
        <f t="shared" si="11"/>
        <v>14962</v>
      </c>
      <c r="I69" s="53">
        <v>40.5</v>
      </c>
    </row>
    <row r="70" spans="1:9" ht="16.5" customHeight="1" x14ac:dyDescent="0.2">
      <c r="A70" s="202" t="s">
        <v>99</v>
      </c>
      <c r="B70" s="50">
        <v>91652000565</v>
      </c>
      <c r="C70" s="50">
        <v>3113</v>
      </c>
      <c r="D70" s="51">
        <v>14512</v>
      </c>
      <c r="E70" s="51">
        <v>60</v>
      </c>
      <c r="F70" s="51">
        <f t="shared" si="10"/>
        <v>5245</v>
      </c>
      <c r="G70" s="51">
        <v>410</v>
      </c>
      <c r="H70" s="52">
        <f t="shared" si="11"/>
        <v>20227</v>
      </c>
      <c r="I70" s="53">
        <v>55.5</v>
      </c>
    </row>
    <row r="71" spans="1:9" ht="25.5" x14ac:dyDescent="0.2">
      <c r="A71" s="202" t="s">
        <v>100</v>
      </c>
      <c r="B71" s="50">
        <v>91652000569</v>
      </c>
      <c r="C71" s="50">
        <v>3113</v>
      </c>
      <c r="D71" s="51">
        <v>13321</v>
      </c>
      <c r="E71" s="51">
        <v>50</v>
      </c>
      <c r="F71" s="51">
        <f t="shared" si="10"/>
        <v>4813</v>
      </c>
      <c r="G71" s="51">
        <v>370</v>
      </c>
      <c r="H71" s="52">
        <f t="shared" si="11"/>
        <v>18554</v>
      </c>
      <c r="I71" s="53">
        <v>47.1</v>
      </c>
    </row>
    <row r="72" spans="1:9" ht="25.5" x14ac:dyDescent="0.2">
      <c r="A72" s="202" t="s">
        <v>477</v>
      </c>
      <c r="B72" s="50">
        <v>91652000570</v>
      </c>
      <c r="C72" s="50">
        <v>3113</v>
      </c>
      <c r="D72" s="51">
        <v>30244</v>
      </c>
      <c r="E72" s="51">
        <v>20</v>
      </c>
      <c r="F72" s="51">
        <f t="shared" si="10"/>
        <v>10895</v>
      </c>
      <c r="G72" s="51">
        <v>956</v>
      </c>
      <c r="H72" s="52">
        <f t="shared" si="11"/>
        <v>42115</v>
      </c>
      <c r="I72" s="53">
        <v>112.1</v>
      </c>
    </row>
    <row r="73" spans="1:9" ht="16.5" customHeight="1" x14ac:dyDescent="0.2">
      <c r="A73" s="202" t="s">
        <v>580</v>
      </c>
      <c r="B73" s="50">
        <v>91652000559</v>
      </c>
      <c r="C73" s="50">
        <v>3113</v>
      </c>
      <c r="D73" s="51">
        <v>17548</v>
      </c>
      <c r="E73" s="51">
        <v>433</v>
      </c>
      <c r="F73" s="51">
        <f t="shared" si="10"/>
        <v>6465</v>
      </c>
      <c r="G73" s="51">
        <v>575</v>
      </c>
      <c r="H73" s="52">
        <f t="shared" si="11"/>
        <v>25021</v>
      </c>
      <c r="I73" s="53">
        <v>64.900000000000006</v>
      </c>
    </row>
    <row r="74" spans="1:9" ht="19.5" customHeight="1" x14ac:dyDescent="0.2">
      <c r="A74" s="188" t="s">
        <v>347</v>
      </c>
      <c r="B74" s="40"/>
      <c r="C74" s="40"/>
      <c r="D74" s="34"/>
      <c r="E74" s="34"/>
      <c r="F74" s="34"/>
      <c r="G74" s="34"/>
      <c r="H74" s="66"/>
      <c r="I74" s="41"/>
    </row>
    <row r="75" spans="1:9" ht="16.5" customHeight="1" thickBot="1" x14ac:dyDescent="0.25">
      <c r="A75" s="256" t="s">
        <v>101</v>
      </c>
      <c r="B75" s="55">
        <v>91652000687</v>
      </c>
      <c r="C75" s="55">
        <v>3113</v>
      </c>
      <c r="D75" s="51">
        <v>12020</v>
      </c>
      <c r="E75" s="51">
        <v>200</v>
      </c>
      <c r="F75" s="51">
        <f>CEILING((D75+E75)*34%+D75*2%,1)</f>
        <v>4396</v>
      </c>
      <c r="G75" s="51">
        <v>321</v>
      </c>
      <c r="H75" s="52">
        <f>D75+E75+F75+G75</f>
        <v>16937</v>
      </c>
      <c r="I75" s="53">
        <v>44.9</v>
      </c>
    </row>
    <row r="76" spans="1:9" ht="19.5" customHeight="1" thickBot="1" x14ac:dyDescent="0.25">
      <c r="A76" s="166" t="s">
        <v>102</v>
      </c>
      <c r="B76" s="59"/>
      <c r="C76" s="60"/>
      <c r="D76" s="61">
        <f t="shared" ref="D76:I76" si="12">SUM(D62:D75)</f>
        <v>187081</v>
      </c>
      <c r="E76" s="61">
        <f t="shared" si="12"/>
        <v>1615</v>
      </c>
      <c r="F76" s="61">
        <f t="shared" si="12"/>
        <v>67905</v>
      </c>
      <c r="G76" s="61">
        <f t="shared" si="12"/>
        <v>5775</v>
      </c>
      <c r="H76" s="61">
        <f t="shared" si="12"/>
        <v>262376</v>
      </c>
      <c r="I76" s="62">
        <f t="shared" si="12"/>
        <v>682.4</v>
      </c>
    </row>
    <row r="77" spans="1:9" ht="19.5" customHeight="1" x14ac:dyDescent="0.2">
      <c r="A77" s="152" t="s">
        <v>213</v>
      </c>
      <c r="B77" s="25"/>
      <c r="C77" s="25"/>
      <c r="D77" s="30"/>
      <c r="E77" s="30"/>
      <c r="F77" s="30"/>
      <c r="G77" s="30"/>
      <c r="H77" s="63"/>
      <c r="I77" s="64"/>
    </row>
    <row r="78" spans="1:9" ht="16.5" customHeight="1" x14ac:dyDescent="0.2">
      <c r="A78" s="202" t="s">
        <v>103</v>
      </c>
      <c r="B78" s="50">
        <v>91652000579</v>
      </c>
      <c r="C78" s="50">
        <v>3113</v>
      </c>
      <c r="D78" s="51">
        <v>24212</v>
      </c>
      <c r="E78" s="51">
        <v>55</v>
      </c>
      <c r="F78" s="51">
        <f t="shared" ref="F78:F92" si="13">CEILING((D78+E78)*34%+D78*2%,1)</f>
        <v>8736</v>
      </c>
      <c r="G78" s="51">
        <v>808</v>
      </c>
      <c r="H78" s="52">
        <f t="shared" ref="H78:H92" si="14">D78+E78+F78+G78</f>
        <v>33811</v>
      </c>
      <c r="I78" s="53">
        <v>84.9</v>
      </c>
    </row>
    <row r="79" spans="1:9" ht="16.5" customHeight="1" x14ac:dyDescent="0.2">
      <c r="A79" s="202" t="s">
        <v>104</v>
      </c>
      <c r="B79" s="50">
        <v>91652000585</v>
      </c>
      <c r="C79" s="50">
        <v>3113</v>
      </c>
      <c r="D79" s="51">
        <v>15081</v>
      </c>
      <c r="E79" s="51">
        <v>120</v>
      </c>
      <c r="F79" s="51">
        <f t="shared" si="13"/>
        <v>5470</v>
      </c>
      <c r="G79" s="51">
        <v>568</v>
      </c>
      <c r="H79" s="52">
        <f t="shared" si="14"/>
        <v>21239</v>
      </c>
      <c r="I79" s="53">
        <v>55.2</v>
      </c>
    </row>
    <row r="80" spans="1:9" s="22" customFormat="1" ht="16.5" customHeight="1" x14ac:dyDescent="0.2">
      <c r="A80" s="202" t="s">
        <v>425</v>
      </c>
      <c r="B80" s="65">
        <v>91652000571</v>
      </c>
      <c r="C80" s="65">
        <v>3113</v>
      </c>
      <c r="D80" s="15">
        <v>20971</v>
      </c>
      <c r="E80" s="15">
        <v>50</v>
      </c>
      <c r="F80" s="15">
        <f t="shared" si="13"/>
        <v>7567</v>
      </c>
      <c r="G80" s="15">
        <v>724</v>
      </c>
      <c r="H80" s="39">
        <f t="shared" si="14"/>
        <v>29312</v>
      </c>
      <c r="I80" s="16">
        <v>74.5</v>
      </c>
    </row>
    <row r="81" spans="1:9" ht="25.5" x14ac:dyDescent="0.2">
      <c r="A81" s="202" t="s">
        <v>105</v>
      </c>
      <c r="B81" s="50">
        <v>91652000584</v>
      </c>
      <c r="C81" s="50">
        <v>3113</v>
      </c>
      <c r="D81" s="51">
        <v>18723</v>
      </c>
      <c r="E81" s="51">
        <v>140</v>
      </c>
      <c r="F81" s="51">
        <f t="shared" si="13"/>
        <v>6788</v>
      </c>
      <c r="G81" s="51">
        <v>457</v>
      </c>
      <c r="H81" s="52">
        <f t="shared" si="14"/>
        <v>26108</v>
      </c>
      <c r="I81" s="53">
        <v>73.099999999999994</v>
      </c>
    </row>
    <row r="82" spans="1:9" ht="16.5" customHeight="1" x14ac:dyDescent="0.2">
      <c r="A82" s="202" t="s">
        <v>515</v>
      </c>
      <c r="B82" s="50">
        <v>91652000574</v>
      </c>
      <c r="C82" s="50">
        <v>3113</v>
      </c>
      <c r="D82" s="51">
        <v>18748</v>
      </c>
      <c r="E82" s="51">
        <v>200</v>
      </c>
      <c r="F82" s="51">
        <f t="shared" si="13"/>
        <v>6818</v>
      </c>
      <c r="G82" s="51">
        <v>567</v>
      </c>
      <c r="H82" s="52">
        <f t="shared" si="14"/>
        <v>26333</v>
      </c>
      <c r="I82" s="53">
        <v>65.099999999999994</v>
      </c>
    </row>
    <row r="83" spans="1:9" ht="16.5" customHeight="1" x14ac:dyDescent="0.2">
      <c r="A83" s="202" t="s">
        <v>106</v>
      </c>
      <c r="B83" s="50">
        <v>91652000587</v>
      </c>
      <c r="C83" s="50">
        <v>3113</v>
      </c>
      <c r="D83" s="51">
        <v>14085</v>
      </c>
      <c r="E83" s="51">
        <v>250</v>
      </c>
      <c r="F83" s="51">
        <f t="shared" si="13"/>
        <v>5156</v>
      </c>
      <c r="G83" s="51">
        <v>457</v>
      </c>
      <c r="H83" s="52">
        <f t="shared" si="14"/>
        <v>19948</v>
      </c>
      <c r="I83" s="53">
        <v>50.6</v>
      </c>
    </row>
    <row r="84" spans="1:9" ht="16.5" customHeight="1" x14ac:dyDescent="0.2">
      <c r="A84" s="202" t="s">
        <v>107</v>
      </c>
      <c r="B84" s="50">
        <v>91652000581</v>
      </c>
      <c r="C84" s="50">
        <v>3113</v>
      </c>
      <c r="D84" s="51">
        <v>15237</v>
      </c>
      <c r="E84" s="51">
        <v>126</v>
      </c>
      <c r="F84" s="51">
        <f t="shared" si="13"/>
        <v>5529</v>
      </c>
      <c r="G84" s="51">
        <v>541</v>
      </c>
      <c r="H84" s="52">
        <f t="shared" si="14"/>
        <v>21433</v>
      </c>
      <c r="I84" s="53">
        <v>54.2</v>
      </c>
    </row>
    <row r="85" spans="1:9" ht="16.5" customHeight="1" x14ac:dyDescent="0.2">
      <c r="A85" s="202" t="s">
        <v>108</v>
      </c>
      <c r="B85" s="50">
        <v>91652000588</v>
      </c>
      <c r="C85" s="50">
        <v>3113</v>
      </c>
      <c r="D85" s="51">
        <v>15819</v>
      </c>
      <c r="E85" s="51">
        <v>76</v>
      </c>
      <c r="F85" s="51">
        <f t="shared" si="13"/>
        <v>5721</v>
      </c>
      <c r="G85" s="51">
        <v>535</v>
      </c>
      <c r="H85" s="52">
        <f t="shared" si="14"/>
        <v>22151</v>
      </c>
      <c r="I85" s="53">
        <v>55.9</v>
      </c>
    </row>
    <row r="86" spans="1:9" ht="25.5" x14ac:dyDescent="0.2">
      <c r="A86" s="202" t="s">
        <v>581</v>
      </c>
      <c r="B86" s="50">
        <v>91652000572</v>
      </c>
      <c r="C86" s="50">
        <v>3113</v>
      </c>
      <c r="D86" s="51">
        <v>26666</v>
      </c>
      <c r="E86" s="51">
        <v>320</v>
      </c>
      <c r="F86" s="51">
        <f t="shared" si="13"/>
        <v>9709</v>
      </c>
      <c r="G86" s="51">
        <v>931</v>
      </c>
      <c r="H86" s="52">
        <f t="shared" si="14"/>
        <v>37626</v>
      </c>
      <c r="I86" s="53">
        <v>100.5</v>
      </c>
    </row>
    <row r="87" spans="1:9" ht="16.5" customHeight="1" x14ac:dyDescent="0.2">
      <c r="A87" s="202" t="s">
        <v>109</v>
      </c>
      <c r="B87" s="50">
        <v>91652000582</v>
      </c>
      <c r="C87" s="50">
        <v>3113</v>
      </c>
      <c r="D87" s="51">
        <v>10036</v>
      </c>
      <c r="E87" s="51">
        <v>100</v>
      </c>
      <c r="F87" s="51">
        <f t="shared" si="13"/>
        <v>3647</v>
      </c>
      <c r="G87" s="51">
        <v>331</v>
      </c>
      <c r="H87" s="52">
        <f t="shared" si="14"/>
        <v>14114</v>
      </c>
      <c r="I87" s="53">
        <v>37.1</v>
      </c>
    </row>
    <row r="88" spans="1:9" ht="16.5" customHeight="1" x14ac:dyDescent="0.2">
      <c r="A88" s="202" t="s">
        <v>110</v>
      </c>
      <c r="B88" s="50">
        <v>91652000577</v>
      </c>
      <c r="C88" s="50">
        <v>3113</v>
      </c>
      <c r="D88" s="51">
        <v>18255</v>
      </c>
      <c r="E88" s="51">
        <v>226</v>
      </c>
      <c r="F88" s="51">
        <f t="shared" si="13"/>
        <v>6649</v>
      </c>
      <c r="G88" s="51">
        <v>669</v>
      </c>
      <c r="H88" s="52">
        <f t="shared" si="14"/>
        <v>25799</v>
      </c>
      <c r="I88" s="53">
        <v>65.8</v>
      </c>
    </row>
    <row r="89" spans="1:9" x14ac:dyDescent="0.2">
      <c r="A89" s="202" t="s">
        <v>111</v>
      </c>
      <c r="B89" s="50">
        <v>91652000578</v>
      </c>
      <c r="C89" s="50">
        <v>3113</v>
      </c>
      <c r="D89" s="51">
        <v>19615</v>
      </c>
      <c r="E89" s="51">
        <v>27</v>
      </c>
      <c r="F89" s="51">
        <f t="shared" si="13"/>
        <v>7071</v>
      </c>
      <c r="G89" s="51">
        <v>645</v>
      </c>
      <c r="H89" s="52">
        <f t="shared" si="14"/>
        <v>27358</v>
      </c>
      <c r="I89" s="53">
        <v>68.7</v>
      </c>
    </row>
    <row r="90" spans="1:9" ht="16.5" customHeight="1" x14ac:dyDescent="0.2">
      <c r="A90" s="202" t="s">
        <v>338</v>
      </c>
      <c r="B90" s="50">
        <v>91652000573</v>
      </c>
      <c r="C90" s="50">
        <v>3113</v>
      </c>
      <c r="D90" s="51">
        <v>17514</v>
      </c>
      <c r="E90" s="51">
        <v>400</v>
      </c>
      <c r="F90" s="51">
        <f t="shared" si="13"/>
        <v>6442</v>
      </c>
      <c r="G90" s="51">
        <v>609</v>
      </c>
      <c r="H90" s="52">
        <f t="shared" si="14"/>
        <v>24965</v>
      </c>
      <c r="I90" s="53">
        <v>59.3</v>
      </c>
    </row>
    <row r="91" spans="1:9" ht="25.5" x14ac:dyDescent="0.2">
      <c r="A91" s="202" t="s">
        <v>112</v>
      </c>
      <c r="B91" s="50">
        <v>91652000575</v>
      </c>
      <c r="C91" s="50">
        <v>3113</v>
      </c>
      <c r="D91" s="51">
        <v>11670</v>
      </c>
      <c r="E91" s="51">
        <v>30</v>
      </c>
      <c r="F91" s="51">
        <f t="shared" si="13"/>
        <v>4212</v>
      </c>
      <c r="G91" s="51">
        <v>306</v>
      </c>
      <c r="H91" s="52">
        <f t="shared" si="14"/>
        <v>16218</v>
      </c>
      <c r="I91" s="53">
        <v>45.5</v>
      </c>
    </row>
    <row r="92" spans="1:9" ht="16.5" customHeight="1" x14ac:dyDescent="0.2">
      <c r="A92" s="202" t="s">
        <v>113</v>
      </c>
      <c r="B92" s="50">
        <v>91652000576</v>
      </c>
      <c r="C92" s="50">
        <v>3113</v>
      </c>
      <c r="D92" s="51">
        <v>16123</v>
      </c>
      <c r="E92" s="51">
        <v>170</v>
      </c>
      <c r="F92" s="51">
        <f t="shared" si="13"/>
        <v>5863</v>
      </c>
      <c r="G92" s="51">
        <v>571</v>
      </c>
      <c r="H92" s="52">
        <f t="shared" si="14"/>
        <v>22727</v>
      </c>
      <c r="I92" s="53">
        <v>56.3</v>
      </c>
    </row>
    <row r="93" spans="1:9" ht="19.5" customHeight="1" x14ac:dyDescent="0.2">
      <c r="A93" s="188" t="s">
        <v>348</v>
      </c>
      <c r="B93" s="40"/>
      <c r="C93" s="40"/>
      <c r="D93" s="34"/>
      <c r="E93" s="34"/>
      <c r="F93" s="34"/>
      <c r="G93" s="34"/>
      <c r="H93" s="34"/>
      <c r="I93" s="41"/>
    </row>
    <row r="94" spans="1:9" ht="16.5" customHeight="1" x14ac:dyDescent="0.2">
      <c r="A94" s="202" t="s">
        <v>552</v>
      </c>
      <c r="B94" s="50">
        <v>91652000699</v>
      </c>
      <c r="C94" s="50">
        <v>3113</v>
      </c>
      <c r="D94" s="51">
        <v>9195</v>
      </c>
      <c r="E94" s="51">
        <v>40</v>
      </c>
      <c r="F94" s="51">
        <f>CEILING((D94+E94)*34%+D94*2%,1)</f>
        <v>3324</v>
      </c>
      <c r="G94" s="51">
        <v>297</v>
      </c>
      <c r="H94" s="52">
        <f>D94+E94+F94+G94</f>
        <v>12856</v>
      </c>
      <c r="I94" s="53">
        <v>28.7</v>
      </c>
    </row>
    <row r="95" spans="1:9" ht="19.5" customHeight="1" x14ac:dyDescent="0.2">
      <c r="A95" s="188" t="s">
        <v>349</v>
      </c>
      <c r="B95" s="40"/>
      <c r="C95" s="40"/>
      <c r="D95" s="34"/>
      <c r="E95" s="34"/>
      <c r="F95" s="34"/>
      <c r="G95" s="34"/>
      <c r="H95" s="34"/>
      <c r="I95" s="41"/>
    </row>
    <row r="96" spans="1:9" ht="16.5" customHeight="1" x14ac:dyDescent="0.2">
      <c r="A96" s="222" t="s">
        <v>516</v>
      </c>
      <c r="B96" s="50">
        <v>91652000698</v>
      </c>
      <c r="C96" s="50">
        <v>3113</v>
      </c>
      <c r="D96" s="51">
        <v>12410</v>
      </c>
      <c r="E96" s="51">
        <v>150</v>
      </c>
      <c r="F96" s="51">
        <f>CEILING((D96+E96)*34%+D96*2%,1)</f>
        <v>4519</v>
      </c>
      <c r="G96" s="51">
        <v>317</v>
      </c>
      <c r="H96" s="52">
        <f>D96+E96+F96+G96</f>
        <v>17396</v>
      </c>
      <c r="I96" s="53">
        <v>46.4</v>
      </c>
    </row>
    <row r="97" spans="1:9" ht="19.5" customHeight="1" x14ac:dyDescent="0.2">
      <c r="A97" s="188" t="s">
        <v>346</v>
      </c>
      <c r="B97" s="40"/>
      <c r="C97" s="40"/>
      <c r="D97" s="34"/>
      <c r="E97" s="34"/>
      <c r="F97" s="34"/>
      <c r="G97" s="34"/>
      <c r="H97" s="34"/>
      <c r="I97" s="41"/>
    </row>
    <row r="98" spans="1:9" ht="16.5" customHeight="1" thickBot="1" x14ac:dyDescent="0.25">
      <c r="A98" s="256" t="s">
        <v>114</v>
      </c>
      <c r="B98" s="55">
        <v>91652000697</v>
      </c>
      <c r="C98" s="55">
        <v>3113</v>
      </c>
      <c r="D98" s="56">
        <v>12570</v>
      </c>
      <c r="E98" s="56">
        <v>140</v>
      </c>
      <c r="F98" s="56">
        <f>CEILING((D98+E98)*34%+D98*2%,1)</f>
        <v>4573</v>
      </c>
      <c r="G98" s="56">
        <v>423</v>
      </c>
      <c r="H98" s="57">
        <f>D98+E98+F98+G98</f>
        <v>17706</v>
      </c>
      <c r="I98" s="58">
        <v>43.6</v>
      </c>
    </row>
    <row r="99" spans="1:9" ht="19.5" customHeight="1" thickBot="1" x14ac:dyDescent="0.25">
      <c r="A99" s="166" t="s">
        <v>115</v>
      </c>
      <c r="B99" s="59"/>
      <c r="C99" s="60"/>
      <c r="D99" s="61">
        <f t="shared" ref="D99:I99" si="15">SUM(D78:D98)</f>
        <v>296930</v>
      </c>
      <c r="E99" s="61">
        <f t="shared" si="15"/>
        <v>2620</v>
      </c>
      <c r="F99" s="61">
        <f t="shared" si="15"/>
        <v>107794</v>
      </c>
      <c r="G99" s="61">
        <f t="shared" si="15"/>
        <v>9756</v>
      </c>
      <c r="H99" s="61">
        <f t="shared" si="15"/>
        <v>417100</v>
      </c>
      <c r="I99" s="62">
        <f t="shared" si="15"/>
        <v>1065.4000000000001</v>
      </c>
    </row>
    <row r="100" spans="1:9" ht="19.5" customHeight="1" x14ac:dyDescent="0.2">
      <c r="A100" s="152" t="s">
        <v>215</v>
      </c>
      <c r="B100" s="25"/>
      <c r="C100" s="25"/>
      <c r="D100" s="30"/>
      <c r="E100" s="30"/>
      <c r="F100" s="30"/>
      <c r="G100" s="30"/>
      <c r="H100" s="63"/>
      <c r="I100" s="64"/>
    </row>
    <row r="101" spans="1:9" ht="25.5" x14ac:dyDescent="0.2">
      <c r="A101" s="202" t="s">
        <v>116</v>
      </c>
      <c r="B101" s="50">
        <v>91652000592</v>
      </c>
      <c r="C101" s="50">
        <v>3113</v>
      </c>
      <c r="D101" s="51">
        <v>13374</v>
      </c>
      <c r="E101" s="51">
        <v>70</v>
      </c>
      <c r="F101" s="51">
        <f t="shared" ref="F101:F106" si="16">CEILING((D101+E101)*34%+D101*2%,1)</f>
        <v>4839</v>
      </c>
      <c r="G101" s="51">
        <v>458</v>
      </c>
      <c r="H101" s="57">
        <f t="shared" ref="H101:H106" si="17">D101+E101+F101+G101</f>
        <v>18741</v>
      </c>
      <c r="I101" s="53">
        <v>48.4</v>
      </c>
    </row>
    <row r="102" spans="1:9" ht="16.5" customHeight="1" x14ac:dyDescent="0.2">
      <c r="A102" s="202" t="s">
        <v>117</v>
      </c>
      <c r="B102" s="50">
        <v>91652000591</v>
      </c>
      <c r="C102" s="50">
        <v>3113</v>
      </c>
      <c r="D102" s="51">
        <v>13324</v>
      </c>
      <c r="E102" s="51">
        <v>70</v>
      </c>
      <c r="F102" s="51">
        <f t="shared" si="16"/>
        <v>4821</v>
      </c>
      <c r="G102" s="51">
        <v>419</v>
      </c>
      <c r="H102" s="52">
        <f t="shared" si="17"/>
        <v>18634</v>
      </c>
      <c r="I102" s="53">
        <v>48.1</v>
      </c>
    </row>
    <row r="103" spans="1:9" ht="16.5" customHeight="1" x14ac:dyDescent="0.2">
      <c r="A103" s="202" t="s">
        <v>118</v>
      </c>
      <c r="B103" s="50">
        <v>91652000595</v>
      </c>
      <c r="C103" s="50">
        <v>3113</v>
      </c>
      <c r="D103" s="51">
        <v>8932</v>
      </c>
      <c r="E103" s="51">
        <v>0</v>
      </c>
      <c r="F103" s="51">
        <f t="shared" si="16"/>
        <v>3216</v>
      </c>
      <c r="G103" s="51">
        <v>253</v>
      </c>
      <c r="H103" s="52">
        <f t="shared" si="17"/>
        <v>12401</v>
      </c>
      <c r="I103" s="53">
        <v>33.200000000000003</v>
      </c>
    </row>
    <row r="104" spans="1:9" ht="16.5" customHeight="1" x14ac:dyDescent="0.2">
      <c r="A104" s="202" t="s">
        <v>119</v>
      </c>
      <c r="B104" s="50">
        <v>91652000590</v>
      </c>
      <c r="C104" s="50">
        <v>3113</v>
      </c>
      <c r="D104" s="51">
        <v>21658</v>
      </c>
      <c r="E104" s="51">
        <v>95</v>
      </c>
      <c r="F104" s="51">
        <f t="shared" si="16"/>
        <v>7830</v>
      </c>
      <c r="G104" s="51">
        <v>618</v>
      </c>
      <c r="H104" s="52">
        <f t="shared" si="17"/>
        <v>30201</v>
      </c>
      <c r="I104" s="53">
        <v>74.599999999999994</v>
      </c>
    </row>
    <row r="105" spans="1:9" ht="16.5" customHeight="1" x14ac:dyDescent="0.2">
      <c r="A105" s="202" t="s">
        <v>120</v>
      </c>
      <c r="B105" s="50">
        <v>91652000594</v>
      </c>
      <c r="C105" s="50">
        <v>3113</v>
      </c>
      <c r="D105" s="51">
        <v>17098</v>
      </c>
      <c r="E105" s="51">
        <v>198</v>
      </c>
      <c r="F105" s="51">
        <f t="shared" si="16"/>
        <v>6223</v>
      </c>
      <c r="G105" s="51">
        <v>495</v>
      </c>
      <c r="H105" s="52">
        <f t="shared" si="17"/>
        <v>24014</v>
      </c>
      <c r="I105" s="53">
        <v>63.3</v>
      </c>
    </row>
    <row r="106" spans="1:9" ht="25.5" x14ac:dyDescent="0.2">
      <c r="A106" s="255" t="s">
        <v>121</v>
      </c>
      <c r="B106" s="67">
        <v>91652000589</v>
      </c>
      <c r="C106" s="67">
        <v>3113</v>
      </c>
      <c r="D106" s="68">
        <v>18194</v>
      </c>
      <c r="E106" s="68">
        <v>75</v>
      </c>
      <c r="F106" s="68">
        <f t="shared" si="16"/>
        <v>6576</v>
      </c>
      <c r="G106" s="68">
        <v>539</v>
      </c>
      <c r="H106" s="69">
        <f t="shared" si="17"/>
        <v>25384</v>
      </c>
      <c r="I106" s="70">
        <v>69.3</v>
      </c>
    </row>
    <row r="107" spans="1:9" ht="19.5" customHeight="1" x14ac:dyDescent="0.2">
      <c r="A107" s="188" t="s">
        <v>345</v>
      </c>
      <c r="B107" s="40"/>
      <c r="C107" s="40"/>
      <c r="D107" s="34"/>
      <c r="E107" s="34"/>
      <c r="F107" s="34"/>
      <c r="G107" s="34"/>
      <c r="H107" s="34"/>
      <c r="I107" s="41"/>
    </row>
    <row r="108" spans="1:9" ht="16.5" customHeight="1" thickBot="1" x14ac:dyDescent="0.25">
      <c r="A108" s="257" t="s">
        <v>122</v>
      </c>
      <c r="B108" s="71">
        <v>91652001329</v>
      </c>
      <c r="C108" s="71">
        <v>3117</v>
      </c>
      <c r="D108" s="72">
        <v>4136</v>
      </c>
      <c r="E108" s="72">
        <v>110</v>
      </c>
      <c r="F108" s="72">
        <f>CEILING((D108+E108)*34%+D108*2%,1)</f>
        <v>1527</v>
      </c>
      <c r="G108" s="72">
        <v>146</v>
      </c>
      <c r="H108" s="73">
        <f>D108+E108+F108+G108</f>
        <v>5919</v>
      </c>
      <c r="I108" s="74">
        <v>13</v>
      </c>
    </row>
    <row r="109" spans="1:9" ht="19.5" customHeight="1" thickBot="1" x14ac:dyDescent="0.25">
      <c r="A109" s="166" t="s">
        <v>123</v>
      </c>
      <c r="B109" s="59"/>
      <c r="C109" s="60"/>
      <c r="D109" s="61">
        <f t="shared" ref="D109:I109" si="18">SUM(D101:D108)</f>
        <v>96716</v>
      </c>
      <c r="E109" s="61">
        <f t="shared" si="18"/>
        <v>618</v>
      </c>
      <c r="F109" s="61">
        <f t="shared" si="18"/>
        <v>35032</v>
      </c>
      <c r="G109" s="61">
        <f t="shared" si="18"/>
        <v>2928</v>
      </c>
      <c r="H109" s="61">
        <f t="shared" si="18"/>
        <v>135294</v>
      </c>
      <c r="I109" s="62">
        <f t="shared" si="18"/>
        <v>349.9</v>
      </c>
    </row>
    <row r="110" spans="1:9" ht="19.5" customHeight="1" x14ac:dyDescent="0.2">
      <c r="A110" s="152" t="s">
        <v>217</v>
      </c>
      <c r="B110" s="25"/>
      <c r="C110" s="25"/>
      <c r="D110" s="30"/>
      <c r="E110" s="30"/>
      <c r="F110" s="30"/>
      <c r="G110" s="30"/>
      <c r="H110" s="63"/>
      <c r="I110" s="64"/>
    </row>
    <row r="111" spans="1:9" ht="16.5" customHeight="1" x14ac:dyDescent="0.2">
      <c r="A111" s="202" t="s">
        <v>124</v>
      </c>
      <c r="B111" s="50">
        <v>91652000596</v>
      </c>
      <c r="C111" s="50">
        <v>3113</v>
      </c>
      <c r="D111" s="51">
        <v>18944</v>
      </c>
      <c r="E111" s="51">
        <v>220</v>
      </c>
      <c r="F111" s="51">
        <f t="shared" ref="F111:F125" si="19">CEILING((D111+E111)*34%+D111*2%,1)</f>
        <v>6895</v>
      </c>
      <c r="G111" s="51">
        <v>635</v>
      </c>
      <c r="H111" s="52">
        <f t="shared" ref="H111:H125" si="20">D111+E111+F111+G111</f>
        <v>26694</v>
      </c>
      <c r="I111" s="53">
        <v>69.3</v>
      </c>
    </row>
    <row r="112" spans="1:9" ht="16.5" customHeight="1" x14ac:dyDescent="0.2">
      <c r="A112" s="202" t="s">
        <v>125</v>
      </c>
      <c r="B112" s="50">
        <v>91652000601</v>
      </c>
      <c r="C112" s="50">
        <v>3113</v>
      </c>
      <c r="D112" s="51">
        <v>21649</v>
      </c>
      <c r="E112" s="51">
        <v>100</v>
      </c>
      <c r="F112" s="51">
        <f t="shared" si="19"/>
        <v>7828</v>
      </c>
      <c r="G112" s="51">
        <v>771</v>
      </c>
      <c r="H112" s="52">
        <f t="shared" si="20"/>
        <v>30348</v>
      </c>
      <c r="I112" s="53">
        <v>73.8</v>
      </c>
    </row>
    <row r="113" spans="1:9" ht="16.5" customHeight="1" x14ac:dyDescent="0.2">
      <c r="A113" s="202" t="s">
        <v>126</v>
      </c>
      <c r="B113" s="50">
        <v>91652000604</v>
      </c>
      <c r="C113" s="50">
        <v>3113</v>
      </c>
      <c r="D113" s="51">
        <v>14642</v>
      </c>
      <c r="E113" s="51">
        <v>20</v>
      </c>
      <c r="F113" s="51">
        <f t="shared" si="19"/>
        <v>5278</v>
      </c>
      <c r="G113" s="51">
        <v>423</v>
      </c>
      <c r="H113" s="52">
        <f t="shared" si="20"/>
        <v>20363</v>
      </c>
      <c r="I113" s="53">
        <v>53.5</v>
      </c>
    </row>
    <row r="114" spans="1:9" ht="16.5" customHeight="1" x14ac:dyDescent="0.2">
      <c r="A114" s="202" t="s">
        <v>127</v>
      </c>
      <c r="B114" s="50">
        <v>91652000597</v>
      </c>
      <c r="C114" s="50">
        <v>3113</v>
      </c>
      <c r="D114" s="51">
        <v>16448</v>
      </c>
      <c r="E114" s="51">
        <v>30</v>
      </c>
      <c r="F114" s="51">
        <f t="shared" si="19"/>
        <v>5932</v>
      </c>
      <c r="G114" s="51">
        <v>562</v>
      </c>
      <c r="H114" s="52">
        <f t="shared" si="20"/>
        <v>22972</v>
      </c>
      <c r="I114" s="53">
        <v>54.3</v>
      </c>
    </row>
    <row r="115" spans="1:9" ht="16.5" customHeight="1" x14ac:dyDescent="0.2">
      <c r="A115" s="202" t="s">
        <v>128</v>
      </c>
      <c r="B115" s="50">
        <v>91652000603</v>
      </c>
      <c r="C115" s="50">
        <v>3113</v>
      </c>
      <c r="D115" s="51">
        <v>20672</v>
      </c>
      <c r="E115" s="51">
        <v>0</v>
      </c>
      <c r="F115" s="51">
        <f t="shared" si="19"/>
        <v>7442</v>
      </c>
      <c r="G115" s="51">
        <v>689</v>
      </c>
      <c r="H115" s="52">
        <f t="shared" si="20"/>
        <v>28803</v>
      </c>
      <c r="I115" s="53">
        <v>76</v>
      </c>
    </row>
    <row r="116" spans="1:9" ht="16.5" customHeight="1" x14ac:dyDescent="0.2">
      <c r="A116" s="202" t="s">
        <v>129</v>
      </c>
      <c r="B116" s="50">
        <v>91652000600</v>
      </c>
      <c r="C116" s="50">
        <v>3113</v>
      </c>
      <c r="D116" s="51">
        <v>11308</v>
      </c>
      <c r="E116" s="51">
        <v>75</v>
      </c>
      <c r="F116" s="51">
        <f t="shared" si="19"/>
        <v>4097</v>
      </c>
      <c r="G116" s="51">
        <v>350</v>
      </c>
      <c r="H116" s="52">
        <f t="shared" si="20"/>
        <v>15830</v>
      </c>
      <c r="I116" s="53">
        <v>42</v>
      </c>
    </row>
    <row r="117" spans="1:9" ht="16.5" customHeight="1" x14ac:dyDescent="0.2">
      <c r="A117" s="202" t="s">
        <v>130</v>
      </c>
      <c r="B117" s="50">
        <v>91652000611</v>
      </c>
      <c r="C117" s="50">
        <v>3113</v>
      </c>
      <c r="D117" s="51">
        <v>12349</v>
      </c>
      <c r="E117" s="51">
        <v>200</v>
      </c>
      <c r="F117" s="51">
        <f t="shared" si="19"/>
        <v>4514</v>
      </c>
      <c r="G117" s="51">
        <v>381</v>
      </c>
      <c r="H117" s="52">
        <f t="shared" si="20"/>
        <v>17444</v>
      </c>
      <c r="I117" s="53">
        <v>43.9</v>
      </c>
    </row>
    <row r="118" spans="1:9" s="22" customFormat="1" ht="16.5" customHeight="1" x14ac:dyDescent="0.2">
      <c r="A118" s="202" t="s">
        <v>131</v>
      </c>
      <c r="B118" s="65">
        <v>91652000606</v>
      </c>
      <c r="C118" s="65">
        <v>3113</v>
      </c>
      <c r="D118" s="15">
        <v>22010</v>
      </c>
      <c r="E118" s="15">
        <v>0</v>
      </c>
      <c r="F118" s="15">
        <f t="shared" si="19"/>
        <v>7924</v>
      </c>
      <c r="G118" s="15">
        <v>642</v>
      </c>
      <c r="H118" s="39">
        <f t="shared" si="20"/>
        <v>30576</v>
      </c>
      <c r="I118" s="16">
        <v>76.8</v>
      </c>
    </row>
    <row r="119" spans="1:9" ht="16.5" customHeight="1" x14ac:dyDescent="0.2">
      <c r="A119" s="202" t="s">
        <v>132</v>
      </c>
      <c r="B119" s="50">
        <v>91652000609</v>
      </c>
      <c r="C119" s="50">
        <v>3113</v>
      </c>
      <c r="D119" s="51">
        <v>13292</v>
      </c>
      <c r="E119" s="51">
        <v>120</v>
      </c>
      <c r="F119" s="51">
        <f t="shared" si="19"/>
        <v>4826</v>
      </c>
      <c r="G119" s="51">
        <v>469</v>
      </c>
      <c r="H119" s="52">
        <f t="shared" si="20"/>
        <v>18707</v>
      </c>
      <c r="I119" s="53">
        <v>45.7</v>
      </c>
    </row>
    <row r="120" spans="1:9" ht="16.5" customHeight="1" x14ac:dyDescent="0.2">
      <c r="A120" s="202" t="s">
        <v>133</v>
      </c>
      <c r="B120" s="50">
        <v>91652000605</v>
      </c>
      <c r="C120" s="50">
        <v>3113</v>
      </c>
      <c r="D120" s="51">
        <v>7674</v>
      </c>
      <c r="E120" s="51">
        <v>0</v>
      </c>
      <c r="F120" s="51">
        <f t="shared" si="19"/>
        <v>2763</v>
      </c>
      <c r="G120" s="51">
        <v>226</v>
      </c>
      <c r="H120" s="52">
        <f t="shared" si="20"/>
        <v>10663</v>
      </c>
      <c r="I120" s="53">
        <v>28.2</v>
      </c>
    </row>
    <row r="121" spans="1:9" ht="16.5" customHeight="1" x14ac:dyDescent="0.2">
      <c r="A121" s="202" t="s">
        <v>270</v>
      </c>
      <c r="B121" s="50">
        <v>91652000602</v>
      </c>
      <c r="C121" s="50">
        <v>3113</v>
      </c>
      <c r="D121" s="51">
        <v>12974</v>
      </c>
      <c r="E121" s="51">
        <v>100</v>
      </c>
      <c r="F121" s="51">
        <f t="shared" si="19"/>
        <v>4705</v>
      </c>
      <c r="G121" s="51">
        <v>443</v>
      </c>
      <c r="H121" s="52">
        <f t="shared" si="20"/>
        <v>18222</v>
      </c>
      <c r="I121" s="53">
        <v>46.8</v>
      </c>
    </row>
    <row r="122" spans="1:9" ht="16.5" customHeight="1" x14ac:dyDescent="0.2">
      <c r="A122" s="202" t="s">
        <v>478</v>
      </c>
      <c r="B122" s="50">
        <v>91652000610</v>
      </c>
      <c r="C122" s="50">
        <v>3113</v>
      </c>
      <c r="D122" s="51">
        <v>13840</v>
      </c>
      <c r="E122" s="51">
        <v>250</v>
      </c>
      <c r="F122" s="51">
        <f t="shared" si="19"/>
        <v>5068</v>
      </c>
      <c r="G122" s="51">
        <v>431</v>
      </c>
      <c r="H122" s="52">
        <f t="shared" si="20"/>
        <v>19589</v>
      </c>
      <c r="I122" s="53">
        <v>53.1</v>
      </c>
    </row>
    <row r="123" spans="1:9" s="22" customFormat="1" ht="16.5" customHeight="1" x14ac:dyDescent="0.2">
      <c r="A123" s="202" t="s">
        <v>426</v>
      </c>
      <c r="B123" s="50">
        <v>91652000612</v>
      </c>
      <c r="C123" s="50">
        <v>3113</v>
      </c>
      <c r="D123" s="51">
        <v>12082</v>
      </c>
      <c r="E123" s="51">
        <v>0</v>
      </c>
      <c r="F123" s="51">
        <f t="shared" si="19"/>
        <v>4350</v>
      </c>
      <c r="G123" s="51">
        <v>346</v>
      </c>
      <c r="H123" s="52">
        <f t="shared" si="20"/>
        <v>16778</v>
      </c>
      <c r="I123" s="53">
        <v>48.1</v>
      </c>
    </row>
    <row r="124" spans="1:9" ht="16.5" customHeight="1" x14ac:dyDescent="0.2">
      <c r="A124" s="202" t="s">
        <v>268</v>
      </c>
      <c r="B124" s="50">
        <v>91652000613</v>
      </c>
      <c r="C124" s="50">
        <v>3113</v>
      </c>
      <c r="D124" s="51">
        <v>23757</v>
      </c>
      <c r="E124" s="51">
        <v>200</v>
      </c>
      <c r="F124" s="51">
        <f t="shared" si="19"/>
        <v>8621</v>
      </c>
      <c r="G124" s="51">
        <v>803</v>
      </c>
      <c r="H124" s="52">
        <f t="shared" si="20"/>
        <v>33381</v>
      </c>
      <c r="I124" s="53">
        <v>85.3</v>
      </c>
    </row>
    <row r="125" spans="1:9" ht="16.5" customHeight="1" x14ac:dyDescent="0.2">
      <c r="A125" s="202" t="s">
        <v>134</v>
      </c>
      <c r="B125" s="50">
        <v>91652000599</v>
      </c>
      <c r="C125" s="50">
        <v>3113</v>
      </c>
      <c r="D125" s="51">
        <v>18604</v>
      </c>
      <c r="E125" s="51">
        <v>80</v>
      </c>
      <c r="F125" s="51">
        <f t="shared" si="19"/>
        <v>6725</v>
      </c>
      <c r="G125" s="51">
        <v>682</v>
      </c>
      <c r="H125" s="52">
        <f t="shared" si="20"/>
        <v>26091</v>
      </c>
      <c r="I125" s="53">
        <v>64.2</v>
      </c>
    </row>
    <row r="126" spans="1:9" ht="19.5" customHeight="1" x14ac:dyDescent="0.2">
      <c r="A126" s="188" t="s">
        <v>350</v>
      </c>
      <c r="B126" s="40"/>
      <c r="C126" s="40"/>
      <c r="D126" s="34"/>
      <c r="E126" s="34"/>
      <c r="F126" s="34"/>
      <c r="G126" s="34"/>
      <c r="H126" s="34"/>
      <c r="I126" s="41"/>
    </row>
    <row r="127" spans="1:9" ht="16.5" customHeight="1" x14ac:dyDescent="0.2">
      <c r="A127" s="202" t="s">
        <v>135</v>
      </c>
      <c r="B127" s="50">
        <v>91652001331</v>
      </c>
      <c r="C127" s="50">
        <v>3113</v>
      </c>
      <c r="D127" s="51">
        <v>19400</v>
      </c>
      <c r="E127" s="51">
        <v>50</v>
      </c>
      <c r="F127" s="51">
        <f>CEILING((D127+E127)*34%+D127*2%,1)</f>
        <v>7001</v>
      </c>
      <c r="G127" s="51">
        <v>564</v>
      </c>
      <c r="H127" s="52">
        <f>D127+E127+F127+G127</f>
        <v>27015</v>
      </c>
      <c r="I127" s="53">
        <v>71.599999999999994</v>
      </c>
    </row>
    <row r="128" spans="1:9" ht="19.5" customHeight="1" x14ac:dyDescent="0.2">
      <c r="A128" s="188" t="s">
        <v>218</v>
      </c>
      <c r="B128" s="40"/>
      <c r="C128" s="40"/>
      <c r="D128" s="34"/>
      <c r="E128" s="34"/>
      <c r="F128" s="34"/>
      <c r="G128" s="34"/>
      <c r="H128" s="34"/>
      <c r="I128" s="41"/>
    </row>
    <row r="129" spans="1:9" ht="16.5" customHeight="1" thickBot="1" x14ac:dyDescent="0.25">
      <c r="A129" s="256" t="s">
        <v>427</v>
      </c>
      <c r="B129" s="55">
        <v>91652001334</v>
      </c>
      <c r="C129" s="55">
        <v>3113</v>
      </c>
      <c r="D129" s="56">
        <v>11954</v>
      </c>
      <c r="E129" s="56">
        <v>38</v>
      </c>
      <c r="F129" s="56">
        <f>CEILING((D129+E129)*34%+D129*2%,1)</f>
        <v>4317</v>
      </c>
      <c r="G129" s="56">
        <v>413</v>
      </c>
      <c r="H129" s="57">
        <f>D129+E129+F129+G129</f>
        <v>16722</v>
      </c>
      <c r="I129" s="58">
        <v>38.9</v>
      </c>
    </row>
    <row r="130" spans="1:9" s="22" customFormat="1" ht="19.5" customHeight="1" thickBot="1" x14ac:dyDescent="0.25">
      <c r="A130" s="166" t="s">
        <v>136</v>
      </c>
      <c r="B130" s="59"/>
      <c r="C130" s="60"/>
      <c r="D130" s="61">
        <f t="shared" ref="D130:I130" si="21">SUM(D111:D129)</f>
        <v>271599</v>
      </c>
      <c r="E130" s="61">
        <f t="shared" si="21"/>
        <v>1483</v>
      </c>
      <c r="F130" s="61">
        <f t="shared" si="21"/>
        <v>98286</v>
      </c>
      <c r="G130" s="61">
        <f t="shared" si="21"/>
        <v>8830</v>
      </c>
      <c r="H130" s="61">
        <f t="shared" si="21"/>
        <v>380198</v>
      </c>
      <c r="I130" s="62">
        <f t="shared" si="21"/>
        <v>971.5</v>
      </c>
    </row>
    <row r="131" spans="1:9" ht="19.5" customHeight="1" x14ac:dyDescent="0.2">
      <c r="A131" s="152" t="s">
        <v>220</v>
      </c>
      <c r="B131" s="25"/>
      <c r="C131" s="25"/>
      <c r="D131" s="30"/>
      <c r="E131" s="30"/>
      <c r="F131" s="30"/>
      <c r="G131" s="30"/>
      <c r="H131" s="63"/>
      <c r="I131" s="64"/>
    </row>
    <row r="132" spans="1:9" ht="16.5" customHeight="1" x14ac:dyDescent="0.2">
      <c r="A132" s="202" t="s">
        <v>558</v>
      </c>
      <c r="B132" s="50">
        <v>91652000615</v>
      </c>
      <c r="C132" s="50">
        <v>3113</v>
      </c>
      <c r="D132" s="51">
        <v>16950</v>
      </c>
      <c r="E132" s="51">
        <v>73</v>
      </c>
      <c r="F132" s="51">
        <f>CEILING((D132+E132)*34%+D132*2%,1)</f>
        <v>6127</v>
      </c>
      <c r="G132" s="51">
        <v>592</v>
      </c>
      <c r="H132" s="51">
        <f>D132+E132+F132+G132</f>
        <v>23742</v>
      </c>
      <c r="I132" s="131">
        <v>57</v>
      </c>
    </row>
    <row r="133" spans="1:9" ht="16.5" customHeight="1" x14ac:dyDescent="0.2">
      <c r="A133" s="202" t="s">
        <v>559</v>
      </c>
      <c r="B133" s="50">
        <v>91652000618</v>
      </c>
      <c r="C133" s="50">
        <v>3113</v>
      </c>
      <c r="D133" s="51">
        <v>16282</v>
      </c>
      <c r="E133" s="51">
        <v>30</v>
      </c>
      <c r="F133" s="51">
        <f>CEILING((D133+E133)*34%+D133*2%,1)</f>
        <v>5872</v>
      </c>
      <c r="G133" s="51">
        <v>570</v>
      </c>
      <c r="H133" s="51">
        <f>D133+E133+F133+G133</f>
        <v>22754</v>
      </c>
      <c r="I133" s="131">
        <v>54</v>
      </c>
    </row>
    <row r="134" spans="1:9" ht="16.5" customHeight="1" x14ac:dyDescent="0.2">
      <c r="A134" s="202" t="s">
        <v>560</v>
      </c>
      <c r="B134" s="50">
        <v>91652000614</v>
      </c>
      <c r="C134" s="50">
        <v>3113</v>
      </c>
      <c r="D134" s="132">
        <v>22547</v>
      </c>
      <c r="E134" s="132">
        <v>77</v>
      </c>
      <c r="F134" s="51">
        <f>CEILING((D134+E134)*34%+D134*2%,1)</f>
        <v>8144</v>
      </c>
      <c r="G134" s="51">
        <v>853</v>
      </c>
      <c r="H134" s="51">
        <f>D134+E134+F134+G134</f>
        <v>31621</v>
      </c>
      <c r="I134" s="131">
        <v>70</v>
      </c>
    </row>
    <row r="135" spans="1:9" ht="16.5" customHeight="1" x14ac:dyDescent="0.2">
      <c r="A135" s="202" t="s">
        <v>479</v>
      </c>
      <c r="B135" s="50">
        <v>91652000617</v>
      </c>
      <c r="C135" s="50">
        <v>3113</v>
      </c>
      <c r="D135" s="132">
        <v>16955</v>
      </c>
      <c r="E135" s="132">
        <v>25</v>
      </c>
      <c r="F135" s="51">
        <f>CEILING((D135+E135)*34%+D135*2%,1)</f>
        <v>6113</v>
      </c>
      <c r="G135" s="51">
        <v>524</v>
      </c>
      <c r="H135" s="51">
        <f>D135+E135+F135+G135</f>
        <v>23617</v>
      </c>
      <c r="I135" s="133">
        <v>57</v>
      </c>
    </row>
    <row r="136" spans="1:9" ht="16.5" customHeight="1" thickBot="1" x14ac:dyDescent="0.25">
      <c r="A136" s="256" t="s">
        <v>561</v>
      </c>
      <c r="B136" s="55">
        <v>91652000616</v>
      </c>
      <c r="C136" s="55">
        <v>3113</v>
      </c>
      <c r="D136" s="134">
        <v>13210</v>
      </c>
      <c r="E136" s="134">
        <v>102</v>
      </c>
      <c r="F136" s="56">
        <f>CEILING((D136+E136)*34%+D136*2%,1)</f>
        <v>4791</v>
      </c>
      <c r="G136" s="56">
        <v>468</v>
      </c>
      <c r="H136" s="56">
        <f>D136+E136+F136+G136</f>
        <v>18571</v>
      </c>
      <c r="I136" s="135">
        <v>45</v>
      </c>
    </row>
    <row r="137" spans="1:9" ht="19.5" customHeight="1" thickBot="1" x14ac:dyDescent="0.25">
      <c r="A137" s="166" t="s">
        <v>137</v>
      </c>
      <c r="B137" s="59"/>
      <c r="C137" s="60"/>
      <c r="D137" s="61">
        <f t="shared" ref="D137:I137" si="22">SUM(D132:D136)</f>
        <v>85944</v>
      </c>
      <c r="E137" s="61">
        <f t="shared" si="22"/>
        <v>307</v>
      </c>
      <c r="F137" s="61">
        <f t="shared" si="22"/>
        <v>31047</v>
      </c>
      <c r="G137" s="61">
        <f t="shared" si="22"/>
        <v>3007</v>
      </c>
      <c r="H137" s="61">
        <f t="shared" si="22"/>
        <v>120305</v>
      </c>
      <c r="I137" s="62">
        <f t="shared" si="22"/>
        <v>283</v>
      </c>
    </row>
    <row r="138" spans="1:9" ht="19.5" customHeight="1" x14ac:dyDescent="0.2">
      <c r="A138" s="152" t="s">
        <v>222</v>
      </c>
      <c r="B138" s="25"/>
      <c r="C138" s="25"/>
      <c r="D138" s="30"/>
      <c r="E138" s="30"/>
      <c r="F138" s="30"/>
      <c r="G138" s="30"/>
      <c r="H138" s="63"/>
      <c r="I138" s="64"/>
    </row>
    <row r="139" spans="1:9" ht="16.5" customHeight="1" x14ac:dyDescent="0.2">
      <c r="A139" s="202" t="s">
        <v>139</v>
      </c>
      <c r="B139" s="50">
        <v>91652000621</v>
      </c>
      <c r="C139" s="50">
        <v>3113</v>
      </c>
      <c r="D139" s="51">
        <v>11514</v>
      </c>
      <c r="E139" s="51">
        <v>47</v>
      </c>
      <c r="F139" s="51">
        <f t="shared" ref="F139:F151" si="23">CEILING((D139+E139)*34%+D139*2%,1)</f>
        <v>4162</v>
      </c>
      <c r="G139" s="51">
        <v>402</v>
      </c>
      <c r="H139" s="52">
        <f t="shared" ref="H139:H151" si="24">D139+E139+F139+G139</f>
        <v>16125</v>
      </c>
      <c r="I139" s="53">
        <v>39.200000000000003</v>
      </c>
    </row>
    <row r="140" spans="1:9" ht="16.5" customHeight="1" x14ac:dyDescent="0.2">
      <c r="A140" s="202" t="s">
        <v>140</v>
      </c>
      <c r="B140" s="50">
        <v>91652000620</v>
      </c>
      <c r="C140" s="50">
        <v>3113</v>
      </c>
      <c r="D140" s="51">
        <v>10805</v>
      </c>
      <c r="E140" s="51">
        <v>88</v>
      </c>
      <c r="F140" s="51">
        <f t="shared" si="23"/>
        <v>3920</v>
      </c>
      <c r="G140" s="51">
        <v>369</v>
      </c>
      <c r="H140" s="52">
        <f t="shared" si="24"/>
        <v>15182</v>
      </c>
      <c r="I140" s="53">
        <v>34.700000000000003</v>
      </c>
    </row>
    <row r="141" spans="1:9" ht="16.5" customHeight="1" x14ac:dyDescent="0.2">
      <c r="A141" s="202" t="s">
        <v>428</v>
      </c>
      <c r="B141" s="50">
        <v>91652000619</v>
      </c>
      <c r="C141" s="50">
        <v>3113</v>
      </c>
      <c r="D141" s="51">
        <v>16327</v>
      </c>
      <c r="E141" s="51">
        <v>0</v>
      </c>
      <c r="F141" s="51">
        <f t="shared" si="23"/>
        <v>5878</v>
      </c>
      <c r="G141" s="51">
        <v>613</v>
      </c>
      <c r="H141" s="52">
        <f t="shared" si="24"/>
        <v>22818</v>
      </c>
      <c r="I141" s="53">
        <v>52.3</v>
      </c>
    </row>
    <row r="142" spans="1:9" ht="16.5" customHeight="1" x14ac:dyDescent="0.2">
      <c r="A142" s="202" t="s">
        <v>141</v>
      </c>
      <c r="B142" s="50">
        <v>91652000623</v>
      </c>
      <c r="C142" s="50">
        <v>3113</v>
      </c>
      <c r="D142" s="51">
        <v>14338</v>
      </c>
      <c r="E142" s="51">
        <v>30</v>
      </c>
      <c r="F142" s="51">
        <f t="shared" si="23"/>
        <v>5172</v>
      </c>
      <c r="G142" s="51">
        <v>519</v>
      </c>
      <c r="H142" s="52">
        <f t="shared" si="24"/>
        <v>20059</v>
      </c>
      <c r="I142" s="53">
        <v>44.5</v>
      </c>
    </row>
    <row r="143" spans="1:9" ht="16.5" customHeight="1" x14ac:dyDescent="0.2">
      <c r="A143" s="202" t="s">
        <v>142</v>
      </c>
      <c r="B143" s="50">
        <v>91652000631</v>
      </c>
      <c r="C143" s="50">
        <v>3113</v>
      </c>
      <c r="D143" s="51">
        <v>11584</v>
      </c>
      <c r="E143" s="51">
        <v>168</v>
      </c>
      <c r="F143" s="51">
        <f t="shared" si="23"/>
        <v>4228</v>
      </c>
      <c r="G143" s="51">
        <v>413</v>
      </c>
      <c r="H143" s="52">
        <f t="shared" si="24"/>
        <v>16393</v>
      </c>
      <c r="I143" s="53">
        <v>38.6</v>
      </c>
    </row>
    <row r="144" spans="1:9" ht="16.5" customHeight="1" x14ac:dyDescent="0.2">
      <c r="A144" s="202" t="s">
        <v>429</v>
      </c>
      <c r="B144" s="50">
        <v>91652000626</v>
      </c>
      <c r="C144" s="50">
        <v>3113</v>
      </c>
      <c r="D144" s="51">
        <v>12186</v>
      </c>
      <c r="E144" s="51">
        <v>95</v>
      </c>
      <c r="F144" s="51">
        <f t="shared" si="23"/>
        <v>4420</v>
      </c>
      <c r="G144" s="51">
        <v>434</v>
      </c>
      <c r="H144" s="52">
        <f t="shared" si="24"/>
        <v>17135</v>
      </c>
      <c r="I144" s="53">
        <v>41.2</v>
      </c>
    </row>
    <row r="145" spans="1:9" ht="16.5" customHeight="1" x14ac:dyDescent="0.2">
      <c r="A145" s="202" t="s">
        <v>523</v>
      </c>
      <c r="B145" s="50">
        <v>91652000624</v>
      </c>
      <c r="C145" s="50">
        <v>3113</v>
      </c>
      <c r="D145" s="51">
        <v>13209</v>
      </c>
      <c r="E145" s="51">
        <v>50</v>
      </c>
      <c r="F145" s="51">
        <f t="shared" si="23"/>
        <v>4773</v>
      </c>
      <c r="G145" s="51">
        <v>476</v>
      </c>
      <c r="H145" s="52">
        <f t="shared" si="24"/>
        <v>18508</v>
      </c>
      <c r="I145" s="53">
        <v>43.8</v>
      </c>
    </row>
    <row r="146" spans="1:9" ht="16.5" customHeight="1" x14ac:dyDescent="0.2">
      <c r="A146" s="202" t="s">
        <v>143</v>
      </c>
      <c r="B146" s="50">
        <v>91652000625</v>
      </c>
      <c r="C146" s="50">
        <v>3113</v>
      </c>
      <c r="D146" s="51">
        <v>8712</v>
      </c>
      <c r="E146" s="51">
        <v>20</v>
      </c>
      <c r="F146" s="51">
        <f t="shared" si="23"/>
        <v>3144</v>
      </c>
      <c r="G146" s="51">
        <v>276</v>
      </c>
      <c r="H146" s="52">
        <f t="shared" si="24"/>
        <v>12152</v>
      </c>
      <c r="I146" s="53">
        <v>30.4</v>
      </c>
    </row>
    <row r="147" spans="1:9" ht="16.5" customHeight="1" x14ac:dyDescent="0.2">
      <c r="A147" s="202" t="s">
        <v>144</v>
      </c>
      <c r="B147" s="50">
        <v>91652000629</v>
      </c>
      <c r="C147" s="50">
        <v>3113</v>
      </c>
      <c r="D147" s="51">
        <v>11567</v>
      </c>
      <c r="E147" s="51">
        <v>130</v>
      </c>
      <c r="F147" s="51">
        <f t="shared" si="23"/>
        <v>4209</v>
      </c>
      <c r="G147" s="51">
        <v>411</v>
      </c>
      <c r="H147" s="52">
        <f t="shared" si="24"/>
        <v>16317</v>
      </c>
      <c r="I147" s="53">
        <v>42.5</v>
      </c>
    </row>
    <row r="148" spans="1:9" ht="16.5" customHeight="1" x14ac:dyDescent="0.2">
      <c r="A148" s="202" t="s">
        <v>145</v>
      </c>
      <c r="B148" s="50">
        <v>91652000632</v>
      </c>
      <c r="C148" s="50">
        <v>3113</v>
      </c>
      <c r="D148" s="51">
        <v>12234</v>
      </c>
      <c r="E148" s="51">
        <v>64</v>
      </c>
      <c r="F148" s="51">
        <f t="shared" si="23"/>
        <v>4426</v>
      </c>
      <c r="G148" s="51">
        <v>416</v>
      </c>
      <c r="H148" s="52">
        <f t="shared" si="24"/>
        <v>17140</v>
      </c>
      <c r="I148" s="53">
        <v>41.7</v>
      </c>
    </row>
    <row r="149" spans="1:9" ht="16.5" customHeight="1" x14ac:dyDescent="0.2">
      <c r="A149" s="202" t="s">
        <v>146</v>
      </c>
      <c r="B149" s="50">
        <v>91652000633</v>
      </c>
      <c r="C149" s="50">
        <v>3113</v>
      </c>
      <c r="D149" s="51">
        <v>8327</v>
      </c>
      <c r="E149" s="51">
        <v>50</v>
      </c>
      <c r="F149" s="51">
        <f t="shared" si="23"/>
        <v>3015</v>
      </c>
      <c r="G149" s="51">
        <v>249</v>
      </c>
      <c r="H149" s="52">
        <f t="shared" si="24"/>
        <v>11641</v>
      </c>
      <c r="I149" s="53">
        <v>29.1</v>
      </c>
    </row>
    <row r="150" spans="1:9" ht="16.5" customHeight="1" x14ac:dyDescent="0.2">
      <c r="A150" s="202" t="s">
        <v>147</v>
      </c>
      <c r="B150" s="50">
        <v>91652000622</v>
      </c>
      <c r="C150" s="50">
        <v>3113</v>
      </c>
      <c r="D150" s="51">
        <v>13131</v>
      </c>
      <c r="E150" s="51">
        <v>10</v>
      </c>
      <c r="F150" s="51">
        <f t="shared" si="23"/>
        <v>4731</v>
      </c>
      <c r="G150" s="51">
        <v>488</v>
      </c>
      <c r="H150" s="52">
        <f t="shared" si="24"/>
        <v>18360</v>
      </c>
      <c r="I150" s="53">
        <v>45.1</v>
      </c>
    </row>
    <row r="151" spans="1:9" ht="16.5" customHeight="1" thickBot="1" x14ac:dyDescent="0.25">
      <c r="A151" s="256" t="s">
        <v>430</v>
      </c>
      <c r="B151" s="55">
        <v>91652000630</v>
      </c>
      <c r="C151" s="55">
        <v>3113</v>
      </c>
      <c r="D151" s="56">
        <v>13776</v>
      </c>
      <c r="E151" s="56">
        <v>46</v>
      </c>
      <c r="F151" s="56">
        <f t="shared" si="23"/>
        <v>4975</v>
      </c>
      <c r="G151" s="56">
        <v>498</v>
      </c>
      <c r="H151" s="52">
        <f t="shared" si="24"/>
        <v>19295</v>
      </c>
      <c r="I151" s="58">
        <v>48.3</v>
      </c>
    </row>
    <row r="152" spans="1:9" ht="19.5" customHeight="1" thickBot="1" x14ac:dyDescent="0.25">
      <c r="A152" s="166" t="s">
        <v>148</v>
      </c>
      <c r="B152" s="59"/>
      <c r="C152" s="60"/>
      <c r="D152" s="61">
        <f t="shared" ref="D152:I152" si="25">SUM(D139:D151)</f>
        <v>157710</v>
      </c>
      <c r="E152" s="61">
        <f t="shared" si="25"/>
        <v>798</v>
      </c>
      <c r="F152" s="61">
        <f t="shared" si="25"/>
        <v>57053</v>
      </c>
      <c r="G152" s="61">
        <f t="shared" si="25"/>
        <v>5564</v>
      </c>
      <c r="H152" s="61">
        <f t="shared" si="25"/>
        <v>221125</v>
      </c>
      <c r="I152" s="62">
        <f t="shared" si="25"/>
        <v>531.4</v>
      </c>
    </row>
    <row r="153" spans="1:9" ht="19.5" customHeight="1" x14ac:dyDescent="0.2">
      <c r="A153" s="188" t="s">
        <v>224</v>
      </c>
      <c r="B153" s="40"/>
      <c r="C153" s="40"/>
      <c r="D153" s="34"/>
      <c r="E153" s="34"/>
      <c r="F153" s="34"/>
      <c r="G153" s="34"/>
      <c r="H153" s="63"/>
      <c r="I153" s="41"/>
    </row>
    <row r="154" spans="1:9" ht="16.5" customHeight="1" x14ac:dyDescent="0.2">
      <c r="A154" s="202" t="s">
        <v>149</v>
      </c>
      <c r="B154" s="50">
        <v>91652000640</v>
      </c>
      <c r="C154" s="50">
        <v>3113</v>
      </c>
      <c r="D154" s="51">
        <v>18426</v>
      </c>
      <c r="E154" s="51">
        <v>125</v>
      </c>
      <c r="F154" s="51">
        <f t="shared" ref="F154:F162" si="26">CEILING((D154+E154)*34%+D154*2%,1)</f>
        <v>6676</v>
      </c>
      <c r="G154" s="51">
        <v>668</v>
      </c>
      <c r="H154" s="52">
        <f t="shared" ref="H154:H162" si="27">D154+E154+F154+G154</f>
        <v>25895</v>
      </c>
      <c r="I154" s="53">
        <v>61.6</v>
      </c>
    </row>
    <row r="155" spans="1:9" ht="16.5" customHeight="1" x14ac:dyDescent="0.2">
      <c r="A155" s="202" t="s">
        <v>150</v>
      </c>
      <c r="B155" s="50">
        <v>91652000636</v>
      </c>
      <c r="C155" s="50">
        <v>3113</v>
      </c>
      <c r="D155" s="51">
        <v>24697</v>
      </c>
      <c r="E155" s="51">
        <v>90</v>
      </c>
      <c r="F155" s="51">
        <f t="shared" si="26"/>
        <v>8922</v>
      </c>
      <c r="G155" s="51">
        <v>890</v>
      </c>
      <c r="H155" s="52">
        <f t="shared" si="27"/>
        <v>34599</v>
      </c>
      <c r="I155" s="53">
        <v>81.900000000000006</v>
      </c>
    </row>
    <row r="156" spans="1:9" ht="16.5" customHeight="1" x14ac:dyDescent="0.2">
      <c r="A156" s="202" t="s">
        <v>151</v>
      </c>
      <c r="B156" s="50">
        <v>91652000643</v>
      </c>
      <c r="C156" s="50">
        <v>3113</v>
      </c>
      <c r="D156" s="51">
        <v>23138</v>
      </c>
      <c r="E156" s="51">
        <v>70</v>
      </c>
      <c r="F156" s="51">
        <f t="shared" si="26"/>
        <v>8354</v>
      </c>
      <c r="G156" s="51">
        <v>859</v>
      </c>
      <c r="H156" s="52">
        <f t="shared" si="27"/>
        <v>32421</v>
      </c>
      <c r="I156" s="53">
        <v>82.3</v>
      </c>
    </row>
    <row r="157" spans="1:9" ht="16.5" customHeight="1" x14ac:dyDescent="0.2">
      <c r="A157" s="202" t="s">
        <v>152</v>
      </c>
      <c r="B157" s="50">
        <v>91652000641</v>
      </c>
      <c r="C157" s="50">
        <v>3113</v>
      </c>
      <c r="D157" s="51">
        <v>22879</v>
      </c>
      <c r="E157" s="51">
        <v>120</v>
      </c>
      <c r="F157" s="51">
        <f t="shared" si="26"/>
        <v>8278</v>
      </c>
      <c r="G157" s="51">
        <v>833</v>
      </c>
      <c r="H157" s="52">
        <f t="shared" si="27"/>
        <v>32110</v>
      </c>
      <c r="I157" s="53">
        <v>83.8</v>
      </c>
    </row>
    <row r="158" spans="1:9" ht="16.5" customHeight="1" x14ac:dyDescent="0.2">
      <c r="A158" s="202" t="s">
        <v>431</v>
      </c>
      <c r="B158" s="50">
        <v>91652000635</v>
      </c>
      <c r="C158" s="50">
        <v>3113</v>
      </c>
      <c r="D158" s="51">
        <v>17043</v>
      </c>
      <c r="E158" s="51">
        <v>90</v>
      </c>
      <c r="F158" s="51">
        <f t="shared" si="26"/>
        <v>6167</v>
      </c>
      <c r="G158" s="51">
        <v>586</v>
      </c>
      <c r="H158" s="52">
        <f t="shared" si="27"/>
        <v>23886</v>
      </c>
      <c r="I158" s="53">
        <v>57.7</v>
      </c>
    </row>
    <row r="159" spans="1:9" ht="16.5" customHeight="1" x14ac:dyDescent="0.2">
      <c r="A159" s="202" t="s">
        <v>432</v>
      </c>
      <c r="B159" s="50">
        <v>91652000637</v>
      </c>
      <c r="C159" s="50">
        <v>3113</v>
      </c>
      <c r="D159" s="51">
        <v>17343</v>
      </c>
      <c r="E159" s="51">
        <v>300</v>
      </c>
      <c r="F159" s="51">
        <f t="shared" si="26"/>
        <v>6346</v>
      </c>
      <c r="G159" s="51">
        <v>551</v>
      </c>
      <c r="H159" s="52">
        <f t="shared" si="27"/>
        <v>24540</v>
      </c>
      <c r="I159" s="53">
        <v>62.4</v>
      </c>
    </row>
    <row r="160" spans="1:9" ht="16.5" customHeight="1" x14ac:dyDescent="0.2">
      <c r="A160" s="202" t="s">
        <v>153</v>
      </c>
      <c r="B160" s="50">
        <v>91652000639</v>
      </c>
      <c r="C160" s="50">
        <v>3113</v>
      </c>
      <c r="D160" s="51">
        <v>19067</v>
      </c>
      <c r="E160" s="51">
        <v>70</v>
      </c>
      <c r="F160" s="51">
        <f t="shared" si="26"/>
        <v>6888</v>
      </c>
      <c r="G160" s="51">
        <v>688</v>
      </c>
      <c r="H160" s="52">
        <f t="shared" si="27"/>
        <v>26713</v>
      </c>
      <c r="I160" s="53">
        <v>67.400000000000006</v>
      </c>
    </row>
    <row r="161" spans="1:9" ht="16.5" customHeight="1" x14ac:dyDescent="0.2">
      <c r="A161" s="202" t="s">
        <v>154</v>
      </c>
      <c r="B161" s="50">
        <v>91652000638</v>
      </c>
      <c r="C161" s="50">
        <v>3113</v>
      </c>
      <c r="D161" s="51">
        <v>18945</v>
      </c>
      <c r="E161" s="51">
        <v>130</v>
      </c>
      <c r="F161" s="51">
        <f t="shared" si="26"/>
        <v>6865</v>
      </c>
      <c r="G161" s="51">
        <v>675</v>
      </c>
      <c r="H161" s="52">
        <f t="shared" si="27"/>
        <v>26615</v>
      </c>
      <c r="I161" s="53">
        <v>60.7</v>
      </c>
    </row>
    <row r="162" spans="1:9" ht="16.5" customHeight="1" x14ac:dyDescent="0.2">
      <c r="A162" s="202" t="s">
        <v>413</v>
      </c>
      <c r="B162" s="50">
        <v>91652000642</v>
      </c>
      <c r="C162" s="50">
        <v>3113</v>
      </c>
      <c r="D162" s="51">
        <v>14128</v>
      </c>
      <c r="E162" s="51">
        <v>200</v>
      </c>
      <c r="F162" s="51">
        <f t="shared" si="26"/>
        <v>5155</v>
      </c>
      <c r="G162" s="51">
        <v>475</v>
      </c>
      <c r="H162" s="52">
        <f t="shared" si="27"/>
        <v>19958</v>
      </c>
      <c r="I162" s="53">
        <v>51.7</v>
      </c>
    </row>
    <row r="163" spans="1:9" ht="19.5" customHeight="1" x14ac:dyDescent="0.2">
      <c r="A163" s="188" t="s">
        <v>225</v>
      </c>
      <c r="B163" s="40"/>
      <c r="C163" s="40"/>
      <c r="D163" s="34"/>
      <c r="E163" s="34"/>
      <c r="F163" s="34"/>
      <c r="G163" s="34"/>
      <c r="H163" s="34"/>
      <c r="I163" s="41"/>
    </row>
    <row r="164" spans="1:9" ht="16.5" customHeight="1" thickBot="1" x14ac:dyDescent="0.25">
      <c r="A164" s="258" t="s">
        <v>155</v>
      </c>
      <c r="B164" s="75">
        <v>91652000682</v>
      </c>
      <c r="C164" s="75">
        <v>3117</v>
      </c>
      <c r="D164" s="76">
        <v>3799</v>
      </c>
      <c r="E164" s="76">
        <v>80</v>
      </c>
      <c r="F164" s="76">
        <f>CEILING((D164+E164)*34%+D164*2%,1)</f>
        <v>1395</v>
      </c>
      <c r="G164" s="76">
        <v>130</v>
      </c>
      <c r="H164" s="77">
        <f>D164+E164+F164+G164</f>
        <v>5404</v>
      </c>
      <c r="I164" s="78">
        <v>12</v>
      </c>
    </row>
    <row r="165" spans="1:9" ht="19.5" customHeight="1" thickBot="1" x14ac:dyDescent="0.25">
      <c r="A165" s="212" t="s">
        <v>156</v>
      </c>
      <c r="B165" s="79"/>
      <c r="C165" s="80"/>
      <c r="D165" s="81">
        <f t="shared" ref="D165:I165" si="28">SUM(D154:D164)</f>
        <v>179465</v>
      </c>
      <c r="E165" s="81">
        <f t="shared" si="28"/>
        <v>1275</v>
      </c>
      <c r="F165" s="81">
        <f t="shared" si="28"/>
        <v>65046</v>
      </c>
      <c r="G165" s="81">
        <f t="shared" si="28"/>
        <v>6355</v>
      </c>
      <c r="H165" s="81">
        <f t="shared" si="28"/>
        <v>252141</v>
      </c>
      <c r="I165" s="82">
        <f t="shared" si="28"/>
        <v>621.50000000000011</v>
      </c>
    </row>
    <row r="166" spans="1:9" ht="19.5" customHeight="1" x14ac:dyDescent="0.2">
      <c r="A166" s="152" t="s">
        <v>227</v>
      </c>
      <c r="B166" s="25"/>
      <c r="C166" s="25"/>
      <c r="D166" s="30"/>
      <c r="E166" s="30"/>
      <c r="F166" s="30"/>
      <c r="G166" s="30"/>
      <c r="H166" s="63"/>
      <c r="I166" s="64"/>
    </row>
    <row r="167" spans="1:9" ht="16.5" customHeight="1" x14ac:dyDescent="0.2">
      <c r="A167" s="202" t="s">
        <v>433</v>
      </c>
      <c r="B167" s="50">
        <v>91652000646</v>
      </c>
      <c r="C167" s="50">
        <v>3113</v>
      </c>
      <c r="D167" s="68">
        <v>28940</v>
      </c>
      <c r="E167" s="68">
        <v>200</v>
      </c>
      <c r="F167" s="68">
        <f t="shared" ref="F167:F175" si="29">CEILING((D167+E167)*34%+D167*2%,1)</f>
        <v>10487</v>
      </c>
      <c r="G167" s="68">
        <v>969</v>
      </c>
      <c r="H167" s="52">
        <f t="shared" ref="H167:H175" si="30">D167+E167+F167+G167</f>
        <v>40596</v>
      </c>
      <c r="I167" s="70">
        <v>106.8</v>
      </c>
    </row>
    <row r="168" spans="1:9" ht="16.5" customHeight="1" x14ac:dyDescent="0.2">
      <c r="A168" s="202" t="s">
        <v>434</v>
      </c>
      <c r="B168" s="50">
        <v>91652000648</v>
      </c>
      <c r="C168" s="50">
        <v>3113</v>
      </c>
      <c r="D168" s="51">
        <v>9788</v>
      </c>
      <c r="E168" s="51">
        <v>150</v>
      </c>
      <c r="F168" s="51">
        <f t="shared" si="29"/>
        <v>3575</v>
      </c>
      <c r="G168" s="51">
        <v>242</v>
      </c>
      <c r="H168" s="52">
        <f t="shared" si="30"/>
        <v>13755</v>
      </c>
      <c r="I168" s="53">
        <v>38.4</v>
      </c>
    </row>
    <row r="169" spans="1:9" ht="16.5" customHeight="1" x14ac:dyDescent="0.2">
      <c r="A169" s="202" t="s">
        <v>435</v>
      </c>
      <c r="B169" s="50">
        <v>91652000647</v>
      </c>
      <c r="C169" s="50">
        <v>3113</v>
      </c>
      <c r="D169" s="51">
        <v>9737</v>
      </c>
      <c r="E169" s="51">
        <v>206</v>
      </c>
      <c r="F169" s="51">
        <f t="shared" si="29"/>
        <v>3576</v>
      </c>
      <c r="G169" s="51">
        <v>332</v>
      </c>
      <c r="H169" s="52">
        <f t="shared" si="30"/>
        <v>13851</v>
      </c>
      <c r="I169" s="53">
        <v>35</v>
      </c>
    </row>
    <row r="170" spans="1:9" ht="16.5" customHeight="1" x14ac:dyDescent="0.2">
      <c r="A170" s="202" t="s">
        <v>436</v>
      </c>
      <c r="B170" s="50">
        <v>91652000655</v>
      </c>
      <c r="C170" s="50">
        <v>3113</v>
      </c>
      <c r="D170" s="51">
        <v>17438</v>
      </c>
      <c r="E170" s="51">
        <v>45</v>
      </c>
      <c r="F170" s="51">
        <f t="shared" si="29"/>
        <v>6293</v>
      </c>
      <c r="G170" s="51">
        <v>602</v>
      </c>
      <c r="H170" s="52">
        <f t="shared" si="30"/>
        <v>24378</v>
      </c>
      <c r="I170" s="53">
        <v>59</v>
      </c>
    </row>
    <row r="171" spans="1:9" ht="16.5" customHeight="1" x14ac:dyDescent="0.2">
      <c r="A171" s="202" t="s">
        <v>437</v>
      </c>
      <c r="B171" s="50">
        <v>91652000652</v>
      </c>
      <c r="C171" s="50">
        <v>3113</v>
      </c>
      <c r="D171" s="51">
        <v>26909</v>
      </c>
      <c r="E171" s="51">
        <v>0</v>
      </c>
      <c r="F171" s="51">
        <f t="shared" si="29"/>
        <v>9688</v>
      </c>
      <c r="G171" s="51">
        <v>840</v>
      </c>
      <c r="H171" s="52">
        <f t="shared" si="30"/>
        <v>37437</v>
      </c>
      <c r="I171" s="53">
        <v>97.5</v>
      </c>
    </row>
    <row r="172" spans="1:9" ht="16.5" customHeight="1" x14ac:dyDescent="0.2">
      <c r="A172" s="202" t="s">
        <v>438</v>
      </c>
      <c r="B172" s="50">
        <v>91652000654</v>
      </c>
      <c r="C172" s="50">
        <v>3113</v>
      </c>
      <c r="D172" s="51">
        <v>14139</v>
      </c>
      <c r="E172" s="51">
        <v>187</v>
      </c>
      <c r="F172" s="51">
        <f t="shared" si="29"/>
        <v>5154</v>
      </c>
      <c r="G172" s="51">
        <v>507</v>
      </c>
      <c r="H172" s="52">
        <f t="shared" si="30"/>
        <v>19987</v>
      </c>
      <c r="I172" s="53">
        <v>51.3</v>
      </c>
    </row>
    <row r="173" spans="1:9" ht="16.5" customHeight="1" x14ac:dyDescent="0.2">
      <c r="A173" s="202" t="s">
        <v>439</v>
      </c>
      <c r="B173" s="50">
        <v>91652000653</v>
      </c>
      <c r="C173" s="50">
        <v>3113</v>
      </c>
      <c r="D173" s="51">
        <v>12310</v>
      </c>
      <c r="E173" s="51">
        <v>120</v>
      </c>
      <c r="F173" s="51">
        <f t="shared" si="29"/>
        <v>4473</v>
      </c>
      <c r="G173" s="51">
        <v>398</v>
      </c>
      <c r="H173" s="52">
        <f t="shared" si="30"/>
        <v>17301</v>
      </c>
      <c r="I173" s="53">
        <v>41.6</v>
      </c>
    </row>
    <row r="174" spans="1:9" s="22" customFormat="1" ht="16.5" customHeight="1" x14ac:dyDescent="0.2">
      <c r="A174" s="222" t="s">
        <v>535</v>
      </c>
      <c r="B174" s="65">
        <v>91652000650</v>
      </c>
      <c r="C174" s="65">
        <v>3113</v>
      </c>
      <c r="D174" s="15">
        <v>15214</v>
      </c>
      <c r="E174" s="15">
        <v>130</v>
      </c>
      <c r="F174" s="15">
        <f t="shared" si="29"/>
        <v>5522</v>
      </c>
      <c r="G174" s="15">
        <v>389</v>
      </c>
      <c r="H174" s="39">
        <f t="shared" si="30"/>
        <v>21255</v>
      </c>
      <c r="I174" s="16">
        <v>57</v>
      </c>
    </row>
    <row r="175" spans="1:9" ht="16.5" customHeight="1" x14ac:dyDescent="0.2">
      <c r="A175" s="202" t="s">
        <v>440</v>
      </c>
      <c r="B175" s="50">
        <v>91652000651</v>
      </c>
      <c r="C175" s="50">
        <v>3113</v>
      </c>
      <c r="D175" s="51">
        <v>8377</v>
      </c>
      <c r="E175" s="51">
        <v>8</v>
      </c>
      <c r="F175" s="51">
        <f t="shared" si="29"/>
        <v>3019</v>
      </c>
      <c r="G175" s="51">
        <v>246</v>
      </c>
      <c r="H175" s="52">
        <f t="shared" si="30"/>
        <v>11650</v>
      </c>
      <c r="I175" s="53">
        <v>30</v>
      </c>
    </row>
    <row r="176" spans="1:9" ht="19.5" customHeight="1" x14ac:dyDescent="0.2">
      <c r="A176" s="188" t="s">
        <v>228</v>
      </c>
      <c r="B176" s="40"/>
      <c r="C176" s="40"/>
      <c r="D176" s="34"/>
      <c r="E176" s="34"/>
      <c r="F176" s="34"/>
      <c r="G176" s="34"/>
      <c r="H176" s="34"/>
      <c r="I176" s="41"/>
    </row>
    <row r="177" spans="1:9" ht="16.5" customHeight="1" x14ac:dyDescent="0.2">
      <c r="A177" s="202" t="s">
        <v>441</v>
      </c>
      <c r="B177" s="50">
        <v>91652000680</v>
      </c>
      <c r="C177" s="50">
        <v>3117</v>
      </c>
      <c r="D177" s="51">
        <v>5158</v>
      </c>
      <c r="E177" s="51">
        <v>120</v>
      </c>
      <c r="F177" s="51">
        <f>CEILING((D177+E177)*34%+D177*2%,1)</f>
        <v>1898</v>
      </c>
      <c r="G177" s="51">
        <v>181</v>
      </c>
      <c r="H177" s="52">
        <f>D177+E177+F177+G177</f>
        <v>7357</v>
      </c>
      <c r="I177" s="53">
        <v>17.899999999999999</v>
      </c>
    </row>
    <row r="178" spans="1:9" ht="16.5" customHeight="1" thickBot="1" x14ac:dyDescent="0.25">
      <c r="A178" s="256" t="s">
        <v>442</v>
      </c>
      <c r="B178" s="55">
        <v>91652000681</v>
      </c>
      <c r="C178" s="55">
        <v>3113</v>
      </c>
      <c r="D178" s="51">
        <v>14569</v>
      </c>
      <c r="E178" s="51">
        <v>72</v>
      </c>
      <c r="F178" s="51">
        <f>CEILING((D178+E178)*34%+D178*2%,1)</f>
        <v>5270</v>
      </c>
      <c r="G178" s="51">
        <v>496</v>
      </c>
      <c r="H178" s="57">
        <f>D178+E178+F178+G178</f>
        <v>20407</v>
      </c>
      <c r="I178" s="53">
        <v>54.1</v>
      </c>
    </row>
    <row r="179" spans="1:9" ht="19.5" customHeight="1" thickBot="1" x14ac:dyDescent="0.25">
      <c r="A179" s="166" t="s">
        <v>157</v>
      </c>
      <c r="B179" s="59"/>
      <c r="C179" s="60"/>
      <c r="D179" s="61">
        <f t="shared" ref="D179:I179" si="31">SUM(D167:D178)</f>
        <v>162579</v>
      </c>
      <c r="E179" s="61">
        <f t="shared" si="31"/>
        <v>1238</v>
      </c>
      <c r="F179" s="61">
        <f t="shared" si="31"/>
        <v>58955</v>
      </c>
      <c r="G179" s="61">
        <f t="shared" si="31"/>
        <v>5202</v>
      </c>
      <c r="H179" s="61">
        <f t="shared" si="31"/>
        <v>227974</v>
      </c>
      <c r="I179" s="62">
        <f t="shared" si="31"/>
        <v>588.6</v>
      </c>
    </row>
    <row r="180" spans="1:9" ht="19.5" customHeight="1" x14ac:dyDescent="0.2">
      <c r="A180" s="152" t="s">
        <v>230</v>
      </c>
      <c r="B180" s="25"/>
      <c r="C180" s="25"/>
      <c r="D180" s="30"/>
      <c r="E180" s="30"/>
      <c r="F180" s="30"/>
      <c r="G180" s="30"/>
      <c r="H180" s="63"/>
      <c r="I180" s="64"/>
    </row>
    <row r="181" spans="1:9" ht="15.75" customHeight="1" x14ac:dyDescent="0.2">
      <c r="A181" s="202" t="s">
        <v>158</v>
      </c>
      <c r="B181" s="50">
        <v>91652000665</v>
      </c>
      <c r="C181" s="50">
        <v>3113</v>
      </c>
      <c r="D181" s="51">
        <v>19953</v>
      </c>
      <c r="E181" s="51">
        <v>10</v>
      </c>
      <c r="F181" s="51">
        <f t="shared" ref="F181:F190" si="32">CEILING((D181+E181)*34%+D181*2%,1)</f>
        <v>7187</v>
      </c>
      <c r="G181" s="51">
        <v>728</v>
      </c>
      <c r="H181" s="52">
        <f t="shared" ref="H181:H189" si="33">D181+E181+F181+G181</f>
        <v>27878</v>
      </c>
      <c r="I181" s="53">
        <v>72.599999999999994</v>
      </c>
    </row>
    <row r="182" spans="1:9" ht="16.5" customHeight="1" x14ac:dyDescent="0.2">
      <c r="A182" s="202" t="s">
        <v>159</v>
      </c>
      <c r="B182" s="50">
        <v>91652000660</v>
      </c>
      <c r="C182" s="50">
        <v>3113</v>
      </c>
      <c r="D182" s="51">
        <v>16975</v>
      </c>
      <c r="E182" s="51">
        <v>8</v>
      </c>
      <c r="F182" s="51">
        <f t="shared" si="32"/>
        <v>6114</v>
      </c>
      <c r="G182" s="51">
        <v>606</v>
      </c>
      <c r="H182" s="52">
        <f t="shared" si="33"/>
        <v>23703</v>
      </c>
      <c r="I182" s="53">
        <v>61</v>
      </c>
    </row>
    <row r="183" spans="1:9" ht="25.5" x14ac:dyDescent="0.2">
      <c r="A183" s="202" t="s">
        <v>443</v>
      </c>
      <c r="B183" s="50">
        <v>91652000658</v>
      </c>
      <c r="C183" s="50">
        <v>3113</v>
      </c>
      <c r="D183" s="51">
        <v>22038</v>
      </c>
      <c r="E183" s="51">
        <v>112</v>
      </c>
      <c r="F183" s="51">
        <f t="shared" si="32"/>
        <v>7972</v>
      </c>
      <c r="G183" s="51">
        <v>811</v>
      </c>
      <c r="H183" s="52">
        <f t="shared" si="33"/>
        <v>30933</v>
      </c>
      <c r="I183" s="53">
        <v>77</v>
      </c>
    </row>
    <row r="184" spans="1:9" ht="16.5" customHeight="1" x14ac:dyDescent="0.2">
      <c r="A184" s="202" t="s">
        <v>444</v>
      </c>
      <c r="B184" s="50">
        <v>91652000659</v>
      </c>
      <c r="C184" s="50">
        <v>3113</v>
      </c>
      <c r="D184" s="51">
        <v>9582</v>
      </c>
      <c r="E184" s="51">
        <v>0</v>
      </c>
      <c r="F184" s="51">
        <f t="shared" si="32"/>
        <v>3450</v>
      </c>
      <c r="G184" s="51">
        <v>313</v>
      </c>
      <c r="H184" s="52">
        <f t="shared" si="33"/>
        <v>13345</v>
      </c>
      <c r="I184" s="53">
        <v>34.200000000000003</v>
      </c>
    </row>
    <row r="185" spans="1:9" ht="16.5" customHeight="1" x14ac:dyDescent="0.2">
      <c r="A185" s="202" t="s">
        <v>445</v>
      </c>
      <c r="B185" s="50">
        <v>91652000662</v>
      </c>
      <c r="C185" s="50">
        <v>3113</v>
      </c>
      <c r="D185" s="51">
        <v>8601</v>
      </c>
      <c r="E185" s="51">
        <v>60</v>
      </c>
      <c r="F185" s="51">
        <f t="shared" si="32"/>
        <v>3117</v>
      </c>
      <c r="G185" s="51">
        <v>272</v>
      </c>
      <c r="H185" s="52">
        <f t="shared" si="33"/>
        <v>12050</v>
      </c>
      <c r="I185" s="53">
        <v>30.9</v>
      </c>
    </row>
    <row r="186" spans="1:9" ht="16.5" customHeight="1" x14ac:dyDescent="0.2">
      <c r="A186" s="202" t="s">
        <v>160</v>
      </c>
      <c r="B186" s="50">
        <v>91652000663</v>
      </c>
      <c r="C186" s="50">
        <v>3113</v>
      </c>
      <c r="D186" s="51">
        <v>18305</v>
      </c>
      <c r="E186" s="51">
        <v>0</v>
      </c>
      <c r="F186" s="51">
        <f t="shared" si="32"/>
        <v>6590</v>
      </c>
      <c r="G186" s="51">
        <v>665</v>
      </c>
      <c r="H186" s="52">
        <f t="shared" si="33"/>
        <v>25560</v>
      </c>
      <c r="I186" s="53">
        <v>64.5</v>
      </c>
    </row>
    <row r="187" spans="1:9" x14ac:dyDescent="0.2">
      <c r="A187" s="202" t="s">
        <v>161</v>
      </c>
      <c r="B187" s="50">
        <v>91652000661</v>
      </c>
      <c r="C187" s="50">
        <v>3113</v>
      </c>
      <c r="D187" s="51">
        <v>18066</v>
      </c>
      <c r="E187" s="51">
        <v>25</v>
      </c>
      <c r="F187" s="51">
        <f t="shared" si="32"/>
        <v>6513</v>
      </c>
      <c r="G187" s="51">
        <v>651</v>
      </c>
      <c r="H187" s="52">
        <f t="shared" si="33"/>
        <v>25255</v>
      </c>
      <c r="I187" s="53">
        <v>64</v>
      </c>
    </row>
    <row r="188" spans="1:9" ht="16.5" customHeight="1" x14ac:dyDescent="0.2">
      <c r="A188" s="202" t="s">
        <v>162</v>
      </c>
      <c r="B188" s="50">
        <v>91652000667</v>
      </c>
      <c r="C188" s="50">
        <v>3113</v>
      </c>
      <c r="D188" s="51">
        <v>16258</v>
      </c>
      <c r="E188" s="51">
        <v>45</v>
      </c>
      <c r="F188" s="51">
        <f t="shared" si="32"/>
        <v>5869</v>
      </c>
      <c r="G188" s="51">
        <v>591</v>
      </c>
      <c r="H188" s="52">
        <f t="shared" si="33"/>
        <v>22763</v>
      </c>
      <c r="I188" s="53">
        <v>59.5</v>
      </c>
    </row>
    <row r="189" spans="1:9" ht="16.5" customHeight="1" x14ac:dyDescent="0.2">
      <c r="A189" s="202" t="s">
        <v>446</v>
      </c>
      <c r="B189" s="50">
        <v>91652000656</v>
      </c>
      <c r="C189" s="50">
        <v>3117</v>
      </c>
      <c r="D189" s="51">
        <v>7714</v>
      </c>
      <c r="E189" s="51">
        <v>15</v>
      </c>
      <c r="F189" s="51">
        <f t="shared" si="32"/>
        <v>2783</v>
      </c>
      <c r="G189" s="51">
        <v>299</v>
      </c>
      <c r="H189" s="52">
        <f t="shared" si="33"/>
        <v>10811</v>
      </c>
      <c r="I189" s="53">
        <v>27</v>
      </c>
    </row>
    <row r="190" spans="1:9" x14ac:dyDescent="0.2">
      <c r="A190" s="202" t="s">
        <v>163</v>
      </c>
      <c r="B190" s="50">
        <v>91652000664</v>
      </c>
      <c r="C190" s="50">
        <v>3113</v>
      </c>
      <c r="D190" s="51">
        <v>13960</v>
      </c>
      <c r="E190" s="51">
        <v>65</v>
      </c>
      <c r="F190" s="51">
        <f t="shared" si="32"/>
        <v>5048</v>
      </c>
      <c r="G190" s="51">
        <v>473</v>
      </c>
      <c r="H190" s="52">
        <f>D190+E190+F190+G190</f>
        <v>19546</v>
      </c>
      <c r="I190" s="53">
        <v>51.8</v>
      </c>
    </row>
    <row r="191" spans="1:9" ht="19.5" customHeight="1" x14ac:dyDescent="0.2">
      <c r="A191" s="152" t="s">
        <v>231</v>
      </c>
      <c r="B191" s="25"/>
      <c r="C191" s="25"/>
      <c r="D191" s="30"/>
      <c r="E191" s="30"/>
      <c r="F191" s="30"/>
      <c r="G191" s="30"/>
      <c r="H191" s="30"/>
      <c r="I191" s="64"/>
    </row>
    <row r="192" spans="1:9" ht="16.5" customHeight="1" thickBot="1" x14ac:dyDescent="0.25">
      <c r="A192" s="256" t="s">
        <v>582</v>
      </c>
      <c r="B192" s="55">
        <v>91652000688</v>
      </c>
      <c r="C192" s="55">
        <v>3113</v>
      </c>
      <c r="D192" s="56">
        <v>9249</v>
      </c>
      <c r="E192" s="56">
        <v>0</v>
      </c>
      <c r="F192" s="56">
        <f>CEILING((D192+E192)*34%+D192*2%,1)</f>
        <v>3330</v>
      </c>
      <c r="G192" s="56">
        <v>275</v>
      </c>
      <c r="H192" s="57">
        <f>D192+E192+F192+G192</f>
        <v>12854</v>
      </c>
      <c r="I192" s="58">
        <v>31</v>
      </c>
    </row>
    <row r="193" spans="1:9" ht="19.5" customHeight="1" thickBot="1" x14ac:dyDescent="0.25">
      <c r="A193" s="166" t="s">
        <v>164</v>
      </c>
      <c r="B193" s="59"/>
      <c r="C193" s="60"/>
      <c r="D193" s="61">
        <f t="shared" ref="D193:I193" si="34">SUM(D181:D192)</f>
        <v>160701</v>
      </c>
      <c r="E193" s="61">
        <f t="shared" si="34"/>
        <v>340</v>
      </c>
      <c r="F193" s="61">
        <f t="shared" si="34"/>
        <v>57973</v>
      </c>
      <c r="G193" s="61">
        <f t="shared" si="34"/>
        <v>5684</v>
      </c>
      <c r="H193" s="61">
        <f t="shared" si="34"/>
        <v>224698</v>
      </c>
      <c r="I193" s="62">
        <f t="shared" si="34"/>
        <v>573.5</v>
      </c>
    </row>
    <row r="194" spans="1:9" ht="19.5" customHeight="1" x14ac:dyDescent="0.2">
      <c r="A194" s="152" t="s">
        <v>233</v>
      </c>
      <c r="B194" s="25"/>
      <c r="C194" s="25"/>
      <c r="D194" s="30"/>
      <c r="E194" s="30"/>
      <c r="F194" s="30"/>
      <c r="G194" s="30"/>
      <c r="H194" s="63"/>
      <c r="I194" s="64"/>
    </row>
    <row r="195" spans="1:9" ht="16.5" customHeight="1" x14ac:dyDescent="0.2">
      <c r="A195" s="202" t="s">
        <v>538</v>
      </c>
      <c r="B195" s="50">
        <v>91652000673</v>
      </c>
      <c r="C195" s="50">
        <v>3113</v>
      </c>
      <c r="D195" s="51">
        <v>15460</v>
      </c>
      <c r="E195" s="51">
        <v>0</v>
      </c>
      <c r="F195" s="51">
        <f t="shared" ref="F195:F200" si="35">CEILING((D195+E195)*34%+D195*2%,1)</f>
        <v>5566</v>
      </c>
      <c r="G195" s="51">
        <v>526</v>
      </c>
      <c r="H195" s="51">
        <f>D195+E195+F195+G195</f>
        <v>21552</v>
      </c>
      <c r="I195" s="53">
        <v>56.7</v>
      </c>
    </row>
    <row r="196" spans="1:9" ht="16.5" customHeight="1" x14ac:dyDescent="0.2">
      <c r="A196" s="202" t="s">
        <v>165</v>
      </c>
      <c r="B196" s="50">
        <v>91652000671</v>
      </c>
      <c r="C196" s="50">
        <v>3113</v>
      </c>
      <c r="D196" s="51">
        <v>16602</v>
      </c>
      <c r="E196" s="51">
        <v>70</v>
      </c>
      <c r="F196" s="51">
        <f t="shared" si="35"/>
        <v>6001</v>
      </c>
      <c r="G196" s="51">
        <v>570</v>
      </c>
      <c r="H196" s="51">
        <f t="shared" ref="H196:H202" si="36">D196+E196+F196+G196</f>
        <v>23243</v>
      </c>
      <c r="I196" s="53">
        <v>58.7</v>
      </c>
    </row>
    <row r="197" spans="1:9" ht="16.5" customHeight="1" x14ac:dyDescent="0.2">
      <c r="A197" s="202" t="s">
        <v>166</v>
      </c>
      <c r="B197" s="50">
        <v>91652000668</v>
      </c>
      <c r="C197" s="50">
        <v>3113</v>
      </c>
      <c r="D197" s="51">
        <v>12253</v>
      </c>
      <c r="E197" s="51">
        <v>198</v>
      </c>
      <c r="F197" s="51">
        <f t="shared" si="35"/>
        <v>4479</v>
      </c>
      <c r="G197" s="51">
        <v>433</v>
      </c>
      <c r="H197" s="51">
        <f t="shared" si="36"/>
        <v>17363</v>
      </c>
      <c r="I197" s="53">
        <v>41.7</v>
      </c>
    </row>
    <row r="198" spans="1:9" ht="16.5" customHeight="1" x14ac:dyDescent="0.2">
      <c r="A198" s="202" t="s">
        <v>167</v>
      </c>
      <c r="B198" s="50">
        <v>91652000669</v>
      </c>
      <c r="C198" s="50">
        <v>3113</v>
      </c>
      <c r="D198" s="51">
        <v>19685</v>
      </c>
      <c r="E198" s="51">
        <v>150</v>
      </c>
      <c r="F198" s="51">
        <f t="shared" si="35"/>
        <v>7138</v>
      </c>
      <c r="G198" s="51">
        <v>732</v>
      </c>
      <c r="H198" s="51">
        <f t="shared" si="36"/>
        <v>27705</v>
      </c>
      <c r="I198" s="53">
        <v>69.400000000000006</v>
      </c>
    </row>
    <row r="199" spans="1:9" ht="16.5" customHeight="1" x14ac:dyDescent="0.2">
      <c r="A199" s="202" t="s">
        <v>168</v>
      </c>
      <c r="B199" s="50">
        <v>91652000672</v>
      </c>
      <c r="C199" s="50">
        <v>3113</v>
      </c>
      <c r="D199" s="51">
        <v>8159</v>
      </c>
      <c r="E199" s="51">
        <v>0</v>
      </c>
      <c r="F199" s="51">
        <f t="shared" si="35"/>
        <v>2938</v>
      </c>
      <c r="G199" s="51">
        <v>242</v>
      </c>
      <c r="H199" s="51">
        <f t="shared" si="36"/>
        <v>11339</v>
      </c>
      <c r="I199" s="53">
        <v>27.2</v>
      </c>
    </row>
    <row r="200" spans="1:9" ht="16.5" customHeight="1" x14ac:dyDescent="0.2">
      <c r="A200" s="202" t="s">
        <v>169</v>
      </c>
      <c r="B200" s="50">
        <v>91652000670</v>
      </c>
      <c r="C200" s="50">
        <v>3113</v>
      </c>
      <c r="D200" s="51">
        <v>17825</v>
      </c>
      <c r="E200" s="51">
        <v>200</v>
      </c>
      <c r="F200" s="51">
        <f t="shared" si="35"/>
        <v>6485</v>
      </c>
      <c r="G200" s="51">
        <v>614</v>
      </c>
      <c r="H200" s="51">
        <f t="shared" si="36"/>
        <v>25124</v>
      </c>
      <c r="I200" s="53">
        <v>63.8</v>
      </c>
    </row>
    <row r="201" spans="1:9" ht="19.5" customHeight="1" x14ac:dyDescent="0.2">
      <c r="A201" s="188" t="s">
        <v>234</v>
      </c>
      <c r="B201" s="40"/>
      <c r="C201" s="40"/>
      <c r="D201" s="30"/>
      <c r="E201" s="30"/>
      <c r="F201" s="30"/>
      <c r="G201" s="30"/>
      <c r="H201" s="136"/>
      <c r="I201" s="83"/>
    </row>
    <row r="202" spans="1:9" ht="16.5" customHeight="1" thickBot="1" x14ac:dyDescent="0.25">
      <c r="A202" s="256" t="s">
        <v>170</v>
      </c>
      <c r="B202" s="55">
        <v>91652000704</v>
      </c>
      <c r="C202" s="55">
        <v>3113</v>
      </c>
      <c r="D202" s="137">
        <v>8731</v>
      </c>
      <c r="E202" s="137">
        <v>90</v>
      </c>
      <c r="F202" s="137">
        <f>CEILING((D202+E202)*34%+D202*2%,1)</f>
        <v>3174</v>
      </c>
      <c r="G202" s="138">
        <v>293</v>
      </c>
      <c r="H202" s="56">
        <f t="shared" si="36"/>
        <v>12288</v>
      </c>
      <c r="I202" s="139">
        <v>31.5</v>
      </c>
    </row>
    <row r="203" spans="1:9" ht="19.5" customHeight="1" thickBot="1" x14ac:dyDescent="0.25">
      <c r="A203" s="166" t="s">
        <v>171</v>
      </c>
      <c r="B203" s="59"/>
      <c r="C203" s="60"/>
      <c r="D203" s="61">
        <f t="shared" ref="D203:I203" si="37">SUM(D195:D202)</f>
        <v>98715</v>
      </c>
      <c r="E203" s="61">
        <f t="shared" si="37"/>
        <v>708</v>
      </c>
      <c r="F203" s="61">
        <f t="shared" si="37"/>
        <v>35781</v>
      </c>
      <c r="G203" s="61">
        <f t="shared" si="37"/>
        <v>3410</v>
      </c>
      <c r="H203" s="61">
        <f t="shared" si="37"/>
        <v>138614</v>
      </c>
      <c r="I203" s="62">
        <f t="shared" si="37"/>
        <v>349</v>
      </c>
    </row>
    <row r="204" spans="1:9" ht="19.5" customHeight="1" x14ac:dyDescent="0.2">
      <c r="A204" s="152" t="s">
        <v>236</v>
      </c>
      <c r="B204" s="25"/>
      <c r="C204" s="25"/>
      <c r="D204" s="35"/>
      <c r="E204" s="35"/>
      <c r="F204" s="35"/>
      <c r="G204" s="35"/>
      <c r="H204" s="84"/>
      <c r="I204" s="64"/>
    </row>
    <row r="205" spans="1:9" ht="16.5" customHeight="1" x14ac:dyDescent="0.2">
      <c r="A205" s="202" t="s">
        <v>172</v>
      </c>
      <c r="B205" s="50">
        <v>91652000675</v>
      </c>
      <c r="C205" s="50">
        <v>3113</v>
      </c>
      <c r="D205" s="51">
        <v>12406</v>
      </c>
      <c r="E205" s="51">
        <v>10</v>
      </c>
      <c r="F205" s="51">
        <f>CEILING((D205+E205)*34%+D205*2%,1)</f>
        <v>4470</v>
      </c>
      <c r="G205" s="51">
        <v>397</v>
      </c>
      <c r="H205" s="51">
        <f>D205+E205+F205+G205</f>
        <v>17283</v>
      </c>
      <c r="I205" s="133">
        <v>39.799999999999997</v>
      </c>
    </row>
    <row r="206" spans="1:9" ht="16.5" customHeight="1" x14ac:dyDescent="0.2">
      <c r="A206" s="202" t="s">
        <v>539</v>
      </c>
      <c r="B206" s="50">
        <v>91652000674</v>
      </c>
      <c r="C206" s="50">
        <v>3113</v>
      </c>
      <c r="D206" s="51">
        <v>17503</v>
      </c>
      <c r="E206" s="51">
        <v>57</v>
      </c>
      <c r="F206" s="68">
        <f>CEILING((D206+E206)*34%+D206*2%,1)</f>
        <v>6321</v>
      </c>
      <c r="G206" s="68">
        <v>642</v>
      </c>
      <c r="H206" s="51">
        <f>D206+E206+F206+G206</f>
        <v>24523</v>
      </c>
      <c r="I206" s="133">
        <v>58.5</v>
      </c>
    </row>
    <row r="207" spans="1:9" ht="16.5" customHeight="1" x14ac:dyDescent="0.2">
      <c r="A207" s="202" t="s">
        <v>173</v>
      </c>
      <c r="B207" s="50">
        <v>91652000676</v>
      </c>
      <c r="C207" s="50">
        <v>3113</v>
      </c>
      <c r="D207" s="51">
        <v>14426</v>
      </c>
      <c r="E207" s="51">
        <v>60</v>
      </c>
      <c r="F207" s="68">
        <f>CEILING((D207+E207)*34%+D207*2%,1)</f>
        <v>5214</v>
      </c>
      <c r="G207" s="68">
        <v>505</v>
      </c>
      <c r="H207" s="51">
        <f>D207+E207+F207+G207</f>
        <v>20205</v>
      </c>
      <c r="I207" s="133">
        <v>50.2</v>
      </c>
    </row>
    <row r="208" spans="1:9" ht="16.5" customHeight="1" x14ac:dyDescent="0.2">
      <c r="A208" s="202" t="s">
        <v>174</v>
      </c>
      <c r="B208" s="50">
        <v>91652000678</v>
      </c>
      <c r="C208" s="50">
        <v>3113</v>
      </c>
      <c r="D208" s="51">
        <v>9258</v>
      </c>
      <c r="E208" s="72">
        <v>50</v>
      </c>
      <c r="F208" s="68">
        <f>CEILING((D208+E208)*34%+D208*2%,1)</f>
        <v>3350</v>
      </c>
      <c r="G208" s="68">
        <v>307</v>
      </c>
      <c r="H208" s="51">
        <f>D208+E208+F208+G208</f>
        <v>12965</v>
      </c>
      <c r="I208" s="133">
        <v>32.6</v>
      </c>
    </row>
    <row r="209" spans="1:9" ht="16.5" customHeight="1" x14ac:dyDescent="0.2">
      <c r="A209" s="202" t="s">
        <v>175</v>
      </c>
      <c r="B209" s="50">
        <v>91652000677</v>
      </c>
      <c r="C209" s="50">
        <v>3113</v>
      </c>
      <c r="D209" s="51">
        <v>15896</v>
      </c>
      <c r="E209" s="51">
        <v>20</v>
      </c>
      <c r="F209" s="68">
        <f>CEILING((D209+E209)*34%+D209*2%,1)</f>
        <v>5730</v>
      </c>
      <c r="G209" s="68">
        <v>543</v>
      </c>
      <c r="H209" s="51">
        <f>D209+E209+F209+G209</f>
        <v>22189</v>
      </c>
      <c r="I209" s="133">
        <v>58.3</v>
      </c>
    </row>
    <row r="210" spans="1:9" ht="19.5" customHeight="1" x14ac:dyDescent="0.2">
      <c r="A210" s="188" t="s">
        <v>237</v>
      </c>
      <c r="B210" s="40"/>
      <c r="C210" s="40"/>
      <c r="D210" s="34"/>
      <c r="E210" s="34"/>
      <c r="F210" s="34"/>
      <c r="G210" s="34"/>
      <c r="H210" s="34"/>
      <c r="I210" s="41"/>
    </row>
    <row r="211" spans="1:9" ht="16.5" customHeight="1" x14ac:dyDescent="0.2">
      <c r="A211" s="202" t="s">
        <v>176</v>
      </c>
      <c r="B211" s="50">
        <v>91652001359</v>
      </c>
      <c r="C211" s="50">
        <v>3117</v>
      </c>
      <c r="D211" s="51">
        <v>4197</v>
      </c>
      <c r="E211" s="51">
        <v>40</v>
      </c>
      <c r="F211" s="51">
        <f>CEILING((D211+E211)*34%+D211*2%,1)</f>
        <v>1525</v>
      </c>
      <c r="G211" s="51">
        <v>146</v>
      </c>
      <c r="H211" s="51">
        <f>D211+E211+F211+G211</f>
        <v>5908</v>
      </c>
      <c r="I211" s="133">
        <v>12.6</v>
      </c>
    </row>
    <row r="212" spans="1:9" ht="19.5" customHeight="1" x14ac:dyDescent="0.2">
      <c r="A212" s="188" t="s">
        <v>238</v>
      </c>
      <c r="B212" s="40"/>
      <c r="C212" s="40"/>
      <c r="D212" s="30"/>
      <c r="E212" s="34"/>
      <c r="F212" s="34"/>
      <c r="G212" s="34"/>
      <c r="H212" s="34"/>
      <c r="I212" s="41"/>
    </row>
    <row r="213" spans="1:9" ht="16.5" customHeight="1" x14ac:dyDescent="0.2">
      <c r="A213" s="202" t="s">
        <v>177</v>
      </c>
      <c r="B213" s="50">
        <v>91652000715</v>
      </c>
      <c r="C213" s="50">
        <v>3113</v>
      </c>
      <c r="D213" s="51">
        <v>12601</v>
      </c>
      <c r="E213" s="56">
        <v>40</v>
      </c>
      <c r="F213" s="51">
        <f>CEILING((D213+E213)*34%+D213*2%,1)</f>
        <v>4550</v>
      </c>
      <c r="G213" s="51">
        <v>414</v>
      </c>
      <c r="H213" s="51">
        <f>D213+E213+F213+G213</f>
        <v>17605</v>
      </c>
      <c r="I213" s="133">
        <v>40.4</v>
      </c>
    </row>
    <row r="214" spans="1:9" ht="19.5" customHeight="1" x14ac:dyDescent="0.2">
      <c r="A214" s="188" t="s">
        <v>239</v>
      </c>
      <c r="B214" s="40"/>
      <c r="C214" s="40"/>
      <c r="D214" s="34"/>
      <c r="E214" s="34"/>
      <c r="F214" s="34"/>
      <c r="G214" s="34"/>
      <c r="H214" s="34"/>
      <c r="I214" s="41"/>
    </row>
    <row r="215" spans="1:9" ht="16.5" customHeight="1" x14ac:dyDescent="0.2">
      <c r="A215" s="202" t="s">
        <v>562</v>
      </c>
      <c r="B215" s="50">
        <v>91652001360</v>
      </c>
      <c r="C215" s="50">
        <v>3113</v>
      </c>
      <c r="D215" s="51">
        <v>13743</v>
      </c>
      <c r="E215" s="51">
        <v>100</v>
      </c>
      <c r="F215" s="51">
        <f>CEILING((D215+E215)*34%+D215*2%,1)</f>
        <v>4982</v>
      </c>
      <c r="G215" s="51">
        <v>476</v>
      </c>
      <c r="H215" s="51">
        <f>D215+E215+F215+G215</f>
        <v>19301</v>
      </c>
      <c r="I215" s="133">
        <v>47.8</v>
      </c>
    </row>
    <row r="216" spans="1:9" ht="19.5" customHeight="1" x14ac:dyDescent="0.2">
      <c r="A216" s="188" t="s">
        <v>351</v>
      </c>
      <c r="B216" s="40"/>
      <c r="C216" s="40"/>
      <c r="D216" s="34"/>
      <c r="E216" s="34"/>
      <c r="F216" s="34"/>
      <c r="G216" s="34"/>
      <c r="H216" s="34"/>
      <c r="I216" s="41"/>
    </row>
    <row r="217" spans="1:9" ht="16.5" customHeight="1" thickBot="1" x14ac:dyDescent="0.25">
      <c r="A217" s="256" t="s">
        <v>447</v>
      </c>
      <c r="B217" s="55">
        <v>91652000717</v>
      </c>
      <c r="C217" s="55">
        <v>3117</v>
      </c>
      <c r="D217" s="51">
        <v>7393</v>
      </c>
      <c r="E217" s="51">
        <v>25</v>
      </c>
      <c r="F217" s="51">
        <f>CEILING((D217+E217)*34%+D217*2%,1)</f>
        <v>2670</v>
      </c>
      <c r="G217" s="51">
        <v>181</v>
      </c>
      <c r="H217" s="51">
        <f>D217+E217+F217+G217</f>
        <v>10269</v>
      </c>
      <c r="I217" s="133">
        <v>28.8</v>
      </c>
    </row>
    <row r="218" spans="1:9" ht="19.5" customHeight="1" thickBot="1" x14ac:dyDescent="0.25">
      <c r="A218" s="166" t="s">
        <v>178</v>
      </c>
      <c r="B218" s="59"/>
      <c r="C218" s="60"/>
      <c r="D218" s="61">
        <f t="shared" ref="D218:I218" si="38">SUM(D205:D217)</f>
        <v>107423</v>
      </c>
      <c r="E218" s="61">
        <f t="shared" si="38"/>
        <v>402</v>
      </c>
      <c r="F218" s="61">
        <f t="shared" si="38"/>
        <v>38812</v>
      </c>
      <c r="G218" s="61">
        <f t="shared" si="38"/>
        <v>3611</v>
      </c>
      <c r="H218" s="61">
        <f t="shared" si="38"/>
        <v>150248</v>
      </c>
      <c r="I218" s="62">
        <f t="shared" si="38"/>
        <v>369</v>
      </c>
    </row>
    <row r="219" spans="1:9" ht="19.5" customHeight="1" x14ac:dyDescent="0.2">
      <c r="A219" s="152" t="s">
        <v>241</v>
      </c>
      <c r="B219" s="25"/>
      <c r="C219" s="25"/>
      <c r="D219" s="30"/>
      <c r="E219" s="30"/>
      <c r="F219" s="30"/>
      <c r="G219" s="30"/>
      <c r="H219" s="63"/>
      <c r="I219" s="64"/>
    </row>
    <row r="220" spans="1:9" ht="16.5" customHeight="1" x14ac:dyDescent="0.2">
      <c r="A220" s="202" t="s">
        <v>459</v>
      </c>
      <c r="B220" s="50">
        <v>91652000718</v>
      </c>
      <c r="C220" s="50">
        <v>3113</v>
      </c>
      <c r="D220" s="51">
        <v>18530</v>
      </c>
      <c r="E220" s="51">
        <v>100</v>
      </c>
      <c r="F220" s="51">
        <f>CEILING((D220+E220)*34%+D220*2%,1)</f>
        <v>6705</v>
      </c>
      <c r="G220" s="51">
        <v>722</v>
      </c>
      <c r="H220" s="52">
        <f>D220+E220+F220+G220</f>
        <v>26057</v>
      </c>
      <c r="I220" s="53">
        <v>58.2</v>
      </c>
    </row>
    <row r="221" spans="1:9" ht="19.5" customHeight="1" x14ac:dyDescent="0.2">
      <c r="A221" s="188" t="s">
        <v>242</v>
      </c>
      <c r="B221" s="40"/>
      <c r="C221" s="40"/>
      <c r="D221" s="34"/>
      <c r="E221" s="34"/>
      <c r="F221" s="34"/>
      <c r="G221" s="34"/>
      <c r="H221" s="34"/>
      <c r="I221" s="41"/>
    </row>
    <row r="222" spans="1:9" ht="16.5" customHeight="1" x14ac:dyDescent="0.2">
      <c r="A222" s="202" t="s">
        <v>554</v>
      </c>
      <c r="B222" s="50">
        <v>91652000690</v>
      </c>
      <c r="C222" s="50">
        <v>3113</v>
      </c>
      <c r="D222" s="51">
        <v>7600</v>
      </c>
      <c r="E222" s="51">
        <v>80</v>
      </c>
      <c r="F222" s="51">
        <f>CEILING((D222+E222)*34%+D222*2%,1)</f>
        <v>2764</v>
      </c>
      <c r="G222" s="51">
        <v>248</v>
      </c>
      <c r="H222" s="52">
        <f>D222+E222+F222+G222</f>
        <v>10692</v>
      </c>
      <c r="I222" s="53">
        <v>27.2</v>
      </c>
    </row>
    <row r="223" spans="1:9" ht="19.5" customHeight="1" x14ac:dyDescent="0.2">
      <c r="A223" s="188" t="s">
        <v>245</v>
      </c>
      <c r="B223" s="40"/>
      <c r="C223" s="40"/>
      <c r="D223" s="34"/>
      <c r="E223" s="34"/>
      <c r="F223" s="34"/>
      <c r="G223" s="34"/>
      <c r="H223" s="34"/>
      <c r="I223" s="41"/>
    </row>
    <row r="224" spans="1:9" ht="15.75" customHeight="1" x14ac:dyDescent="0.2">
      <c r="A224" s="202" t="s">
        <v>448</v>
      </c>
      <c r="B224" s="50">
        <v>91652000689</v>
      </c>
      <c r="C224" s="50">
        <v>3113</v>
      </c>
      <c r="D224" s="51">
        <v>9258</v>
      </c>
      <c r="E224" s="51">
        <v>60</v>
      </c>
      <c r="F224" s="51">
        <f>CEILING((D224+E224)*34%+D224*2%,1)</f>
        <v>3354</v>
      </c>
      <c r="G224" s="51">
        <v>298</v>
      </c>
      <c r="H224" s="52">
        <f>D224+E224+F224+G224</f>
        <v>12970</v>
      </c>
      <c r="I224" s="53">
        <v>32.4</v>
      </c>
    </row>
    <row r="225" spans="1:9" ht="19.5" customHeight="1" x14ac:dyDescent="0.2">
      <c r="A225" s="188" t="s">
        <v>244</v>
      </c>
      <c r="B225" s="40"/>
      <c r="C225" s="40"/>
      <c r="D225" s="34"/>
      <c r="E225" s="34"/>
      <c r="F225" s="34"/>
      <c r="G225" s="34"/>
      <c r="H225" s="34"/>
      <c r="I225" s="41"/>
    </row>
    <row r="226" spans="1:9" ht="16.5" customHeight="1" thickBot="1" x14ac:dyDescent="0.25">
      <c r="A226" s="256" t="s">
        <v>566</v>
      </c>
      <c r="B226" s="55">
        <v>91652000683</v>
      </c>
      <c r="C226" s="55">
        <v>3113</v>
      </c>
      <c r="D226" s="56">
        <v>19464</v>
      </c>
      <c r="E226" s="56">
        <v>150</v>
      </c>
      <c r="F226" s="56">
        <f>CEILING((D226+E226)*34%+D226*2%,1)</f>
        <v>7059</v>
      </c>
      <c r="G226" s="56">
        <v>745</v>
      </c>
      <c r="H226" s="57">
        <f>D226+E226+F226+G226</f>
        <v>27418</v>
      </c>
      <c r="I226" s="58">
        <v>55.1</v>
      </c>
    </row>
    <row r="227" spans="1:9" ht="19.5" customHeight="1" thickBot="1" x14ac:dyDescent="0.25">
      <c r="A227" s="166" t="s">
        <v>181</v>
      </c>
      <c r="B227" s="59"/>
      <c r="C227" s="60"/>
      <c r="D227" s="61">
        <f t="shared" ref="D227:I227" si="39">SUM(D220:D226)</f>
        <v>54852</v>
      </c>
      <c r="E227" s="61">
        <f t="shared" si="39"/>
        <v>390</v>
      </c>
      <c r="F227" s="61">
        <f t="shared" si="39"/>
        <v>19882</v>
      </c>
      <c r="G227" s="61">
        <f t="shared" si="39"/>
        <v>2013</v>
      </c>
      <c r="H227" s="61">
        <f t="shared" si="39"/>
        <v>77137</v>
      </c>
      <c r="I227" s="62">
        <f t="shared" si="39"/>
        <v>172.9</v>
      </c>
    </row>
    <row r="228" spans="1:9" ht="19.5" customHeight="1" x14ac:dyDescent="0.2">
      <c r="A228" s="152" t="s">
        <v>247</v>
      </c>
      <c r="B228" s="25"/>
      <c r="C228" s="25"/>
      <c r="D228" s="30"/>
      <c r="E228" s="30"/>
      <c r="F228" s="30"/>
      <c r="G228" s="30"/>
      <c r="H228" s="30"/>
      <c r="I228" s="64"/>
    </row>
    <row r="229" spans="1:9" ht="16.5" customHeight="1" x14ac:dyDescent="0.2">
      <c r="A229" s="202" t="s">
        <v>182</v>
      </c>
      <c r="B229" s="50">
        <v>91652000691</v>
      </c>
      <c r="C229" s="50">
        <v>3113</v>
      </c>
      <c r="D229" s="51">
        <v>30585</v>
      </c>
      <c r="E229" s="51">
        <v>100</v>
      </c>
      <c r="F229" s="51">
        <f>CEILING((D229+E229)*34%+D229*2%,1)</f>
        <v>11045</v>
      </c>
      <c r="G229" s="51">
        <v>1062</v>
      </c>
      <c r="H229" s="52">
        <f>D229+E229+F229+G229</f>
        <v>42792</v>
      </c>
      <c r="I229" s="53">
        <v>111.3</v>
      </c>
    </row>
    <row r="230" spans="1:9" ht="16.5" customHeight="1" x14ac:dyDescent="0.2">
      <c r="A230" s="202" t="s">
        <v>183</v>
      </c>
      <c r="B230" s="50">
        <v>91652000694</v>
      </c>
      <c r="C230" s="50">
        <v>3113</v>
      </c>
      <c r="D230" s="51">
        <v>17125</v>
      </c>
      <c r="E230" s="51">
        <v>180</v>
      </c>
      <c r="F230" s="51">
        <f>CEILING((D230+E230)*34%+D230*2%,1)</f>
        <v>6227</v>
      </c>
      <c r="G230" s="51">
        <v>604</v>
      </c>
      <c r="H230" s="52">
        <f>D230+E230+F230+G230</f>
        <v>24136</v>
      </c>
      <c r="I230" s="53">
        <v>61</v>
      </c>
    </row>
    <row r="231" spans="1:9" ht="19.5" customHeight="1" x14ac:dyDescent="0.2">
      <c r="A231" s="188" t="s">
        <v>352</v>
      </c>
      <c r="B231" s="40"/>
      <c r="C231" s="40"/>
      <c r="D231" s="34"/>
      <c r="E231" s="34"/>
      <c r="F231" s="34"/>
      <c r="G231" s="51"/>
      <c r="H231" s="34"/>
      <c r="I231" s="41"/>
    </row>
    <row r="232" spans="1:9" s="22" customFormat="1" ht="16.5" customHeight="1" thickBot="1" x14ac:dyDescent="0.25">
      <c r="A232" s="256" t="s">
        <v>184</v>
      </c>
      <c r="B232" s="85">
        <v>91652000686</v>
      </c>
      <c r="C232" s="85">
        <v>3117</v>
      </c>
      <c r="D232" s="28">
        <v>7713</v>
      </c>
      <c r="E232" s="28">
        <v>20</v>
      </c>
      <c r="F232" s="28">
        <f>CEILING((D232+E232)*34%+D232*2%,1)</f>
        <v>2784</v>
      </c>
      <c r="G232" s="36">
        <v>190</v>
      </c>
      <c r="H232" s="39">
        <f>D232+E232+F232+G232</f>
        <v>10707</v>
      </c>
      <c r="I232" s="38">
        <v>28.2</v>
      </c>
    </row>
    <row r="233" spans="1:9" ht="19.5" customHeight="1" thickBot="1" x14ac:dyDescent="0.25">
      <c r="A233" s="166" t="s">
        <v>185</v>
      </c>
      <c r="B233" s="59"/>
      <c r="C233" s="60"/>
      <c r="D233" s="61">
        <f t="shared" ref="D233:I233" si="40">SUM(D229:D232)</f>
        <v>55423</v>
      </c>
      <c r="E233" s="61">
        <f t="shared" si="40"/>
        <v>300</v>
      </c>
      <c r="F233" s="61">
        <f t="shared" si="40"/>
        <v>20056</v>
      </c>
      <c r="G233" s="61">
        <f t="shared" si="40"/>
        <v>1856</v>
      </c>
      <c r="H233" s="61">
        <f t="shared" si="40"/>
        <v>77635</v>
      </c>
      <c r="I233" s="62">
        <f t="shared" si="40"/>
        <v>200.5</v>
      </c>
    </row>
    <row r="234" spans="1:9" ht="19.5" customHeight="1" x14ac:dyDescent="0.2">
      <c r="A234" s="152" t="s">
        <v>249</v>
      </c>
      <c r="B234" s="25"/>
      <c r="C234" s="25"/>
      <c r="D234" s="30"/>
      <c r="E234" s="30"/>
      <c r="F234" s="30"/>
      <c r="G234" s="30"/>
      <c r="H234" s="63"/>
      <c r="I234" s="64"/>
    </row>
    <row r="235" spans="1:9" ht="16.5" customHeight="1" x14ac:dyDescent="0.2">
      <c r="A235" s="202" t="s">
        <v>583</v>
      </c>
      <c r="B235" s="50">
        <v>91652000703</v>
      </c>
      <c r="C235" s="50">
        <v>3113</v>
      </c>
      <c r="D235" s="143">
        <v>13980</v>
      </c>
      <c r="E235" s="143">
        <v>20</v>
      </c>
      <c r="F235" s="143">
        <f>CEILING((D235+E235)*34%+D235*2%,1)</f>
        <v>5040</v>
      </c>
      <c r="G235" s="143">
        <v>499</v>
      </c>
      <c r="H235" s="143">
        <f>D235+E235+F235+G235</f>
        <v>19539</v>
      </c>
      <c r="I235" s="186">
        <v>46.1</v>
      </c>
    </row>
    <row r="236" spans="1:9" ht="15.75" customHeight="1" x14ac:dyDescent="0.2">
      <c r="A236" s="202" t="s">
        <v>480</v>
      </c>
      <c r="B236" s="50">
        <v>91652000702</v>
      </c>
      <c r="C236" s="50">
        <v>3113</v>
      </c>
      <c r="D236" s="143">
        <v>14289</v>
      </c>
      <c r="E236" s="143">
        <v>110</v>
      </c>
      <c r="F236" s="143">
        <f>CEILING((D236+E236)*34%+D236*2%,1)</f>
        <v>5182</v>
      </c>
      <c r="G236" s="143">
        <v>431</v>
      </c>
      <c r="H236" s="143">
        <f>D236+E236+F236+G236</f>
        <v>20012</v>
      </c>
      <c r="I236" s="186">
        <v>52</v>
      </c>
    </row>
    <row r="237" spans="1:9" ht="16.5" customHeight="1" x14ac:dyDescent="0.2">
      <c r="A237" s="202" t="s">
        <v>481</v>
      </c>
      <c r="B237" s="50">
        <v>91652000701</v>
      </c>
      <c r="C237" s="50">
        <v>3113</v>
      </c>
      <c r="D237" s="143">
        <v>15966</v>
      </c>
      <c r="E237" s="143">
        <v>70</v>
      </c>
      <c r="F237" s="143">
        <f>CEILING((D237+E237)*34%+D237*2%,1)</f>
        <v>5772</v>
      </c>
      <c r="G237" s="143">
        <v>565</v>
      </c>
      <c r="H237" s="143">
        <f>D237+E237+F237+G237</f>
        <v>22373</v>
      </c>
      <c r="I237" s="208">
        <v>51.3</v>
      </c>
    </row>
    <row r="238" spans="1:9" ht="19.5" customHeight="1" x14ac:dyDescent="0.2">
      <c r="A238" s="188" t="s">
        <v>250</v>
      </c>
      <c r="B238" s="40"/>
      <c r="C238" s="40"/>
      <c r="D238" s="34"/>
      <c r="E238" s="34"/>
      <c r="F238" s="34"/>
      <c r="G238" s="34"/>
      <c r="H238" s="34"/>
      <c r="I238" s="41"/>
    </row>
    <row r="239" spans="1:9" ht="26.25" thickBot="1" x14ac:dyDescent="0.25">
      <c r="A239" s="202" t="s">
        <v>543</v>
      </c>
      <c r="B239" s="50">
        <v>91652001341</v>
      </c>
      <c r="C239" s="50">
        <v>3113</v>
      </c>
      <c r="D239" s="51">
        <v>26465</v>
      </c>
      <c r="E239" s="86">
        <v>150</v>
      </c>
      <c r="F239" s="86">
        <f>CEILING((D239+E239)*34%+D239*2%,1)</f>
        <v>9579</v>
      </c>
      <c r="G239" s="51">
        <v>958</v>
      </c>
      <c r="H239" s="52">
        <f>D239+E239+F239+G239</f>
        <v>37152</v>
      </c>
      <c r="I239" s="53">
        <v>94.5</v>
      </c>
    </row>
    <row r="240" spans="1:9" ht="19.5" customHeight="1" thickBot="1" x14ac:dyDescent="0.25">
      <c r="A240" s="166" t="s">
        <v>187</v>
      </c>
      <c r="B240" s="59"/>
      <c r="C240" s="60"/>
      <c r="D240" s="61">
        <f t="shared" ref="D240:I240" si="41">SUM(D235:D239)</f>
        <v>70700</v>
      </c>
      <c r="E240" s="61">
        <f t="shared" si="41"/>
        <v>350</v>
      </c>
      <c r="F240" s="61">
        <f t="shared" si="41"/>
        <v>25573</v>
      </c>
      <c r="G240" s="61">
        <f t="shared" si="41"/>
        <v>2453</v>
      </c>
      <c r="H240" s="61">
        <f t="shared" si="41"/>
        <v>99076</v>
      </c>
      <c r="I240" s="62">
        <f t="shared" si="41"/>
        <v>243.89999999999998</v>
      </c>
    </row>
    <row r="241" spans="1:9" ht="19.5" customHeight="1" x14ac:dyDescent="0.2">
      <c r="A241" s="152" t="s">
        <v>252</v>
      </c>
      <c r="B241" s="25"/>
      <c r="C241" s="25"/>
      <c r="D241" s="30"/>
      <c r="E241" s="30"/>
      <c r="F241" s="30"/>
      <c r="G241" s="30"/>
      <c r="H241" s="63"/>
      <c r="I241" s="64"/>
    </row>
    <row r="242" spans="1:9" ht="16.5" customHeight="1" x14ac:dyDescent="0.2">
      <c r="A242" s="202" t="s">
        <v>584</v>
      </c>
      <c r="B242" s="50">
        <v>91652000700</v>
      </c>
      <c r="C242" s="50">
        <v>3113</v>
      </c>
      <c r="D242" s="51">
        <v>18358</v>
      </c>
      <c r="E242" s="51">
        <v>150</v>
      </c>
      <c r="F242" s="51">
        <f>CEILING((D242+E242)*34%+D242*2%,1)</f>
        <v>6660</v>
      </c>
      <c r="G242" s="51">
        <v>672</v>
      </c>
      <c r="H242" s="52">
        <f>D242+E242+F242+G242</f>
        <v>25840</v>
      </c>
      <c r="I242" s="70">
        <v>67.7</v>
      </c>
    </row>
    <row r="243" spans="1:9" ht="19.5" customHeight="1" x14ac:dyDescent="0.2">
      <c r="A243" s="188" t="s">
        <v>253</v>
      </c>
      <c r="B243" s="40"/>
      <c r="C243" s="40"/>
      <c r="D243" s="34"/>
      <c r="E243" s="34"/>
      <c r="F243" s="34"/>
      <c r="G243" s="34"/>
      <c r="H243" s="34"/>
      <c r="I243" s="41"/>
    </row>
    <row r="244" spans="1:9" ht="16.5" customHeight="1" x14ac:dyDescent="0.2">
      <c r="A244" s="202" t="s">
        <v>339</v>
      </c>
      <c r="B244" s="50">
        <v>91652000710</v>
      </c>
      <c r="C244" s="50">
        <v>3113</v>
      </c>
      <c r="D244" s="51">
        <v>13233</v>
      </c>
      <c r="E244" s="51">
        <v>0</v>
      </c>
      <c r="F244" s="51">
        <f>CEILING((D244+E244)*34%+D244*2%,1)</f>
        <v>4764</v>
      </c>
      <c r="G244" s="51">
        <v>476</v>
      </c>
      <c r="H244" s="52">
        <f>D244+E244+F244+G244</f>
        <v>18473</v>
      </c>
      <c r="I244" s="53">
        <v>47</v>
      </c>
    </row>
    <row r="245" spans="1:9" ht="19.5" customHeight="1" x14ac:dyDescent="0.2">
      <c r="A245" s="188" t="s">
        <v>353</v>
      </c>
      <c r="B245" s="40"/>
      <c r="C245" s="40"/>
      <c r="D245" s="34"/>
      <c r="E245" s="34"/>
      <c r="F245" s="34"/>
      <c r="G245" s="34"/>
      <c r="H245" s="34"/>
      <c r="I245" s="41"/>
    </row>
    <row r="246" spans="1:9" ht="16.5" customHeight="1" thickBot="1" x14ac:dyDescent="0.25">
      <c r="A246" s="256" t="s">
        <v>449</v>
      </c>
      <c r="B246" s="55">
        <v>91652000712</v>
      </c>
      <c r="C246" s="55">
        <v>3113</v>
      </c>
      <c r="D246" s="56">
        <v>21710</v>
      </c>
      <c r="E246" s="56">
        <v>200</v>
      </c>
      <c r="F246" s="56">
        <f>CEILING((D246+E246)*34%+D246*2%,1)</f>
        <v>7884</v>
      </c>
      <c r="G246" s="56">
        <v>660</v>
      </c>
      <c r="H246" s="57">
        <f>D246+E246+F246+G246</f>
        <v>30454</v>
      </c>
      <c r="I246" s="58">
        <v>76</v>
      </c>
    </row>
    <row r="247" spans="1:9" ht="19.5" customHeight="1" thickBot="1" x14ac:dyDescent="0.25">
      <c r="A247" s="166" t="s">
        <v>188</v>
      </c>
      <c r="B247" s="59"/>
      <c r="C247" s="60"/>
      <c r="D247" s="61">
        <f t="shared" ref="D247:I247" si="42">SUM(D242:D246)</f>
        <v>53301</v>
      </c>
      <c r="E247" s="61">
        <f t="shared" si="42"/>
        <v>350</v>
      </c>
      <c r="F247" s="61">
        <f t="shared" si="42"/>
        <v>19308</v>
      </c>
      <c r="G247" s="61">
        <f t="shared" si="42"/>
        <v>1808</v>
      </c>
      <c r="H247" s="61">
        <f t="shared" si="42"/>
        <v>74767</v>
      </c>
      <c r="I247" s="62">
        <f t="shared" si="42"/>
        <v>190.7</v>
      </c>
    </row>
    <row r="248" spans="1:9" ht="19.5" customHeight="1" x14ac:dyDescent="0.2">
      <c r="A248" s="152" t="s">
        <v>255</v>
      </c>
      <c r="B248" s="25"/>
      <c r="C248" s="25"/>
      <c r="D248" s="30"/>
      <c r="E248" s="30"/>
      <c r="F248" s="30"/>
      <c r="G248" s="30"/>
      <c r="H248" s="63"/>
      <c r="I248" s="64"/>
    </row>
    <row r="249" spans="1:9" ht="16.5" customHeight="1" x14ac:dyDescent="0.2">
      <c r="A249" s="202" t="s">
        <v>189</v>
      </c>
      <c r="B249" s="50">
        <v>91652000705</v>
      </c>
      <c r="C249" s="50">
        <v>3113</v>
      </c>
      <c r="D249" s="51">
        <v>14505</v>
      </c>
      <c r="E249" s="51">
        <v>35</v>
      </c>
      <c r="F249" s="51">
        <f>CEILING((D249+E249)*34%+D249*2%,1)</f>
        <v>5234</v>
      </c>
      <c r="G249" s="51">
        <v>518</v>
      </c>
      <c r="H249" s="52">
        <f>D249+E249+F249+G249</f>
        <v>20292</v>
      </c>
      <c r="I249" s="53">
        <v>54.5</v>
      </c>
    </row>
    <row r="250" spans="1:9" ht="16.5" customHeight="1" x14ac:dyDescent="0.2">
      <c r="A250" s="202" t="s">
        <v>190</v>
      </c>
      <c r="B250" s="50">
        <v>91652000707</v>
      </c>
      <c r="C250" s="50">
        <v>3113</v>
      </c>
      <c r="D250" s="51">
        <v>16701</v>
      </c>
      <c r="E250" s="51">
        <v>400</v>
      </c>
      <c r="F250" s="51">
        <f>CEILING((D250+E250)*34%+D250*2%,1)</f>
        <v>6149</v>
      </c>
      <c r="G250" s="51">
        <v>632</v>
      </c>
      <c r="H250" s="52">
        <f>D250+E250+F250+G250</f>
        <v>23882</v>
      </c>
      <c r="I250" s="53">
        <v>59.7</v>
      </c>
    </row>
    <row r="251" spans="1:9" x14ac:dyDescent="0.2">
      <c r="A251" s="202" t="s">
        <v>191</v>
      </c>
      <c r="B251" s="50">
        <v>91652000706</v>
      </c>
      <c r="C251" s="50">
        <v>3117</v>
      </c>
      <c r="D251" s="51">
        <v>8527</v>
      </c>
      <c r="E251" s="51">
        <v>20</v>
      </c>
      <c r="F251" s="51">
        <f>CEILING((D251+E251)*34%+D251*2%,1)</f>
        <v>3077</v>
      </c>
      <c r="G251" s="51">
        <v>235</v>
      </c>
      <c r="H251" s="52">
        <f>D251+E251+F251+G251</f>
        <v>11859</v>
      </c>
      <c r="I251" s="53">
        <v>28.2</v>
      </c>
    </row>
    <row r="252" spans="1:9" ht="16.5" customHeight="1" thickBot="1" x14ac:dyDescent="0.25">
      <c r="A252" s="256" t="s">
        <v>192</v>
      </c>
      <c r="B252" s="55">
        <v>91652000708</v>
      </c>
      <c r="C252" s="55">
        <v>3113</v>
      </c>
      <c r="D252" s="56">
        <v>12694</v>
      </c>
      <c r="E252" s="56">
        <v>50</v>
      </c>
      <c r="F252" s="56">
        <f>CEILING((D252+E252)*34%+D252*2%,1)</f>
        <v>4587</v>
      </c>
      <c r="G252" s="56">
        <v>448</v>
      </c>
      <c r="H252" s="57">
        <f>D252+E252+F252+G252</f>
        <v>17779</v>
      </c>
      <c r="I252" s="58">
        <v>46.3</v>
      </c>
    </row>
    <row r="253" spans="1:9" ht="19.5" customHeight="1" thickBot="1" x14ac:dyDescent="0.25">
      <c r="A253" s="166" t="s">
        <v>193</v>
      </c>
      <c r="B253" s="59"/>
      <c r="C253" s="60"/>
      <c r="D253" s="61">
        <f t="shared" ref="D253:I253" si="43">SUM(D249:D252)</f>
        <v>52427</v>
      </c>
      <c r="E253" s="61">
        <f t="shared" si="43"/>
        <v>505</v>
      </c>
      <c r="F253" s="61">
        <f t="shared" si="43"/>
        <v>19047</v>
      </c>
      <c r="G253" s="61">
        <f t="shared" si="43"/>
        <v>1833</v>
      </c>
      <c r="H253" s="61">
        <f t="shared" si="43"/>
        <v>73812</v>
      </c>
      <c r="I253" s="62">
        <f t="shared" si="43"/>
        <v>188.7</v>
      </c>
    </row>
    <row r="254" spans="1:9" ht="19.5" customHeight="1" x14ac:dyDescent="0.2">
      <c r="A254" s="152" t="s">
        <v>257</v>
      </c>
      <c r="B254" s="25"/>
      <c r="C254" s="25"/>
      <c r="D254" s="30"/>
      <c r="E254" s="30"/>
      <c r="F254" s="30"/>
      <c r="G254" s="30"/>
      <c r="H254" s="63"/>
      <c r="I254" s="64"/>
    </row>
    <row r="255" spans="1:9" ht="16.5" customHeight="1" x14ac:dyDescent="0.2">
      <c r="A255" s="202" t="s">
        <v>266</v>
      </c>
      <c r="B255" s="50">
        <v>91652000711</v>
      </c>
      <c r="C255" s="50">
        <v>3113</v>
      </c>
      <c r="D255" s="68">
        <v>26970</v>
      </c>
      <c r="E255" s="68">
        <v>200</v>
      </c>
      <c r="F255" s="68">
        <f>CEILING((D255+E255)*34%+D255*2%,1)</f>
        <v>9778</v>
      </c>
      <c r="G255" s="68">
        <v>988</v>
      </c>
      <c r="H255" s="68">
        <f>D255+E255+F255+G255</f>
        <v>37936</v>
      </c>
      <c r="I255" s="140">
        <v>97</v>
      </c>
    </row>
    <row r="256" spans="1:9" ht="19.5" customHeight="1" x14ac:dyDescent="0.2">
      <c r="A256" s="188" t="s">
        <v>336</v>
      </c>
      <c r="B256" s="40"/>
      <c r="C256" s="40"/>
      <c r="D256" s="34"/>
      <c r="E256" s="34"/>
      <c r="F256" s="34"/>
      <c r="G256" s="34"/>
      <c r="H256" s="34"/>
      <c r="I256" s="41"/>
    </row>
    <row r="257" spans="1:9" ht="16.5" customHeight="1" x14ac:dyDescent="0.2">
      <c r="A257" s="202" t="s">
        <v>450</v>
      </c>
      <c r="B257" s="50">
        <v>91652001345</v>
      </c>
      <c r="C257" s="50">
        <v>3113</v>
      </c>
      <c r="D257" s="51">
        <v>8113</v>
      </c>
      <c r="E257" s="51">
        <v>10</v>
      </c>
      <c r="F257" s="51">
        <f>CEILING((D257+E257)*34%+D257*2%,1)</f>
        <v>2925</v>
      </c>
      <c r="G257" s="51">
        <v>255</v>
      </c>
      <c r="H257" s="51">
        <f>D257+E257+F257+G257</f>
        <v>11303</v>
      </c>
      <c r="I257" s="129">
        <v>28</v>
      </c>
    </row>
    <row r="258" spans="1:9" ht="19.5" customHeight="1" x14ac:dyDescent="0.2">
      <c r="A258" s="188" t="s">
        <v>258</v>
      </c>
      <c r="B258" s="40"/>
      <c r="C258" s="40"/>
      <c r="D258" s="34"/>
      <c r="E258" s="34"/>
      <c r="F258" s="34"/>
      <c r="G258" s="34"/>
      <c r="H258" s="34"/>
      <c r="I258" s="41"/>
    </row>
    <row r="259" spans="1:9" ht="16.5" customHeight="1" x14ac:dyDescent="0.2">
      <c r="A259" s="202" t="s">
        <v>194</v>
      </c>
      <c r="B259" s="50">
        <v>91652000709</v>
      </c>
      <c r="C259" s="50">
        <v>3113</v>
      </c>
      <c r="D259" s="51">
        <v>16295</v>
      </c>
      <c r="E259" s="51">
        <v>51</v>
      </c>
      <c r="F259" s="51">
        <f>CEILING((D259+E259)*34%+D259*2%,1)</f>
        <v>5884</v>
      </c>
      <c r="G259" s="51">
        <v>569</v>
      </c>
      <c r="H259" s="51">
        <f>D259+E259+F259+G259</f>
        <v>22799</v>
      </c>
      <c r="I259" s="129">
        <v>52</v>
      </c>
    </row>
    <row r="260" spans="1:9" ht="19.5" customHeight="1" x14ac:dyDescent="0.2">
      <c r="A260" s="188" t="s">
        <v>354</v>
      </c>
      <c r="B260" s="40"/>
      <c r="C260" s="40"/>
      <c r="D260" s="34"/>
      <c r="E260" s="34"/>
      <c r="F260" s="34"/>
      <c r="G260" s="34"/>
      <c r="H260" s="34"/>
      <c r="I260" s="41"/>
    </row>
    <row r="261" spans="1:9" ht="16.5" customHeight="1" thickBot="1" x14ac:dyDescent="0.25">
      <c r="A261" s="256" t="s">
        <v>451</v>
      </c>
      <c r="B261" s="55">
        <v>91652001353</v>
      </c>
      <c r="C261" s="55">
        <v>3117</v>
      </c>
      <c r="D261" s="56">
        <v>6154</v>
      </c>
      <c r="E261" s="56">
        <v>87</v>
      </c>
      <c r="F261" s="56">
        <f>CEILING((D261+E261)*34%+D261*2%,1)</f>
        <v>2246</v>
      </c>
      <c r="G261" s="56">
        <v>176</v>
      </c>
      <c r="H261" s="56">
        <f>D261+E261+F261+G261</f>
        <v>8663</v>
      </c>
      <c r="I261" s="141">
        <v>22</v>
      </c>
    </row>
    <row r="262" spans="1:9" ht="19.5" customHeight="1" thickBot="1" x14ac:dyDescent="0.25">
      <c r="A262" s="166" t="s">
        <v>195</v>
      </c>
      <c r="B262" s="59"/>
      <c r="C262" s="60"/>
      <c r="D262" s="61">
        <f t="shared" ref="D262:I262" si="44">SUM(D255:D261)</f>
        <v>57532</v>
      </c>
      <c r="E262" s="61">
        <f t="shared" si="44"/>
        <v>348</v>
      </c>
      <c r="F262" s="61">
        <f t="shared" si="44"/>
        <v>20833</v>
      </c>
      <c r="G262" s="61">
        <f t="shared" si="44"/>
        <v>1988</v>
      </c>
      <c r="H262" s="61">
        <f t="shared" si="44"/>
        <v>80701</v>
      </c>
      <c r="I262" s="62">
        <f t="shared" si="44"/>
        <v>199</v>
      </c>
    </row>
    <row r="263" spans="1:9" ht="19.5" customHeight="1" x14ac:dyDescent="0.2">
      <c r="A263" s="152" t="s">
        <v>344</v>
      </c>
      <c r="B263" s="25"/>
      <c r="C263" s="25"/>
      <c r="D263" s="30"/>
      <c r="E263" s="30"/>
      <c r="F263" s="30"/>
      <c r="G263" s="30"/>
      <c r="H263" s="63"/>
      <c r="I263" s="64"/>
    </row>
    <row r="264" spans="1:9" ht="16.5" customHeight="1" x14ac:dyDescent="0.2">
      <c r="A264" s="202" t="s">
        <v>196</v>
      </c>
      <c r="B264" s="50">
        <v>91652000713</v>
      </c>
      <c r="C264" s="50">
        <v>3113</v>
      </c>
      <c r="D264" s="51">
        <v>16547</v>
      </c>
      <c r="E264" s="51">
        <v>265</v>
      </c>
      <c r="F264" s="51">
        <f>CEILING((D264+E264)*34%+D264*2%,1)</f>
        <v>6048</v>
      </c>
      <c r="G264" s="51">
        <v>614</v>
      </c>
      <c r="H264" s="52">
        <f>D264+E264+F264+G264</f>
        <v>23474</v>
      </c>
      <c r="I264" s="53">
        <v>53</v>
      </c>
    </row>
    <row r="265" spans="1:9" ht="16.5" customHeight="1" x14ac:dyDescent="0.2">
      <c r="A265" s="202" t="s">
        <v>452</v>
      </c>
      <c r="B265" s="50">
        <v>91652000714</v>
      </c>
      <c r="C265" s="50">
        <v>3113</v>
      </c>
      <c r="D265" s="51">
        <v>12543</v>
      </c>
      <c r="E265" s="51">
        <v>70</v>
      </c>
      <c r="F265" s="51">
        <f>CEILING((D265+E265)*34%+D265*2%,1)</f>
        <v>4540</v>
      </c>
      <c r="G265" s="51">
        <v>448</v>
      </c>
      <c r="H265" s="52">
        <f>D265+E265+F265+G265</f>
        <v>17601</v>
      </c>
      <c r="I265" s="53">
        <v>39</v>
      </c>
    </row>
    <row r="266" spans="1:9" ht="19.5" customHeight="1" x14ac:dyDescent="0.2">
      <c r="A266" s="152" t="s">
        <v>337</v>
      </c>
      <c r="B266" s="25"/>
      <c r="C266" s="25"/>
      <c r="D266" s="30"/>
      <c r="E266" s="30"/>
      <c r="F266" s="30"/>
      <c r="G266" s="30"/>
      <c r="H266" s="34"/>
      <c r="I266" s="64"/>
    </row>
    <row r="267" spans="1:9" ht="16.5" customHeight="1" thickBot="1" x14ac:dyDescent="0.25">
      <c r="A267" s="258" t="s">
        <v>549</v>
      </c>
      <c r="B267" s="75">
        <v>91652001356</v>
      </c>
      <c r="C267" s="75">
        <v>3117</v>
      </c>
      <c r="D267" s="76">
        <v>12049</v>
      </c>
      <c r="E267" s="76">
        <v>110</v>
      </c>
      <c r="F267" s="76">
        <f>CEILING((D267+E267)*34%+D267*2%,1)</f>
        <v>4376</v>
      </c>
      <c r="G267" s="76">
        <v>423</v>
      </c>
      <c r="H267" s="77">
        <f>D267+E267+F267+G267</f>
        <v>16958</v>
      </c>
      <c r="I267" s="78">
        <v>39.299999999999997</v>
      </c>
    </row>
    <row r="268" spans="1:9" ht="19.5" customHeight="1" thickBot="1" x14ac:dyDescent="0.25">
      <c r="A268" s="212" t="s">
        <v>197</v>
      </c>
      <c r="B268" s="79"/>
      <c r="C268" s="80"/>
      <c r="D268" s="81">
        <f t="shared" ref="D268:I268" si="45">SUM(D264:D267)</f>
        <v>41139</v>
      </c>
      <c r="E268" s="81">
        <f t="shared" si="45"/>
        <v>445</v>
      </c>
      <c r="F268" s="81">
        <f t="shared" si="45"/>
        <v>14964</v>
      </c>
      <c r="G268" s="81">
        <f t="shared" si="45"/>
        <v>1485</v>
      </c>
      <c r="H268" s="81">
        <f t="shared" si="45"/>
        <v>58033</v>
      </c>
      <c r="I268" s="82">
        <f t="shared" si="45"/>
        <v>131.30000000000001</v>
      </c>
    </row>
    <row r="269" spans="1:9" s="22" customFormat="1" ht="21" customHeight="1" thickBot="1" x14ac:dyDescent="0.25">
      <c r="A269" s="212" t="s">
        <v>198</v>
      </c>
      <c r="B269" s="79"/>
      <c r="C269" s="80"/>
      <c r="D269" s="81">
        <f t="shared" ref="D269:I269" si="46">D12+D24+D36+D60+D76+D99+D109+D130+D137+D152+D165+D179+D193+D203+D218+D227+D233+D240+D247+D253+D262+D268</f>
        <v>2844800</v>
      </c>
      <c r="E269" s="81">
        <f t="shared" si="46"/>
        <v>18325</v>
      </c>
      <c r="F269" s="81">
        <f t="shared" si="46"/>
        <v>1030451</v>
      </c>
      <c r="G269" s="81">
        <f t="shared" si="46"/>
        <v>94719</v>
      </c>
      <c r="H269" s="81">
        <f t="shared" si="46"/>
        <v>3988295</v>
      </c>
      <c r="I269" s="82">
        <f t="shared" si="46"/>
        <v>9990</v>
      </c>
    </row>
    <row r="273" spans="8:8" x14ac:dyDescent="0.2">
      <c r="H273" s="22" t="s">
        <v>417</v>
      </c>
    </row>
  </sheetData>
  <mergeCells count="9">
    <mergeCell ref="H3:H4"/>
    <mergeCell ref="I3:I4"/>
    <mergeCell ref="C3:C4"/>
    <mergeCell ref="B3:B4"/>
    <mergeCell ref="A3:A4"/>
    <mergeCell ref="E3:E4"/>
    <mergeCell ref="D3:D4"/>
    <mergeCell ref="F3:F4"/>
    <mergeCell ref="G3:G4"/>
  </mergeCells>
  <phoneticPr fontId="0" type="noConversion"/>
  <pageMargins left="0.19685039370078741" right="0" top="0.59055118110236227" bottom="0.78740157480314965" header="0.51181102362204722" footer="0.51181102362204722"/>
  <pageSetup paperSize="9" scale="8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workbookViewId="0"/>
  </sheetViews>
  <sheetFormatPr defaultColWidth="9.140625" defaultRowHeight="12.75" x14ac:dyDescent="0.2"/>
  <cols>
    <col min="1" max="1" width="63.28515625" style="113" customWidth="1"/>
    <col min="2" max="2" width="14.85546875" style="88" customWidth="1"/>
    <col min="3" max="3" width="6.7109375" style="88" customWidth="1"/>
    <col min="4" max="4" width="9.85546875" style="88" customWidth="1"/>
    <col min="5" max="5" width="7.85546875" style="88" customWidth="1"/>
    <col min="6" max="6" width="9.7109375" style="88" customWidth="1"/>
    <col min="7" max="7" width="7.28515625" style="88" customWidth="1"/>
    <col min="8" max="8" width="11" style="88" customWidth="1"/>
    <col min="9" max="9" width="7.5703125" style="88" customWidth="1"/>
    <col min="10" max="16384" width="9.140625" style="88"/>
  </cols>
  <sheetData>
    <row r="1" spans="1:9" x14ac:dyDescent="0.2">
      <c r="A1" s="87"/>
    </row>
    <row r="2" spans="1:9" s="8" customFormat="1" ht="16.5" customHeight="1" thickBot="1" x14ac:dyDescent="0.25">
      <c r="A2" s="89"/>
      <c r="D2" s="298"/>
      <c r="E2" s="298"/>
      <c r="F2" s="298"/>
      <c r="G2" s="298"/>
      <c r="H2" s="298"/>
      <c r="I2" s="90" t="s">
        <v>58</v>
      </c>
    </row>
    <row r="3" spans="1:9" s="8" customFormat="1" ht="12.75" customHeight="1" x14ac:dyDescent="0.2">
      <c r="A3" s="278" t="s">
        <v>587</v>
      </c>
      <c r="B3" s="290" t="s">
        <v>415</v>
      </c>
      <c r="C3" s="290" t="s">
        <v>49</v>
      </c>
      <c r="D3" s="290" t="s">
        <v>50</v>
      </c>
      <c r="E3" s="290" t="s">
        <v>51</v>
      </c>
      <c r="F3" s="290" t="s">
        <v>52</v>
      </c>
      <c r="G3" s="290" t="s">
        <v>53</v>
      </c>
      <c r="H3" s="296" t="s">
        <v>54</v>
      </c>
      <c r="I3" s="293" t="s">
        <v>199</v>
      </c>
    </row>
    <row r="4" spans="1:9" s="8" customFormat="1" ht="30" customHeight="1" thickBot="1" x14ac:dyDescent="0.25">
      <c r="A4" s="279"/>
      <c r="B4" s="291"/>
      <c r="C4" s="291"/>
      <c r="D4" s="295"/>
      <c r="E4" s="295"/>
      <c r="F4" s="292"/>
      <c r="G4" s="292"/>
      <c r="H4" s="297"/>
      <c r="I4" s="294"/>
    </row>
    <row r="5" spans="1:9" s="8" customFormat="1" ht="20.25" customHeight="1" x14ac:dyDescent="0.2">
      <c r="A5" s="91" t="s">
        <v>200</v>
      </c>
      <c r="B5" s="40"/>
      <c r="C5" s="40"/>
      <c r="D5" s="40"/>
      <c r="E5" s="40"/>
      <c r="F5" s="40"/>
      <c r="G5" s="40"/>
      <c r="H5" s="40"/>
      <c r="I5" s="48"/>
    </row>
    <row r="6" spans="1:9" s="8" customFormat="1" ht="20.25" customHeight="1" x14ac:dyDescent="0.2">
      <c r="A6" s="91" t="s">
        <v>60</v>
      </c>
      <c r="B6" s="40"/>
      <c r="C6" s="40"/>
      <c r="D6" s="40"/>
      <c r="E6" s="40"/>
      <c r="F6" s="40"/>
      <c r="G6" s="40"/>
      <c r="H6" s="40"/>
      <c r="I6" s="48"/>
    </row>
    <row r="7" spans="1:9" s="8" customFormat="1" ht="16.5" customHeight="1" x14ac:dyDescent="0.2">
      <c r="A7" s="92" t="s">
        <v>463</v>
      </c>
      <c r="B7" s="65">
        <v>91652000952</v>
      </c>
      <c r="C7" s="65">
        <v>3141</v>
      </c>
      <c r="D7" s="15">
        <v>1026</v>
      </c>
      <c r="E7" s="15">
        <v>3</v>
      </c>
      <c r="F7" s="15">
        <f>CEILING((D7+E7)*34%+D7*2%,1)</f>
        <v>371</v>
      </c>
      <c r="G7" s="15">
        <v>26</v>
      </c>
      <c r="H7" s="15">
        <f>D7+E7+F7+G7</f>
        <v>1426</v>
      </c>
      <c r="I7" s="93">
        <v>5.5</v>
      </c>
    </row>
    <row r="8" spans="1:9" s="8" customFormat="1" ht="16.5" customHeight="1" x14ac:dyDescent="0.2">
      <c r="A8" s="94" t="s">
        <v>464</v>
      </c>
      <c r="B8" s="65">
        <v>91652000953</v>
      </c>
      <c r="C8" s="65">
        <v>3141</v>
      </c>
      <c r="D8" s="15">
        <v>4329</v>
      </c>
      <c r="E8" s="15">
        <v>54</v>
      </c>
      <c r="F8" s="15">
        <f>CEILING((D8+E8)*34%+D8*2%,1)</f>
        <v>1577</v>
      </c>
      <c r="G8" s="15">
        <v>119</v>
      </c>
      <c r="H8" s="15">
        <f>D8+E8+F8+G8</f>
        <v>6079</v>
      </c>
      <c r="I8" s="93">
        <v>24.3</v>
      </c>
    </row>
    <row r="9" spans="1:9" s="8" customFormat="1" ht="16.5" customHeight="1" x14ac:dyDescent="0.2">
      <c r="A9" s="94" t="s">
        <v>465</v>
      </c>
      <c r="B9" s="65">
        <v>91652000951</v>
      </c>
      <c r="C9" s="65">
        <v>3141</v>
      </c>
      <c r="D9" s="15">
        <v>1447</v>
      </c>
      <c r="E9" s="15">
        <v>9</v>
      </c>
      <c r="F9" s="15">
        <f>CEILING((D9+E9)*34%+D9*2%,1)</f>
        <v>524</v>
      </c>
      <c r="G9" s="15">
        <v>39</v>
      </c>
      <c r="H9" s="15">
        <f>D9+E9+F9+G9</f>
        <v>2019</v>
      </c>
      <c r="I9" s="93">
        <v>7</v>
      </c>
    </row>
    <row r="10" spans="1:9" s="8" customFormat="1" ht="16.5" customHeight="1" x14ac:dyDescent="0.2">
      <c r="A10" s="94" t="s">
        <v>466</v>
      </c>
      <c r="B10" s="65">
        <v>91652000954</v>
      </c>
      <c r="C10" s="65">
        <v>3141</v>
      </c>
      <c r="D10" s="15">
        <v>1682</v>
      </c>
      <c r="E10" s="15">
        <v>3</v>
      </c>
      <c r="F10" s="15">
        <f>CEILING((D10+E10)*34%+D10*2%,1)</f>
        <v>607</v>
      </c>
      <c r="G10" s="15">
        <v>50</v>
      </c>
      <c r="H10" s="15">
        <f>D10+E10+F10+G10</f>
        <v>2342</v>
      </c>
      <c r="I10" s="93">
        <v>9</v>
      </c>
    </row>
    <row r="11" spans="1:9" s="8" customFormat="1" ht="16.5" customHeight="1" thickBot="1" x14ac:dyDescent="0.25">
      <c r="A11" s="95" t="s">
        <v>504</v>
      </c>
      <c r="B11" s="85">
        <v>91652000956</v>
      </c>
      <c r="C11" s="85">
        <v>3141</v>
      </c>
      <c r="D11" s="28">
        <v>1293</v>
      </c>
      <c r="E11" s="28">
        <v>3</v>
      </c>
      <c r="F11" s="28">
        <f>CEILING((D11+E11)*34%+D11*2%,1)</f>
        <v>467</v>
      </c>
      <c r="G11" s="28">
        <v>34</v>
      </c>
      <c r="H11" s="15">
        <f>D11+E11+F11+G11</f>
        <v>1797</v>
      </c>
      <c r="I11" s="96">
        <v>7.2</v>
      </c>
    </row>
    <row r="12" spans="1:9" s="8" customFormat="1" ht="20.25" customHeight="1" thickBot="1" x14ac:dyDescent="0.25">
      <c r="A12" s="97" t="s">
        <v>61</v>
      </c>
      <c r="B12" s="59"/>
      <c r="C12" s="60"/>
      <c r="D12" s="18">
        <f t="shared" ref="D12:I12" si="0">SUM(D7:D11)</f>
        <v>9777</v>
      </c>
      <c r="E12" s="18">
        <f t="shared" si="0"/>
        <v>72</v>
      </c>
      <c r="F12" s="18">
        <f t="shared" si="0"/>
        <v>3546</v>
      </c>
      <c r="G12" s="18">
        <f t="shared" si="0"/>
        <v>268</v>
      </c>
      <c r="H12" s="18">
        <f t="shared" si="0"/>
        <v>13663</v>
      </c>
      <c r="I12" s="98">
        <f t="shared" si="0"/>
        <v>53</v>
      </c>
    </row>
    <row r="13" spans="1:9" s="8" customFormat="1" ht="20.25" customHeight="1" x14ac:dyDescent="0.2">
      <c r="A13" s="99" t="s">
        <v>55</v>
      </c>
      <c r="B13" s="26"/>
      <c r="C13" s="26"/>
      <c r="D13" s="100"/>
      <c r="E13" s="100"/>
      <c r="F13" s="100"/>
      <c r="G13" s="100"/>
      <c r="H13" s="100"/>
      <c r="I13" s="101"/>
    </row>
    <row r="14" spans="1:9" s="8" customFormat="1" ht="26.25" thickBot="1" x14ac:dyDescent="0.25">
      <c r="A14" s="102" t="s">
        <v>469</v>
      </c>
      <c r="B14" s="103">
        <v>91652000986</v>
      </c>
      <c r="C14" s="103">
        <v>3141</v>
      </c>
      <c r="D14" s="42">
        <v>785</v>
      </c>
      <c r="E14" s="42">
        <v>0</v>
      </c>
      <c r="F14" s="42">
        <f>CEILING((D14+E14)*34%+D14*2%,1)</f>
        <v>283</v>
      </c>
      <c r="G14" s="42">
        <v>18</v>
      </c>
      <c r="H14" s="42">
        <f>D14+E14+F14+G14</f>
        <v>1086</v>
      </c>
      <c r="I14" s="104">
        <v>4.5999999999999996</v>
      </c>
    </row>
    <row r="15" spans="1:9" s="8" customFormat="1" ht="20.25" customHeight="1" x14ac:dyDescent="0.2">
      <c r="A15" s="99" t="s">
        <v>138</v>
      </c>
      <c r="B15" s="26"/>
      <c r="C15" s="26"/>
      <c r="D15" s="100"/>
      <c r="E15" s="100"/>
      <c r="F15" s="100"/>
      <c r="G15" s="100"/>
      <c r="H15" s="100"/>
      <c r="I15" s="101"/>
    </row>
    <row r="16" spans="1:9" s="8" customFormat="1" ht="16.5" customHeight="1" thickBot="1" x14ac:dyDescent="0.25">
      <c r="A16" s="102" t="s">
        <v>551</v>
      </c>
      <c r="B16" s="103">
        <v>91652001363</v>
      </c>
      <c r="C16" s="103">
        <v>3141</v>
      </c>
      <c r="D16" s="42">
        <v>16214</v>
      </c>
      <c r="E16" s="42">
        <v>0</v>
      </c>
      <c r="F16" s="42">
        <f>CEILING((D16+E16)*34%+D16*2%,1)</f>
        <v>5838</v>
      </c>
      <c r="G16" s="42">
        <v>394</v>
      </c>
      <c r="H16" s="42">
        <f>D16+E16+F16+G16</f>
        <v>22446</v>
      </c>
      <c r="I16" s="104">
        <v>89</v>
      </c>
    </row>
    <row r="17" spans="1:9" s="8" customFormat="1" ht="20.25" customHeight="1" x14ac:dyDescent="0.2">
      <c r="A17" s="105" t="s">
        <v>179</v>
      </c>
      <c r="B17" s="25"/>
      <c r="C17" s="25"/>
      <c r="D17" s="106"/>
      <c r="E17" s="106"/>
      <c r="F17" s="106"/>
      <c r="G17" s="106"/>
      <c r="H17" s="106"/>
      <c r="I17" s="107"/>
    </row>
    <row r="18" spans="1:9" s="8" customFormat="1" ht="16.5" customHeight="1" x14ac:dyDescent="0.2">
      <c r="A18" s="94" t="s">
        <v>458</v>
      </c>
      <c r="B18" s="65">
        <v>91652000982</v>
      </c>
      <c r="C18" s="65">
        <v>3141</v>
      </c>
      <c r="D18" s="15">
        <v>2059</v>
      </c>
      <c r="E18" s="15">
        <v>0</v>
      </c>
      <c r="F18" s="15">
        <f>CEILING((D18+E18)*34%+D18*2%,1)</f>
        <v>742</v>
      </c>
      <c r="G18" s="15">
        <v>64</v>
      </c>
      <c r="H18" s="15">
        <f>D18+E18+F18+G18</f>
        <v>2865</v>
      </c>
      <c r="I18" s="93">
        <v>11.5</v>
      </c>
    </row>
    <row r="19" spans="1:9" s="8" customFormat="1" ht="20.25" customHeight="1" x14ac:dyDescent="0.2">
      <c r="A19" s="91" t="s">
        <v>180</v>
      </c>
      <c r="B19" s="40"/>
      <c r="C19" s="40"/>
      <c r="D19" s="108"/>
      <c r="E19" s="108"/>
      <c r="F19" s="108"/>
      <c r="G19" s="108"/>
      <c r="H19" s="108"/>
      <c r="I19" s="109"/>
    </row>
    <row r="20" spans="1:9" s="8" customFormat="1" ht="16.5" customHeight="1" thickBot="1" x14ac:dyDescent="0.25">
      <c r="A20" s="95" t="s">
        <v>565</v>
      </c>
      <c r="B20" s="85">
        <v>91652000983</v>
      </c>
      <c r="C20" s="85">
        <v>3141</v>
      </c>
      <c r="D20" s="28">
        <v>1961</v>
      </c>
      <c r="E20" s="28">
        <v>0</v>
      </c>
      <c r="F20" s="28">
        <f>CEILING((D20+E20)*34%+D20*2%,1)</f>
        <v>706</v>
      </c>
      <c r="G20" s="28">
        <v>49</v>
      </c>
      <c r="H20" s="15">
        <f>D20+E20+F20+G20</f>
        <v>2716</v>
      </c>
      <c r="I20" s="96">
        <v>10</v>
      </c>
    </row>
    <row r="21" spans="1:9" s="8" customFormat="1" ht="20.25" customHeight="1" thickBot="1" x14ac:dyDescent="0.25">
      <c r="A21" s="97" t="s">
        <v>201</v>
      </c>
      <c r="B21" s="59"/>
      <c r="C21" s="60"/>
      <c r="D21" s="18">
        <f t="shared" ref="D21:I21" si="1">SUM(D18:D20)</f>
        <v>4020</v>
      </c>
      <c r="E21" s="18">
        <f t="shared" si="1"/>
        <v>0</v>
      </c>
      <c r="F21" s="18">
        <f t="shared" si="1"/>
        <v>1448</v>
      </c>
      <c r="G21" s="18">
        <f t="shared" si="1"/>
        <v>113</v>
      </c>
      <c r="H21" s="18">
        <f t="shared" si="1"/>
        <v>5581</v>
      </c>
      <c r="I21" s="98">
        <f t="shared" si="1"/>
        <v>21.5</v>
      </c>
    </row>
    <row r="22" spans="1:9" s="8" customFormat="1" ht="20.25" customHeight="1" x14ac:dyDescent="0.2">
      <c r="A22" s="99" t="s">
        <v>186</v>
      </c>
      <c r="B22" s="26"/>
      <c r="C22" s="26"/>
      <c r="D22" s="100"/>
      <c r="E22" s="100"/>
      <c r="F22" s="100"/>
      <c r="G22" s="100"/>
      <c r="H22" s="100"/>
      <c r="I22" s="101"/>
    </row>
    <row r="23" spans="1:9" s="8" customFormat="1" ht="16.5" customHeight="1" thickBot="1" x14ac:dyDescent="0.25">
      <c r="A23" s="110" t="s">
        <v>470</v>
      </c>
      <c r="B23" s="111">
        <v>91652001530</v>
      </c>
      <c r="C23" s="103">
        <v>3141</v>
      </c>
      <c r="D23" s="42">
        <v>6171</v>
      </c>
      <c r="E23" s="42">
        <v>0</v>
      </c>
      <c r="F23" s="42">
        <f>CEILING((D23+E23)*34%+D23*2%,1)</f>
        <v>2222</v>
      </c>
      <c r="G23" s="42">
        <v>134</v>
      </c>
      <c r="H23" s="112">
        <f>D23+E23+F23+G23</f>
        <v>8527</v>
      </c>
      <c r="I23" s="104">
        <v>36</v>
      </c>
    </row>
    <row r="24" spans="1:9" s="8" customFormat="1" ht="20.25" customHeight="1" x14ac:dyDescent="0.2">
      <c r="A24" s="99" t="s">
        <v>57</v>
      </c>
      <c r="B24" s="26"/>
      <c r="C24" s="26"/>
      <c r="D24" s="100"/>
      <c r="E24" s="100"/>
      <c r="F24" s="100"/>
      <c r="G24" s="100"/>
      <c r="H24" s="100"/>
      <c r="I24" s="101"/>
    </row>
    <row r="25" spans="1:9" s="8" customFormat="1" ht="16.5" customHeight="1" thickBot="1" x14ac:dyDescent="0.25">
      <c r="A25" s="110" t="s">
        <v>471</v>
      </c>
      <c r="B25" s="103">
        <v>91652000985</v>
      </c>
      <c r="C25" s="103">
        <v>3141</v>
      </c>
      <c r="D25" s="42">
        <v>3603</v>
      </c>
      <c r="E25" s="42">
        <v>10</v>
      </c>
      <c r="F25" s="42">
        <f>CEILING((D25+E25)*34%+D25*2%,1)</f>
        <v>1301</v>
      </c>
      <c r="G25" s="42">
        <v>96</v>
      </c>
      <c r="H25" s="112">
        <f>D25+E25+F25+G25</f>
        <v>5010</v>
      </c>
      <c r="I25" s="104">
        <v>19.5</v>
      </c>
    </row>
    <row r="26" spans="1:9" s="8" customFormat="1" ht="21" customHeight="1" thickBot="1" x14ac:dyDescent="0.25">
      <c r="A26" s="97" t="s">
        <v>202</v>
      </c>
      <c r="B26" s="59"/>
      <c r="C26" s="60"/>
      <c r="D26" s="18">
        <f t="shared" ref="D26:I26" si="2">D12+D14+D16+D21+D23+D25</f>
        <v>40570</v>
      </c>
      <c r="E26" s="18">
        <f t="shared" si="2"/>
        <v>82</v>
      </c>
      <c r="F26" s="18">
        <f t="shared" si="2"/>
        <v>14638</v>
      </c>
      <c r="G26" s="18">
        <f t="shared" si="2"/>
        <v>1023</v>
      </c>
      <c r="H26" s="18">
        <f t="shared" si="2"/>
        <v>56313</v>
      </c>
      <c r="I26" s="98">
        <f t="shared" si="2"/>
        <v>223.6</v>
      </c>
    </row>
  </sheetData>
  <mergeCells count="10">
    <mergeCell ref="I3:I4"/>
    <mergeCell ref="D3:D4"/>
    <mergeCell ref="E3:E4"/>
    <mergeCell ref="H3:H4"/>
    <mergeCell ref="D2:H2"/>
    <mergeCell ref="A3:A4"/>
    <mergeCell ref="B3:B4"/>
    <mergeCell ref="C3:C4"/>
    <mergeCell ref="F3:F4"/>
    <mergeCell ref="G3:G4"/>
  </mergeCells>
  <phoneticPr fontId="0" type="noConversion"/>
  <pageMargins left="0.19685039370078741" right="0.19685039370078741" top="0.59055118110236227" bottom="0.59055118110236227" header="0.51181102362204722" footer="0.51181102362204722"/>
  <pageSetup paperSize="9" scale="80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zoomScaleNormal="100" workbookViewId="0"/>
  </sheetViews>
  <sheetFormatPr defaultColWidth="9.140625" defaultRowHeight="12.75" x14ac:dyDescent="0.2"/>
  <cols>
    <col min="1" max="1" width="53.85546875" style="88" customWidth="1"/>
    <col min="2" max="2" width="15.28515625" style="88" customWidth="1"/>
    <col min="3" max="3" width="9" style="88" customWidth="1"/>
    <col min="4" max="7" width="9.28515625" style="88" bestFit="1" customWidth="1"/>
    <col min="8" max="8" width="9.28515625" style="88" customWidth="1"/>
    <col min="9" max="9" width="10.28515625" style="88" customWidth="1"/>
    <col min="10" max="16384" width="9.140625" style="88"/>
  </cols>
  <sheetData>
    <row r="2" spans="1:10" ht="13.5" thickBot="1" x14ac:dyDescent="0.25">
      <c r="A2" s="114"/>
      <c r="I2" s="115" t="s">
        <v>58</v>
      </c>
    </row>
    <row r="3" spans="1:10" s="8" customFormat="1" ht="15.75" customHeight="1" x14ac:dyDescent="0.2">
      <c r="A3" s="278" t="s">
        <v>587</v>
      </c>
      <c r="B3" s="308" t="s">
        <v>416</v>
      </c>
      <c r="C3" s="308" t="s">
        <v>49</v>
      </c>
      <c r="D3" s="306" t="s">
        <v>50</v>
      </c>
      <c r="E3" s="308" t="s">
        <v>51</v>
      </c>
      <c r="F3" s="290" t="s">
        <v>52</v>
      </c>
      <c r="G3" s="290" t="s">
        <v>53</v>
      </c>
      <c r="H3" s="299" t="s">
        <v>54</v>
      </c>
      <c r="I3" s="293" t="s">
        <v>199</v>
      </c>
    </row>
    <row r="4" spans="1:10" s="8" customFormat="1" ht="30.75" customHeight="1" thickBot="1" x14ac:dyDescent="0.25">
      <c r="A4" s="279"/>
      <c r="B4" s="309"/>
      <c r="C4" s="309"/>
      <c r="D4" s="307"/>
      <c r="E4" s="309"/>
      <c r="F4" s="291"/>
      <c r="G4" s="291"/>
      <c r="H4" s="300"/>
      <c r="I4" s="294"/>
    </row>
    <row r="5" spans="1:10" s="8" customFormat="1" ht="19.5" customHeight="1" x14ac:dyDescent="0.2">
      <c r="A5" s="303" t="s">
        <v>263</v>
      </c>
      <c r="B5" s="304"/>
      <c r="C5" s="304"/>
      <c r="D5" s="304"/>
      <c r="E5" s="304"/>
      <c r="F5" s="304"/>
      <c r="G5" s="304"/>
      <c r="H5" s="304"/>
      <c r="I5" s="305"/>
    </row>
    <row r="6" spans="1:10" s="8" customFormat="1" ht="15.75" customHeight="1" x14ac:dyDescent="0.2">
      <c r="A6" s="116" t="s">
        <v>564</v>
      </c>
      <c r="B6" s="117">
        <v>91652000685</v>
      </c>
      <c r="C6" s="32">
        <v>3231</v>
      </c>
      <c r="D6" s="12">
        <v>5379</v>
      </c>
      <c r="E6" s="12">
        <v>0</v>
      </c>
      <c r="F6" s="12">
        <f>CEILING((D6+E6)*34%+D6*2%,1)</f>
        <v>1937</v>
      </c>
      <c r="G6" s="12">
        <v>14</v>
      </c>
      <c r="H6" s="118">
        <f>D6+E6+F6+G6</f>
        <v>7330</v>
      </c>
      <c r="I6" s="119">
        <v>16.2</v>
      </c>
      <c r="J6" s="22"/>
    </row>
    <row r="7" spans="1:10" s="8" customFormat="1" ht="15.75" customHeight="1" thickBot="1" x14ac:dyDescent="0.25">
      <c r="A7" s="120" t="s">
        <v>468</v>
      </c>
      <c r="B7" s="121">
        <v>91652000696</v>
      </c>
      <c r="C7" s="27">
        <v>3231</v>
      </c>
      <c r="D7" s="36">
        <v>5141</v>
      </c>
      <c r="E7" s="36">
        <v>39</v>
      </c>
      <c r="F7" s="36">
        <f>CEILING((D7+E7)*34%+D7*2%,1)</f>
        <v>1865</v>
      </c>
      <c r="G7" s="36">
        <v>13</v>
      </c>
      <c r="H7" s="122">
        <f>D7+E7+F7+G7</f>
        <v>7058</v>
      </c>
      <c r="I7" s="123">
        <v>16.600000000000001</v>
      </c>
      <c r="J7" s="22"/>
    </row>
    <row r="8" spans="1:10" s="8" customFormat="1" ht="21" customHeight="1" thickBot="1" x14ac:dyDescent="0.25">
      <c r="A8" s="301" t="s">
        <v>202</v>
      </c>
      <c r="B8" s="302"/>
      <c r="C8" s="124"/>
      <c r="D8" s="42">
        <f t="shared" ref="D8:I8" si="0">SUM(D6:D7)</f>
        <v>10520</v>
      </c>
      <c r="E8" s="42">
        <f t="shared" si="0"/>
        <v>39</v>
      </c>
      <c r="F8" s="42">
        <f t="shared" si="0"/>
        <v>3802</v>
      </c>
      <c r="G8" s="42">
        <f t="shared" si="0"/>
        <v>27</v>
      </c>
      <c r="H8" s="125">
        <f t="shared" si="0"/>
        <v>14388</v>
      </c>
      <c r="I8" s="104">
        <f t="shared" si="0"/>
        <v>32.799999999999997</v>
      </c>
      <c r="J8" s="22"/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39370078740157483" right="0.19685039370078741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/>
  </sheetViews>
  <sheetFormatPr defaultColWidth="9.140625" defaultRowHeight="12.75" x14ac:dyDescent="0.2"/>
  <cols>
    <col min="1" max="1" width="50.28515625" style="113" customWidth="1"/>
    <col min="2" max="2" width="14.28515625" style="88" customWidth="1"/>
    <col min="3" max="3" width="9" style="88" customWidth="1"/>
    <col min="4" max="4" width="8.5703125" style="88" customWidth="1"/>
    <col min="5" max="7" width="9.28515625" style="88" bestFit="1" customWidth="1"/>
    <col min="8" max="8" width="9.28515625" style="88" customWidth="1"/>
    <col min="9" max="9" width="9.28515625" style="88" bestFit="1" customWidth="1"/>
    <col min="10" max="16384" width="9.140625" style="88"/>
  </cols>
  <sheetData>
    <row r="1" spans="1:9" x14ac:dyDescent="0.2">
      <c r="A1" s="259"/>
    </row>
    <row r="2" spans="1:9" ht="16.5" customHeight="1" thickBot="1" x14ac:dyDescent="0.25">
      <c r="A2" s="126"/>
      <c r="I2" s="115" t="s">
        <v>204</v>
      </c>
    </row>
    <row r="3" spans="1:9" s="8" customFormat="1" ht="15.75" customHeight="1" x14ac:dyDescent="0.2">
      <c r="A3" s="278" t="s">
        <v>587</v>
      </c>
      <c r="B3" s="308" t="s">
        <v>416</v>
      </c>
      <c r="C3" s="308" t="s">
        <v>49</v>
      </c>
      <c r="D3" s="306" t="s">
        <v>50</v>
      </c>
      <c r="E3" s="308" t="s">
        <v>51</v>
      </c>
      <c r="F3" s="290" t="s">
        <v>52</v>
      </c>
      <c r="G3" s="290" t="s">
        <v>53</v>
      </c>
      <c r="H3" s="299" t="s">
        <v>54</v>
      </c>
      <c r="I3" s="293" t="s">
        <v>199</v>
      </c>
    </row>
    <row r="4" spans="1:9" s="8" customFormat="1" ht="30.75" customHeight="1" thickBot="1" x14ac:dyDescent="0.25">
      <c r="A4" s="279"/>
      <c r="B4" s="309"/>
      <c r="C4" s="309"/>
      <c r="D4" s="307"/>
      <c r="E4" s="309"/>
      <c r="F4" s="291"/>
      <c r="G4" s="291"/>
      <c r="H4" s="300"/>
      <c r="I4" s="294"/>
    </row>
    <row r="5" spans="1:9" s="8" customFormat="1" ht="19.5" customHeight="1" x14ac:dyDescent="0.2">
      <c r="A5" s="303" t="s">
        <v>264</v>
      </c>
      <c r="B5" s="304"/>
      <c r="C5" s="304"/>
      <c r="D5" s="304"/>
      <c r="E5" s="304"/>
      <c r="F5" s="304"/>
      <c r="G5" s="304"/>
      <c r="H5" s="304"/>
      <c r="I5" s="305"/>
    </row>
    <row r="6" spans="1:9" s="8" customFormat="1" ht="16.5" customHeight="1" x14ac:dyDescent="0.2">
      <c r="A6" s="92" t="s">
        <v>545</v>
      </c>
      <c r="B6" s="117">
        <v>91652001361</v>
      </c>
      <c r="C6" s="32">
        <v>3421</v>
      </c>
      <c r="D6" s="12">
        <v>3109</v>
      </c>
      <c r="E6" s="12">
        <v>1002</v>
      </c>
      <c r="F6" s="12">
        <f>CEILING((D6+E6)*34%+D6*2%,1)</f>
        <v>1460</v>
      </c>
      <c r="G6" s="12">
        <v>132</v>
      </c>
      <c r="H6" s="118">
        <f>D6+E6+F6+G6</f>
        <v>5703</v>
      </c>
      <c r="I6" s="119">
        <v>7</v>
      </c>
    </row>
    <row r="7" spans="1:9" s="8" customFormat="1" ht="16.5" customHeight="1" thickBot="1" x14ac:dyDescent="0.25">
      <c r="A7" s="127" t="s">
        <v>467</v>
      </c>
      <c r="B7" s="128">
        <v>91652001362</v>
      </c>
      <c r="C7" s="27">
        <v>3421</v>
      </c>
      <c r="D7" s="36">
        <v>3400</v>
      </c>
      <c r="E7" s="36">
        <v>1168</v>
      </c>
      <c r="F7" s="36">
        <f>CEILING((D7+E7)*34%+D7*2%,1)</f>
        <v>1622</v>
      </c>
      <c r="G7" s="36">
        <v>164</v>
      </c>
      <c r="H7" s="122">
        <f>D7+E7+F7+G7</f>
        <v>6354</v>
      </c>
      <c r="I7" s="123">
        <v>10.5</v>
      </c>
    </row>
    <row r="8" spans="1:9" s="8" customFormat="1" ht="21" customHeight="1" thickBot="1" x14ac:dyDescent="0.25">
      <c r="A8" s="301" t="s">
        <v>202</v>
      </c>
      <c r="B8" s="302"/>
      <c r="C8" s="124"/>
      <c r="D8" s="42">
        <f t="shared" ref="D8:I8" si="0">SUM(D6:D7)</f>
        <v>6509</v>
      </c>
      <c r="E8" s="42">
        <f t="shared" si="0"/>
        <v>2170</v>
      </c>
      <c r="F8" s="42">
        <f t="shared" si="0"/>
        <v>3082</v>
      </c>
      <c r="G8" s="42">
        <f t="shared" si="0"/>
        <v>296</v>
      </c>
      <c r="H8" s="125">
        <f t="shared" si="0"/>
        <v>12057</v>
      </c>
      <c r="I8" s="104">
        <f t="shared" si="0"/>
        <v>17.5</v>
      </c>
    </row>
  </sheetData>
  <mergeCells count="11">
    <mergeCell ref="H3:H4"/>
    <mergeCell ref="A8:B8"/>
    <mergeCell ref="A5:I5"/>
    <mergeCell ref="I3:I4"/>
    <mergeCell ref="D3:D4"/>
    <mergeCell ref="E3:E4"/>
    <mergeCell ref="C3:C4"/>
    <mergeCell ref="F3:F4"/>
    <mergeCell ref="G3:G4"/>
    <mergeCell ref="A3:A4"/>
    <mergeCell ref="B3:B4"/>
  </mergeCells>
  <phoneticPr fontId="0" type="noConversion"/>
  <pageMargins left="0.78740157499999996" right="0.78740157499999996" top="0.984251969" bottom="0.984251969" header="0.4921259845" footer="0.4921259845"/>
  <pageSetup paperSize="9" scale="80" orientation="landscape" r:id="rId1"/>
  <headerFooter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sumář PO MČ</vt:lpstr>
      <vt:lpstr>MŠ </vt:lpstr>
      <vt:lpstr>ZŠ</vt:lpstr>
      <vt:lpstr>ŠJ</vt:lpstr>
      <vt:lpstr>ZUŠ MČ</vt:lpstr>
      <vt:lpstr>DDM MČ </vt:lpstr>
      <vt:lpstr>'MŠ '!Názvy_tisku</vt:lpstr>
      <vt:lpstr>ZŠ!Názvy_tisku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Paneš Patrik (MHMP)</cp:lastModifiedBy>
  <cp:lastPrinted>2016-11-01T13:36:58Z</cp:lastPrinted>
  <dcterms:created xsi:type="dcterms:W3CDTF">2007-08-02T07:32:08Z</dcterms:created>
  <dcterms:modified xsi:type="dcterms:W3CDTF">2016-11-25T14:52:02Z</dcterms:modified>
</cp:coreProperties>
</file>