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570" windowHeight="9630" activeTab="0"/>
  </bookViews>
  <sheets>
    <sheet name="MČ P 1-57" sheetId="1" r:id="rId1"/>
  </sheets>
  <definedNames>
    <definedName name="_xlnm.Print_Titles" localSheetId="0">'MČ P 1-57'!$8:$9</definedName>
  </definedNames>
  <calcPr fullCalcOnLoad="1"/>
</workbook>
</file>

<file path=xl/sharedStrings.xml><?xml version="1.0" encoding="utf-8"?>
<sst xmlns="http://schemas.openxmlformats.org/spreadsheetml/2006/main" count="136" uniqueCount="124">
  <si>
    <t>Městská část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</si>
  <si>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</si>
  <si>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</si>
  <si>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</si>
  <si>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</si>
  <si>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</si>
  <si>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</si>
  <si>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</si>
  <si>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</si>
  <si>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</si>
  <si>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</si>
  <si>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</si>
  <si>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</si>
  <si>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</si>
  <si>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</si>
  <si>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</si>
  <si>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</si>
  <si>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</si>
  <si>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</si>
  <si>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</si>
  <si>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</si>
  <si>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</si>
  <si>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</si>
  <si>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</si>
  <si>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tis. Kč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</si>
  <si>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</si>
  <si>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</si>
  <si>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</si>
  <si>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</si>
  <si>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</si>
  <si>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</si>
  <si>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</si>
  <si>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</si>
  <si>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</si>
  <si>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</si>
  <si>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</si>
  <si>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</si>
  <si>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</si>
  <si>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</si>
  <si>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</si>
  <si>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</si>
  <si>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</si>
  <si>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</si>
  <si>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</si>
  <si>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</si>
  <si>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</si>
  <si>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</si>
  <si>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</si>
  <si>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</si>
  <si>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</si>
  <si>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</si>
  <si>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</si>
  <si>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</si>
  <si>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</si>
  <si>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</si>
  <si>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</si>
  <si>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</si>
  <si>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</si>
  <si>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</si>
  <si>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Přední Kopanina</t>
  </si>
  <si>
    <r>
      <t>Rozloha       území MČ           v km</t>
    </r>
    <r>
      <rPr>
        <b/>
        <i/>
        <vertAlign val="superscript"/>
        <sz val="8"/>
        <rFont val="Arial CE"/>
        <family val="0"/>
      </rPr>
      <t>2</t>
    </r>
  </si>
  <si>
    <t>30%  podíl na průměru inkasa DPFOP</t>
  </si>
  <si>
    <t xml:space="preserve">tis. Kč zbývá </t>
  </si>
  <si>
    <t>Kritéria :</t>
  </si>
  <si>
    <t>dle počtu obyvatel</t>
  </si>
  <si>
    <t>%</t>
  </si>
  <si>
    <t>dle rozlohy</t>
  </si>
  <si>
    <t>dle počtu žáků</t>
  </si>
  <si>
    <t>tis.Kč</t>
  </si>
  <si>
    <t xml:space="preserve">plochy zeleně </t>
  </si>
  <si>
    <t>v tis. Kč</t>
  </si>
  <si>
    <t xml:space="preserve">plochy vozovek </t>
  </si>
  <si>
    <t>Celkem 1-57</t>
  </si>
  <si>
    <t>zbývá k rozdělení</t>
  </si>
  <si>
    <t>dle koeficientů</t>
  </si>
  <si>
    <t>celkem 1-22</t>
  </si>
  <si>
    <t>celkem 23-57</t>
  </si>
  <si>
    <t>dle smluv</t>
  </si>
  <si>
    <t>Celkem</t>
  </si>
  <si>
    <t xml:space="preserve">Celkem FVz </t>
  </si>
  <si>
    <t>z toho</t>
  </si>
  <si>
    <r>
      <t xml:space="preserve">Celkový objem FVz z rozpočtu HMP k MČ Praha 1 - 57  pro r. 2016 </t>
    </r>
    <r>
      <rPr>
        <b/>
        <sz val="9"/>
        <rFont val="Arial CE"/>
        <family val="2"/>
      </rPr>
      <t xml:space="preserve">před dokrytím </t>
    </r>
    <r>
      <rPr>
        <sz val="9"/>
        <rFont val="Arial CE"/>
        <family val="2"/>
      </rPr>
      <t xml:space="preserve">          </t>
    </r>
  </si>
  <si>
    <t>FVz 2016 na 1 obyv. MČ před dokrytím</t>
  </si>
  <si>
    <t xml:space="preserve">Dokrytí na min.výši 2,9 tis./obyv., snížení na max. výši 5,0 tis./obyv. </t>
  </si>
  <si>
    <t>zvýšení</t>
  </si>
  <si>
    <t>žáci</t>
  </si>
  <si>
    <t>celkem</t>
  </si>
  <si>
    <t xml:space="preserve">Počet                 obyv.MČ                 k 1.1.2016 dle ČSÚ </t>
  </si>
  <si>
    <t>Plochy zeleně v ha 6/2016</t>
  </si>
  <si>
    <t>Průměr inkasa DPFOP z let       2013-2015</t>
  </si>
  <si>
    <t xml:space="preserve">FVz k MČ r. 2016 celkem bez PnŠ </t>
  </si>
  <si>
    <t>Dle DPFOP (průměr inkasa 2013-2015)</t>
  </si>
  <si>
    <t>Propočet  FVz  na  r. 2017:</t>
  </si>
  <si>
    <t>Dle počtu obyv.    MČ k 1.1.2016</t>
  </si>
  <si>
    <t>Dle plochy zeleně v ha (6/2016)</t>
  </si>
  <si>
    <t xml:space="preserve"> FVz k MČ na r. 2017 před dokrytím</t>
  </si>
  <si>
    <t>Index  FVz 2017/16 před dokrytím  v %</t>
  </si>
  <si>
    <t>FVz k MČ  r. 2016  před dokrytím</t>
  </si>
  <si>
    <t xml:space="preserve">FVz k MČ r. 2016 po dokrytí </t>
  </si>
  <si>
    <t xml:space="preserve"> FVz k MČ r. 2016 CELKEM </t>
  </si>
  <si>
    <t>FVz k MČ na r. 2017 po dokrytí/snížení</t>
  </si>
  <si>
    <t>Rozdíl     FVz       2017-2016 před dokrytím</t>
  </si>
  <si>
    <t xml:space="preserve">Dorovnání na min. úroveň r. 2016 </t>
  </si>
  <si>
    <t xml:space="preserve"> FVz k MČ na rok 2017 CELKEM po dorovnáním na úrov. r. 2016</t>
  </si>
  <si>
    <t>Rozdíl FVz 2017 - FVz 2016 celkem bez PnŠ</t>
  </si>
  <si>
    <t>Index FVz 2017/2016 celkem bez PnŠ</t>
  </si>
  <si>
    <t xml:space="preserve">FVZ k MČ na rok 2017 CELKEM </t>
  </si>
  <si>
    <t>Rozdíl FVz 2017 - FVz 2016 CELKEM</t>
  </si>
  <si>
    <t>Index FVz 2017/16 CELKEM v %</t>
  </si>
  <si>
    <t>FVz 2017 na 1obyv po dorov. (bez PnŠ)</t>
  </si>
  <si>
    <t>Plochy vozovek mimo správu TSK v m2  k 6/2016</t>
  </si>
  <si>
    <t>Rozdíl FVz r. 2017 před dorovnáním - FVz 2016 po dorovnání bez PnŠ</t>
  </si>
  <si>
    <t>Dle plochy vozovek mimo správu TSK (6/2016)</t>
  </si>
  <si>
    <t xml:space="preserve">Finanční vztahy k městským částem hl. m. Prahy z rozpočtu vl. hl. m. Prahy na rok 2017   </t>
  </si>
  <si>
    <t>FVz 2017 na 1 obyv. MČ po dokrytí/snížení</t>
  </si>
  <si>
    <t>Rozdíl FVz 2017 - 2016 po dokrytí/snížení</t>
  </si>
  <si>
    <t xml:space="preserve">Index 2017/16 po dokrytí/snížení  v % </t>
  </si>
  <si>
    <t xml:space="preserve">Kritéria: 30 % dle DPFOP (průměr za r. 2013-2015), a dále 30 % dle počtu obyvatel MČ, 10 % dle rozlohy MČ, 30 % dle počtu dětí MŠ a žáků ZŠ, 20 % dle plochy zeleně, 10 % dle plochy vozovek ve správě MČ </t>
  </si>
  <si>
    <t>FVz 2017 na 1obyv po dorov. (vč. PnŠ)</t>
  </si>
  <si>
    <t xml:space="preserve">Výchozí objem FVz na úrovni 8% z oček. inkasa sdílených daní, min. FVz 2 900 Kč/1 obyv. MČ, max. FVz 5 000 Kč/1obyv. MČ, PnŠ 2 000 Kč / dítě MŠ a ZŠ, dorovnání FVz jednotlivých MČ na min. úroveň r. 2016 </t>
  </si>
  <si>
    <t>Počet žáků k 30.9.2016 vč. příp. tř.</t>
  </si>
  <si>
    <t>Příspěvek na školství (PnŠ) dle zahajovacích výkazů na šk. r. 2016/17</t>
  </si>
  <si>
    <t>Dle počtu žáků/dětí v ZŠ, MŠ k 30.9.2016</t>
  </si>
  <si>
    <t>Tabulka č. 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</si>
</sst>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0.0000"/>
    <numFmt numFmtId="167" formatCode="0.0%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00"/>
    <numFmt numFmtId="172" formatCode="#,##0.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59">
    <font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9"/>
      <name val="Arial CE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vertAlign val="superscript"/>
      <sz val="8"/>
      <name val="Arial CE"/>
      <family val="0"/>
    </font>
    <font>
      <sz val="8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b/>
      <sz val="10"/>
      <color indexed="10"/>
      <name val="Arial CE"/>
      <family val="2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32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3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14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70" fontId="4" fillId="0" borderId="0" xfId="34" applyNumberFormat="1" applyFont="1" applyBorder="1" applyAlignment="1">
      <alignment horizontal="right"/>
    </xf>
    <xf numFmtId="43" fontId="4" fillId="0" borderId="0" xfId="34" applyNumberFormat="1" applyFont="1" applyBorder="1" applyAlignment="1">
      <alignment/>
    </xf>
    <xf numFmtId="170" fontId="4" fillId="0" borderId="0" xfId="34" applyNumberFormat="1" applyFont="1" applyBorder="1" applyAlignment="1">
      <alignment/>
    </xf>
    <xf numFmtId="4" fontId="4" fillId="0" borderId="0" xfId="34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172" fontId="1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32" borderId="27" xfId="0" applyNumberFormat="1" applyFont="1" applyFill="1" applyBorder="1" applyAlignment="1">
      <alignment/>
    </xf>
    <xf numFmtId="164" fontId="1" fillId="32" borderId="28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164" fontId="1" fillId="0" borderId="0" xfId="0" applyNumberFormat="1" applyFont="1" applyAlignment="1">
      <alignment/>
    </xf>
    <xf numFmtId="43" fontId="4" fillId="0" borderId="14" xfId="34" applyFont="1" applyBorder="1" applyAlignment="1">
      <alignment/>
    </xf>
    <xf numFmtId="43" fontId="4" fillId="0" borderId="12" xfId="34" applyFont="1" applyBorder="1" applyAlignment="1">
      <alignment/>
    </xf>
    <xf numFmtId="43" fontId="4" fillId="0" borderId="18" xfId="34" applyFont="1" applyBorder="1" applyAlignment="1">
      <alignment/>
    </xf>
    <xf numFmtId="4" fontId="1" fillId="0" borderId="17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3" fontId="17" fillId="0" borderId="33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43" fontId="4" fillId="0" borderId="36" xfId="34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0" borderId="33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0" borderId="35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165" fontId="4" fillId="0" borderId="22" xfId="0" applyNumberFormat="1" applyFont="1" applyBorder="1" applyAlignment="1">
      <alignment/>
    </xf>
    <xf numFmtId="43" fontId="4" fillId="0" borderId="22" xfId="34" applyFont="1" applyBorder="1" applyAlignment="1">
      <alignment/>
    </xf>
    <xf numFmtId="164" fontId="4" fillId="0" borderId="22" xfId="0" applyNumberFormat="1" applyFont="1" applyBorder="1" applyAlignment="1">
      <alignment/>
    </xf>
    <xf numFmtId="0" fontId="1" fillId="0" borderId="39" xfId="0" applyFont="1" applyBorder="1" applyAlignment="1">
      <alignment/>
    </xf>
    <xf numFmtId="165" fontId="4" fillId="0" borderId="36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1" fillId="32" borderId="4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17" fillId="0" borderId="33" xfId="0" applyNumberFormat="1" applyFont="1" applyBorder="1" applyAlignment="1">
      <alignment horizontal="right"/>
    </xf>
    <xf numFmtId="164" fontId="17" fillId="0" borderId="34" xfId="0" applyNumberFormat="1" applyFont="1" applyBorder="1" applyAlignment="1">
      <alignment horizontal="right"/>
    </xf>
    <xf numFmtId="164" fontId="17" fillId="0" borderId="35" xfId="0" applyNumberFormat="1" applyFont="1" applyBorder="1" applyAlignment="1">
      <alignment horizontal="right"/>
    </xf>
    <xf numFmtId="168" fontId="17" fillId="0" borderId="14" xfId="0" applyNumberFormat="1" applyFont="1" applyFill="1" applyBorder="1" applyAlignment="1">
      <alignment vertical="center"/>
    </xf>
    <xf numFmtId="168" fontId="17" fillId="0" borderId="12" xfId="0" applyNumberFormat="1" applyFont="1" applyFill="1" applyBorder="1" applyAlignment="1">
      <alignment vertical="center"/>
    </xf>
    <xf numFmtId="168" fontId="17" fillId="0" borderId="18" xfId="0" applyNumberFormat="1" applyFont="1" applyFill="1" applyBorder="1" applyAlignment="1">
      <alignment vertical="center"/>
    </xf>
    <xf numFmtId="164" fontId="4" fillId="0" borderId="43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68" fontId="4" fillId="0" borderId="46" xfId="0" applyNumberFormat="1" applyFont="1" applyBorder="1" applyAlignment="1">
      <alignment/>
    </xf>
    <xf numFmtId="168" fontId="4" fillId="0" borderId="34" xfId="0" applyNumberFormat="1" applyFont="1" applyBorder="1" applyAlignment="1">
      <alignment/>
    </xf>
    <xf numFmtId="168" fontId="4" fillId="0" borderId="3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64" fontId="4" fillId="0" borderId="4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4" fontId="4" fillId="0" borderId="30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32" borderId="49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164" fontId="2" fillId="0" borderId="51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52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4" fillId="0" borderId="55" xfId="0" applyNumberFormat="1" applyFont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4" fillId="33" borderId="28" xfId="0" applyNumberFormat="1" applyFont="1" applyFill="1" applyBorder="1" applyAlignment="1">
      <alignment/>
    </xf>
    <xf numFmtId="164" fontId="4" fillId="33" borderId="56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1" fillId="0" borderId="57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4" fontId="1" fillId="32" borderId="19" xfId="0" applyNumberFormat="1" applyFont="1" applyFill="1" applyBorder="1" applyAlignment="1">
      <alignment/>
    </xf>
    <xf numFmtId="164" fontId="1" fillId="32" borderId="20" xfId="0" applyNumberFormat="1" applyFont="1" applyFill="1" applyBorder="1" applyAlignment="1">
      <alignment/>
    </xf>
    <xf numFmtId="164" fontId="1" fillId="32" borderId="21" xfId="0" applyNumberFormat="1" applyFont="1" applyFill="1" applyBorder="1" applyAlignment="1">
      <alignment/>
    </xf>
    <xf numFmtId="164" fontId="1" fillId="32" borderId="58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164" fontId="2" fillId="34" borderId="50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59" xfId="0" applyNumberFormat="1" applyFont="1" applyBorder="1" applyAlignment="1">
      <alignment/>
    </xf>
    <xf numFmtId="164" fontId="2" fillId="0" borderId="60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 wrapText="1"/>
    </xf>
    <xf numFmtId="164" fontId="1" fillId="0" borderId="59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64" fontId="4" fillId="33" borderId="41" xfId="0" applyNumberFormat="1" applyFont="1" applyFill="1" applyBorder="1" applyAlignment="1">
      <alignment/>
    </xf>
    <xf numFmtId="164" fontId="1" fillId="33" borderId="58" xfId="0" applyNumberFormat="1" applyFont="1" applyFill="1" applyBorder="1" applyAlignment="1">
      <alignment/>
    </xf>
    <xf numFmtId="164" fontId="4" fillId="33" borderId="61" xfId="0" applyNumberFormat="1" applyFont="1" applyFill="1" applyBorder="1" applyAlignment="1">
      <alignment/>
    </xf>
    <xf numFmtId="164" fontId="4" fillId="0" borderId="36" xfId="0" applyNumberFormat="1" applyFont="1" applyBorder="1" applyAlignment="1">
      <alignment/>
    </xf>
    <xf numFmtId="164" fontId="1" fillId="0" borderId="62" xfId="0" applyNumberFormat="1" applyFont="1" applyBorder="1" applyAlignment="1">
      <alignment/>
    </xf>
    <xf numFmtId="4" fontId="1" fillId="0" borderId="6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4" fontId="22" fillId="0" borderId="0" xfId="0" applyNumberFormat="1" applyFont="1" applyAlignment="1">
      <alignment/>
    </xf>
    <xf numFmtId="164" fontId="4" fillId="34" borderId="40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164" fontId="1" fillId="35" borderId="27" xfId="0" applyNumberFormat="1" applyFont="1" applyFill="1" applyBorder="1" applyAlignment="1">
      <alignment/>
    </xf>
    <xf numFmtId="164" fontId="1" fillId="35" borderId="28" xfId="0" applyNumberFormat="1" applyFont="1" applyFill="1" applyBorder="1" applyAlignment="1">
      <alignment/>
    </xf>
    <xf numFmtId="164" fontId="1" fillId="35" borderId="41" xfId="0" applyNumberFormat="1" applyFont="1" applyFill="1" applyBorder="1" applyAlignment="1">
      <alignment/>
    </xf>
    <xf numFmtId="164" fontId="1" fillId="35" borderId="61" xfId="0" applyNumberFormat="1" applyFont="1" applyFill="1" applyBorder="1" applyAlignment="1">
      <alignment/>
    </xf>
    <xf numFmtId="164" fontId="1" fillId="3" borderId="27" xfId="0" applyNumberFormat="1" applyFont="1" applyFill="1" applyBorder="1" applyAlignment="1">
      <alignment/>
    </xf>
    <xf numFmtId="164" fontId="1" fillId="3" borderId="28" xfId="0" applyNumberFormat="1" applyFont="1" applyFill="1" applyBorder="1" applyAlignment="1">
      <alignment/>
    </xf>
    <xf numFmtId="164" fontId="1" fillId="3" borderId="41" xfId="0" applyNumberFormat="1" applyFont="1" applyFill="1" applyBorder="1" applyAlignment="1">
      <alignment/>
    </xf>
    <xf numFmtId="168" fontId="1" fillId="0" borderId="13" xfId="0" applyNumberFormat="1" applyFont="1" applyBorder="1" applyAlignment="1">
      <alignment/>
    </xf>
    <xf numFmtId="168" fontId="1" fillId="0" borderId="62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4" fontId="1" fillId="3" borderId="10" xfId="0" applyNumberFormat="1" applyFont="1" applyFill="1" applyBorder="1" applyAlignment="1">
      <alignment/>
    </xf>
    <xf numFmtId="164" fontId="1" fillId="3" borderId="58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3" fillId="0" borderId="0" xfId="0" applyFont="1" applyAlignment="1">
      <alignment/>
    </xf>
    <xf numFmtId="0" fontId="1" fillId="0" borderId="42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164" fontId="1" fillId="32" borderId="61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164" fontId="4" fillId="34" borderId="53" xfId="0" applyNumberFormat="1" applyFont="1" applyFill="1" applyBorder="1" applyAlignment="1">
      <alignment/>
    </xf>
    <xf numFmtId="164" fontId="4" fillId="34" borderId="51" xfId="0" applyNumberFormat="1" applyFont="1" applyFill="1" applyBorder="1" applyAlignment="1">
      <alignment/>
    </xf>
    <xf numFmtId="164" fontId="4" fillId="34" borderId="63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6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59" xfId="0" applyNumberFormat="1" applyFont="1" applyFill="1" applyBorder="1" applyAlignment="1">
      <alignment/>
    </xf>
    <xf numFmtId="164" fontId="4" fillId="0" borderId="64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4" fillId="0" borderId="55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164" fontId="4" fillId="0" borderId="6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164" fontId="1" fillId="35" borderId="10" xfId="0" applyNumberFormat="1" applyFont="1" applyFill="1" applyBorder="1" applyAlignment="1">
      <alignment/>
    </xf>
    <xf numFmtId="164" fontId="1" fillId="35" borderId="58" xfId="0" applyNumberFormat="1" applyFont="1" applyFill="1" applyBorder="1" applyAlignment="1">
      <alignment/>
    </xf>
    <xf numFmtId="164" fontId="4" fillId="0" borderId="57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58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65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164" fontId="1" fillId="0" borderId="26" xfId="0" applyNumberFormat="1" applyFont="1" applyFill="1" applyBorder="1" applyAlignment="1">
      <alignment/>
    </xf>
    <xf numFmtId="164" fontId="1" fillId="0" borderId="59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64" fontId="1" fillId="36" borderId="19" xfId="0" applyNumberFormat="1" applyFont="1" applyFill="1" applyBorder="1" applyAlignment="1">
      <alignment/>
    </xf>
    <xf numFmtId="164" fontId="1" fillId="36" borderId="20" xfId="0" applyNumberFormat="1" applyFont="1" applyFill="1" applyBorder="1" applyAlignment="1">
      <alignment/>
    </xf>
    <xf numFmtId="164" fontId="1" fillId="36" borderId="21" xfId="0" applyNumberFormat="1" applyFont="1" applyFill="1" applyBorder="1" applyAlignment="1">
      <alignment/>
    </xf>
    <xf numFmtId="164" fontId="1" fillId="36" borderId="58" xfId="0" applyNumberFormat="1" applyFont="1" applyFill="1" applyBorder="1" applyAlignment="1">
      <alignment/>
    </xf>
    <xf numFmtId="164" fontId="17" fillId="0" borderId="27" xfId="0" applyNumberFormat="1" applyFont="1" applyFill="1" applyBorder="1" applyAlignment="1">
      <alignment horizontal="right"/>
    </xf>
    <xf numFmtId="164" fontId="17" fillId="0" borderId="28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4" fontId="1" fillId="32" borderId="27" xfId="0" applyNumberFormat="1" applyFont="1" applyFill="1" applyBorder="1" applyAlignment="1">
      <alignment/>
    </xf>
    <xf numFmtId="164" fontId="1" fillId="32" borderId="28" xfId="0" applyNumberFormat="1" applyFont="1" applyFill="1" applyBorder="1" applyAlignment="1">
      <alignment/>
    </xf>
    <xf numFmtId="164" fontId="1" fillId="32" borderId="56" xfId="0" applyNumberFormat="1" applyFont="1" applyFill="1" applyBorder="1" applyAlignment="1">
      <alignment/>
    </xf>
    <xf numFmtId="164" fontId="1" fillId="32" borderId="41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5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51" xfId="0" applyNumberFormat="1" applyFont="1" applyBorder="1" applyAlignment="1">
      <alignment/>
    </xf>
    <xf numFmtId="164" fontId="1" fillId="3" borderId="19" xfId="0" applyNumberFormat="1" applyFon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164" fontId="1" fillId="3" borderId="21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4" fontId="1" fillId="0" borderId="52" xfId="0" applyNumberFormat="1" applyFont="1" applyBorder="1" applyAlignment="1">
      <alignment/>
    </xf>
    <xf numFmtId="164" fontId="4" fillId="0" borderId="66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1" fillId="0" borderId="54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5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4" fillId="0" borderId="63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164" fontId="4" fillId="0" borderId="62" xfId="0" applyNumberFormat="1" applyFont="1" applyBorder="1" applyAlignment="1">
      <alignment/>
    </xf>
    <xf numFmtId="4" fontId="4" fillId="0" borderId="59" xfId="0" applyNumberFormat="1" applyFont="1" applyFill="1" applyBorder="1" applyAlignment="1">
      <alignment/>
    </xf>
    <xf numFmtId="4" fontId="4" fillId="0" borderId="60" xfId="0" applyNumberFormat="1" applyFon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4" borderId="50" xfId="0" applyNumberFormat="1" applyFont="1" applyFill="1" applyBorder="1" applyAlignment="1">
      <alignment horizontal="center" wrapText="1"/>
    </xf>
    <xf numFmtId="4" fontId="4" fillId="4" borderId="23" xfId="0" applyNumberFormat="1" applyFont="1" applyFill="1" applyBorder="1" applyAlignment="1">
      <alignment/>
    </xf>
    <xf numFmtId="4" fontId="4" fillId="4" borderId="24" xfId="0" applyNumberFormat="1" applyFont="1" applyFill="1" applyBorder="1" applyAlignment="1">
      <alignment/>
    </xf>
    <xf numFmtId="4" fontId="4" fillId="4" borderId="37" xfId="0" applyNumberFormat="1" applyFont="1" applyFill="1" applyBorder="1" applyAlignment="1">
      <alignment/>
    </xf>
    <xf numFmtId="4" fontId="4" fillId="4" borderId="4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4" borderId="26" xfId="0" applyNumberFormat="1" applyFont="1" applyFill="1" applyBorder="1" applyAlignment="1">
      <alignment/>
    </xf>
    <xf numFmtId="4" fontId="1" fillId="4" borderId="50" xfId="0" applyNumberFormat="1" applyFont="1" applyFill="1" applyBorder="1" applyAlignment="1">
      <alignment/>
    </xf>
    <xf numFmtId="4" fontId="1" fillId="4" borderId="60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7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8.75390625" style="0" hidden="1" customWidth="1"/>
    <col min="3" max="3" width="9.75390625" style="0" hidden="1" customWidth="1"/>
    <col min="4" max="4" width="6.875" style="0" hidden="1" customWidth="1"/>
    <col min="5" max="5" width="11.375" style="0" hidden="1" customWidth="1"/>
    <col min="6" max="6" width="7.625" style="0" hidden="1" customWidth="1"/>
    <col min="7" max="7" width="10.25390625" style="0" hidden="1" customWidth="1"/>
    <col min="8" max="8" width="8.875" style="0" hidden="1" customWidth="1"/>
    <col min="9" max="10" width="8.875" style="151" hidden="1" customWidth="1"/>
    <col min="11" max="11" width="9.00390625" style="0" customWidth="1"/>
    <col min="12" max="13" width="7.875" style="0" customWidth="1"/>
    <col min="14" max="15" width="7.625" style="0" customWidth="1"/>
    <col min="16" max="16" width="8.00390625" style="0" customWidth="1"/>
    <col min="17" max="17" width="8.125" style="0" customWidth="1"/>
    <col min="18" max="18" width="8.875" style="0" customWidth="1"/>
    <col min="19" max="19" width="7.75390625" style="0" hidden="1" customWidth="1"/>
    <col min="20" max="20" width="8.125" style="0" customWidth="1"/>
    <col min="21" max="21" width="5.75390625" style="0" customWidth="1"/>
    <col min="22" max="22" width="8.75390625" style="0" customWidth="1"/>
    <col min="23" max="23" width="9.125" style="0" customWidth="1"/>
    <col min="24" max="24" width="7.875" style="40" customWidth="1"/>
    <col min="25" max="26" width="6.00390625" style="0" customWidth="1"/>
    <col min="27" max="27" width="7.75390625" style="0" customWidth="1"/>
    <col min="28" max="28" width="7.25390625" style="0" customWidth="1"/>
    <col min="29" max="29" width="9.625" style="0" customWidth="1"/>
    <col min="30" max="30" width="7.375" style="151" customWidth="1"/>
    <col min="31" max="31" width="8.00390625" style="151" customWidth="1"/>
    <col min="32" max="32" width="9.00390625" style="388" customWidth="1"/>
    <col min="33" max="33" width="12.75390625" style="0" customWidth="1"/>
    <col min="34" max="34" width="7.875" style="0" customWidth="1"/>
    <col min="35" max="36" width="6.125" style="0" customWidth="1"/>
    <col min="37" max="37" width="5.75390625" style="58" customWidth="1"/>
  </cols>
  <sheetData>
    <row r="1" ht="15.75">
      <c r="A1" s="402" t="s">
        <v>123</v>
      </c>
    </row>
    <row r="3" spans="1:27" ht="18">
      <c r="A3" s="32" t="s">
        <v>113</v>
      </c>
      <c r="B3" s="33"/>
      <c r="C3" s="32"/>
      <c r="D3" s="33"/>
      <c r="E3" s="33"/>
      <c r="F3" s="34"/>
      <c r="G3" s="34"/>
      <c r="H3" s="34"/>
      <c r="I3" s="35"/>
      <c r="J3" s="35"/>
      <c r="K3" s="34"/>
      <c r="L3" s="34"/>
      <c r="M3" s="34"/>
      <c r="N3" s="34"/>
      <c r="O3" s="33"/>
      <c r="P3" s="33"/>
      <c r="Q3" s="33"/>
      <c r="R3" s="34"/>
      <c r="S3" s="35"/>
      <c r="T3" s="34"/>
      <c r="U3" s="34"/>
      <c r="V3" s="34"/>
      <c r="W3" s="34"/>
      <c r="X3" s="33"/>
      <c r="Y3" s="35"/>
      <c r="Z3" s="36"/>
      <c r="AA3" s="36"/>
    </row>
    <row r="4" spans="1:37" s="49" customFormat="1" ht="13.5" customHeight="1">
      <c r="A4" s="292"/>
      <c r="B4" s="39"/>
      <c r="C4" s="48"/>
      <c r="D4" s="4"/>
      <c r="E4" s="4"/>
      <c r="F4" s="2"/>
      <c r="G4" s="2"/>
      <c r="H4" s="2"/>
      <c r="I4" s="3"/>
      <c r="J4" s="3"/>
      <c r="K4" s="2"/>
      <c r="L4" s="2"/>
      <c r="M4" s="2"/>
      <c r="N4" s="2"/>
      <c r="O4" s="2"/>
      <c r="P4" s="2"/>
      <c r="Q4" s="2"/>
      <c r="R4" s="2"/>
      <c r="S4" s="3"/>
      <c r="T4" s="2"/>
      <c r="U4" s="2"/>
      <c r="V4" s="2"/>
      <c r="W4" s="2"/>
      <c r="X4" s="22"/>
      <c r="Y4" s="3"/>
      <c r="Z4" s="15"/>
      <c r="AA4" s="15"/>
      <c r="AD4" s="315"/>
      <c r="AE4" s="315"/>
      <c r="AF4" s="389"/>
      <c r="AK4" s="58"/>
    </row>
    <row r="5" spans="1:37" s="267" customFormat="1" ht="17.25" customHeight="1">
      <c r="A5" s="27" t="s">
        <v>119</v>
      </c>
      <c r="B5" s="27"/>
      <c r="C5" s="27"/>
      <c r="D5" s="27"/>
      <c r="E5" s="27"/>
      <c r="I5" s="268"/>
      <c r="J5" s="268"/>
      <c r="S5" s="268"/>
      <c r="X5" s="27"/>
      <c r="Y5" s="268"/>
      <c r="Z5" s="269"/>
      <c r="AA5" s="269"/>
      <c r="AD5" s="268"/>
      <c r="AE5" s="268"/>
      <c r="AF5" s="390"/>
      <c r="AK5" s="58"/>
    </row>
    <row r="6" spans="1:37" s="61" customFormat="1" ht="15.75">
      <c r="A6" s="27" t="s">
        <v>117</v>
      </c>
      <c r="B6" s="21"/>
      <c r="C6" s="21"/>
      <c r="D6" s="21"/>
      <c r="E6" s="21"/>
      <c r="F6" s="21"/>
      <c r="G6" s="21"/>
      <c r="H6" s="21"/>
      <c r="I6" s="37"/>
      <c r="J6" s="37"/>
      <c r="K6" s="21"/>
      <c r="L6" s="21"/>
      <c r="M6" s="21"/>
      <c r="N6" s="21"/>
      <c r="O6" s="21"/>
      <c r="P6" s="21"/>
      <c r="Q6" s="21"/>
      <c r="R6" s="21"/>
      <c r="S6" s="37"/>
      <c r="T6" s="21"/>
      <c r="U6" s="21"/>
      <c r="V6" s="38"/>
      <c r="W6" s="21"/>
      <c r="X6" s="23"/>
      <c r="Y6" s="37"/>
      <c r="Z6" s="21"/>
      <c r="AA6" s="21"/>
      <c r="AD6" s="316"/>
      <c r="AE6" s="316"/>
      <c r="AF6" s="391"/>
      <c r="AK6" s="58"/>
    </row>
    <row r="7" spans="1:27" ht="13.5" customHeight="1" thickBot="1">
      <c r="A7" s="39"/>
      <c r="B7" s="39"/>
      <c r="C7" s="40"/>
      <c r="D7" s="4"/>
      <c r="E7" s="4"/>
      <c r="F7" s="2"/>
      <c r="G7" s="2"/>
      <c r="H7" s="2"/>
      <c r="I7" s="3"/>
      <c r="J7" s="3"/>
      <c r="K7" s="2"/>
      <c r="L7" s="2"/>
      <c r="M7" s="2"/>
      <c r="N7" s="2"/>
      <c r="O7" s="2"/>
      <c r="P7" s="2"/>
      <c r="Q7" s="2"/>
      <c r="R7" s="2"/>
      <c r="S7" s="3"/>
      <c r="T7" s="2"/>
      <c r="U7" s="2"/>
      <c r="V7" s="13"/>
      <c r="W7" s="2"/>
      <c r="X7" s="22"/>
      <c r="Y7" s="3"/>
      <c r="Z7" s="2"/>
      <c r="AA7" s="2"/>
    </row>
    <row r="8" spans="1:35" ht="15" customHeight="1" thickBot="1">
      <c r="A8" s="2"/>
      <c r="B8" s="2"/>
      <c r="C8" s="2"/>
      <c r="D8" s="2"/>
      <c r="E8" s="2"/>
      <c r="F8" s="2"/>
      <c r="G8" s="2"/>
      <c r="H8" s="2"/>
      <c r="I8" s="3"/>
      <c r="J8" s="3"/>
      <c r="K8" s="2"/>
      <c r="L8" s="196" t="s">
        <v>92</v>
      </c>
      <c r="M8" s="197"/>
      <c r="N8" s="197"/>
      <c r="O8" s="197"/>
      <c r="P8" s="197"/>
      <c r="Q8" s="197"/>
      <c r="R8" s="30"/>
      <c r="S8" s="5"/>
      <c r="T8" s="2"/>
      <c r="U8" s="2"/>
      <c r="V8" s="2"/>
      <c r="W8" s="2"/>
      <c r="X8" s="121"/>
      <c r="Y8" s="6"/>
      <c r="Z8" s="2"/>
      <c r="AA8" s="2"/>
      <c r="AI8" t="s">
        <v>70</v>
      </c>
    </row>
    <row r="9" spans="1:37" ht="118.5" customHeight="1" thickBot="1">
      <c r="A9" s="7" t="s">
        <v>0</v>
      </c>
      <c r="B9" s="8" t="s">
        <v>89</v>
      </c>
      <c r="C9" s="1" t="s">
        <v>87</v>
      </c>
      <c r="D9" s="41" t="s">
        <v>60</v>
      </c>
      <c r="E9" s="41" t="s">
        <v>120</v>
      </c>
      <c r="F9" s="41" t="s">
        <v>88</v>
      </c>
      <c r="G9" s="42" t="s">
        <v>110</v>
      </c>
      <c r="H9" s="185" t="s">
        <v>97</v>
      </c>
      <c r="I9" s="257" t="s">
        <v>98</v>
      </c>
      <c r="J9" s="257" t="s">
        <v>90</v>
      </c>
      <c r="K9" s="259" t="s">
        <v>99</v>
      </c>
      <c r="L9" s="198" t="s">
        <v>91</v>
      </c>
      <c r="M9" s="199" t="s">
        <v>93</v>
      </c>
      <c r="N9" s="199" t="s">
        <v>1</v>
      </c>
      <c r="O9" s="186" t="s">
        <v>122</v>
      </c>
      <c r="P9" s="186" t="s">
        <v>94</v>
      </c>
      <c r="Q9" s="200" t="s">
        <v>112</v>
      </c>
      <c r="R9" s="295" t="s">
        <v>95</v>
      </c>
      <c r="S9" s="201" t="s">
        <v>96</v>
      </c>
      <c r="T9" s="199" t="s">
        <v>101</v>
      </c>
      <c r="U9" s="202" t="s">
        <v>82</v>
      </c>
      <c r="V9" s="294" t="s">
        <v>83</v>
      </c>
      <c r="W9" s="295" t="s">
        <v>100</v>
      </c>
      <c r="X9" s="203" t="s">
        <v>115</v>
      </c>
      <c r="Y9" s="202" t="s">
        <v>116</v>
      </c>
      <c r="Z9" s="202" t="s">
        <v>114</v>
      </c>
      <c r="AA9" s="331" t="s">
        <v>111</v>
      </c>
      <c r="AB9" s="259" t="s">
        <v>102</v>
      </c>
      <c r="AC9" s="273" t="s">
        <v>103</v>
      </c>
      <c r="AD9" s="317" t="s">
        <v>104</v>
      </c>
      <c r="AE9" s="317" t="s">
        <v>105</v>
      </c>
      <c r="AF9" s="392" t="s">
        <v>121</v>
      </c>
      <c r="AG9" s="271" t="s">
        <v>106</v>
      </c>
      <c r="AH9" s="203" t="s">
        <v>107</v>
      </c>
      <c r="AI9" s="272" t="s">
        <v>108</v>
      </c>
      <c r="AJ9" s="257" t="s">
        <v>109</v>
      </c>
      <c r="AK9" s="200" t="s">
        <v>118</v>
      </c>
    </row>
    <row r="10" spans="1:27" ht="13.5" thickBot="1">
      <c r="A10" s="83"/>
      <c r="B10" s="9"/>
      <c r="C10" s="31"/>
      <c r="D10" s="63"/>
      <c r="E10" s="63"/>
      <c r="F10" s="63"/>
      <c r="G10" s="63"/>
      <c r="H10" s="180"/>
      <c r="I10" s="147"/>
      <c r="J10" s="147"/>
      <c r="K10" s="50"/>
      <c r="L10" s="2"/>
      <c r="M10" s="9"/>
      <c r="N10" s="9"/>
      <c r="O10" s="9"/>
      <c r="P10" s="9"/>
      <c r="Q10" s="9"/>
      <c r="R10" s="54"/>
      <c r="S10" s="10"/>
      <c r="T10" s="11"/>
      <c r="U10" s="9"/>
      <c r="V10" s="293"/>
      <c r="W10" s="54"/>
      <c r="X10" s="122"/>
      <c r="Y10" s="12"/>
      <c r="Z10" s="10"/>
      <c r="AA10" s="10"/>
    </row>
    <row r="11" spans="1:37" ht="12.75">
      <c r="A11" s="66" t="s">
        <v>2</v>
      </c>
      <c r="B11" s="168">
        <v>91819.57674666667</v>
      </c>
      <c r="C11" s="143">
        <v>29624</v>
      </c>
      <c r="D11" s="64">
        <v>5.5384</v>
      </c>
      <c r="E11" s="127">
        <v>3393.25</v>
      </c>
      <c r="F11" s="171">
        <v>31.4</v>
      </c>
      <c r="G11" s="347">
        <v>16245.4</v>
      </c>
      <c r="H11" s="152">
        <v>81952.66</v>
      </c>
      <c r="I11" s="225">
        <v>85799.4</v>
      </c>
      <c r="J11" s="310">
        <v>85799.4</v>
      </c>
      <c r="K11" s="235">
        <v>90262</v>
      </c>
      <c r="L11" s="181">
        <v>27545.873024000004</v>
      </c>
      <c r="M11" s="19">
        <v>23161.12</v>
      </c>
      <c r="N11" s="19">
        <v>3687.01</v>
      </c>
      <c r="O11" s="19">
        <v>25545.81</v>
      </c>
      <c r="P11" s="19">
        <v>7999.69</v>
      </c>
      <c r="Q11" s="218">
        <v>559.03</v>
      </c>
      <c r="R11" s="350">
        <v>88498.53</v>
      </c>
      <c r="S11" s="152">
        <v>107.98737954326315</v>
      </c>
      <c r="T11" s="233">
        <v>6545.869999999995</v>
      </c>
      <c r="U11" s="247">
        <v>2.987392992168512</v>
      </c>
      <c r="V11" s="270">
        <v>0</v>
      </c>
      <c r="W11" s="99">
        <v>88498.53</v>
      </c>
      <c r="X11" s="181">
        <v>2699.1300000000047</v>
      </c>
      <c r="Y11" s="19">
        <v>103.14586115986826</v>
      </c>
      <c r="Z11" s="204">
        <v>2.987392992168512</v>
      </c>
      <c r="AA11" s="337">
        <v>2699.1300000000047</v>
      </c>
      <c r="AB11" s="235">
        <v>0</v>
      </c>
      <c r="AC11" s="274">
        <v>88498.53</v>
      </c>
      <c r="AD11" s="152">
        <v>2699.1300000000047</v>
      </c>
      <c r="AE11" s="307">
        <v>103.14586115986826</v>
      </c>
      <c r="AF11" s="393">
        <v>6786.5</v>
      </c>
      <c r="AG11" s="278">
        <v>95285</v>
      </c>
      <c r="AH11" s="288">
        <v>5023</v>
      </c>
      <c r="AI11" s="233">
        <v>105.56491103675964</v>
      </c>
      <c r="AJ11" s="354">
        <v>2.987392992168512</v>
      </c>
      <c r="AK11" s="377">
        <v>3.2164798811774236</v>
      </c>
    </row>
    <row r="12" spans="1:37" ht="12.75">
      <c r="A12" s="67" t="s">
        <v>3</v>
      </c>
      <c r="B12" s="169">
        <v>59736.81333333334</v>
      </c>
      <c r="C12" s="144">
        <v>49294</v>
      </c>
      <c r="D12" s="65">
        <v>4.1852</v>
      </c>
      <c r="E12" s="128">
        <v>4799.25</v>
      </c>
      <c r="F12" s="172">
        <v>58.5727</v>
      </c>
      <c r="G12" s="348">
        <v>12360</v>
      </c>
      <c r="H12" s="153">
        <v>97398.66</v>
      </c>
      <c r="I12" s="226">
        <v>142558.2</v>
      </c>
      <c r="J12" s="311">
        <v>142558.2</v>
      </c>
      <c r="K12" s="236">
        <v>148889</v>
      </c>
      <c r="L12" s="182">
        <v>17921.044</v>
      </c>
      <c r="M12" s="16">
        <v>38539.83</v>
      </c>
      <c r="N12" s="16">
        <v>2786.16</v>
      </c>
      <c r="O12" s="16">
        <v>36130.76</v>
      </c>
      <c r="P12" s="16">
        <v>14922.41</v>
      </c>
      <c r="Q12" s="219">
        <v>425.33</v>
      </c>
      <c r="R12" s="351">
        <v>110725.53</v>
      </c>
      <c r="S12" s="153">
        <v>113.68280631376241</v>
      </c>
      <c r="T12" s="232">
        <v>13326.869999999995</v>
      </c>
      <c r="U12" s="246">
        <v>2.246227329898162</v>
      </c>
      <c r="V12" s="270">
        <v>32227.070000000007</v>
      </c>
      <c r="W12" s="100">
        <v>142952.6</v>
      </c>
      <c r="X12" s="182">
        <v>394.3999999999942</v>
      </c>
      <c r="Y12" s="16">
        <v>100.27665893649049</v>
      </c>
      <c r="Z12" s="205">
        <v>2.9</v>
      </c>
      <c r="AA12" s="338">
        <v>394.3999999999942</v>
      </c>
      <c r="AB12" s="236">
        <v>0</v>
      </c>
      <c r="AC12" s="275">
        <v>142952.6</v>
      </c>
      <c r="AD12" s="153">
        <v>394.3999999999942</v>
      </c>
      <c r="AE12" s="309">
        <v>100.27665893649049</v>
      </c>
      <c r="AF12" s="394">
        <v>9598.5</v>
      </c>
      <c r="AG12" s="279">
        <v>152551</v>
      </c>
      <c r="AH12" s="289">
        <v>3662</v>
      </c>
      <c r="AI12" s="232">
        <v>102.4595504033206</v>
      </c>
      <c r="AJ12" s="355">
        <v>2.9</v>
      </c>
      <c r="AK12" s="378">
        <v>3.0947174098267536</v>
      </c>
    </row>
    <row r="13" spans="1:37" ht="12.75">
      <c r="A13" s="67" t="s">
        <v>4</v>
      </c>
      <c r="B13" s="169">
        <v>38423.585483333336</v>
      </c>
      <c r="C13" s="144">
        <v>72507</v>
      </c>
      <c r="D13" s="65">
        <v>6.4835</v>
      </c>
      <c r="E13" s="128">
        <v>6227.75</v>
      </c>
      <c r="F13" s="172">
        <v>64.6</v>
      </c>
      <c r="G13" s="348">
        <v>34734.5</v>
      </c>
      <c r="H13" s="153">
        <v>121776.21</v>
      </c>
      <c r="I13" s="226">
        <v>208918.9</v>
      </c>
      <c r="J13" s="311">
        <v>208918.9</v>
      </c>
      <c r="K13" s="236">
        <v>217097</v>
      </c>
      <c r="L13" s="182">
        <v>11527.075645</v>
      </c>
      <c r="M13" s="16">
        <v>56688.6</v>
      </c>
      <c r="N13" s="16">
        <v>4316.18</v>
      </c>
      <c r="O13" s="16">
        <v>46885.11</v>
      </c>
      <c r="P13" s="16">
        <v>16457.97</v>
      </c>
      <c r="Q13" s="219">
        <v>1195.27</v>
      </c>
      <c r="R13" s="351">
        <v>137070.21</v>
      </c>
      <c r="S13" s="153">
        <v>112.55910329283527</v>
      </c>
      <c r="T13" s="232">
        <v>15293.999999999985</v>
      </c>
      <c r="U13" s="246">
        <v>1.890441060863089</v>
      </c>
      <c r="V13" s="270">
        <v>73200.09</v>
      </c>
      <c r="W13" s="100">
        <v>210270.3</v>
      </c>
      <c r="X13" s="182">
        <v>1351.3999999999942</v>
      </c>
      <c r="Y13" s="16">
        <v>100.6468538748768</v>
      </c>
      <c r="Z13" s="205">
        <v>2.9</v>
      </c>
      <c r="AA13" s="338">
        <v>1351.3999999999942</v>
      </c>
      <c r="AB13" s="236">
        <v>0</v>
      </c>
      <c r="AC13" s="275">
        <v>210270.3</v>
      </c>
      <c r="AD13" s="153">
        <v>1351.3999999999942</v>
      </c>
      <c r="AE13" s="309">
        <v>100.6468538748768</v>
      </c>
      <c r="AF13" s="394">
        <v>12455.5</v>
      </c>
      <c r="AG13" s="279">
        <v>222726</v>
      </c>
      <c r="AH13" s="289">
        <v>5629</v>
      </c>
      <c r="AI13" s="232">
        <v>102.59285020060159</v>
      </c>
      <c r="AJ13" s="355">
        <v>2.9</v>
      </c>
      <c r="AK13" s="378">
        <v>3.0717861723695643</v>
      </c>
    </row>
    <row r="14" spans="1:37" ht="12.75">
      <c r="A14" s="67" t="s">
        <v>5</v>
      </c>
      <c r="B14" s="169">
        <v>78803.30769999999</v>
      </c>
      <c r="C14" s="144">
        <v>128259</v>
      </c>
      <c r="D14" s="65">
        <v>24.2001</v>
      </c>
      <c r="E14" s="128">
        <v>12999</v>
      </c>
      <c r="F14" s="172">
        <v>286.1</v>
      </c>
      <c r="G14" s="348">
        <v>417611.3</v>
      </c>
      <c r="H14" s="153">
        <v>278732.39</v>
      </c>
      <c r="I14" s="226">
        <v>371382.7</v>
      </c>
      <c r="J14" s="311">
        <v>371382.7</v>
      </c>
      <c r="K14" s="236">
        <v>388515</v>
      </c>
      <c r="L14" s="182">
        <v>23640.992309999998</v>
      </c>
      <c r="M14" s="16">
        <v>100277.53</v>
      </c>
      <c r="N14" s="16">
        <v>16110.41</v>
      </c>
      <c r="O14" s="16">
        <v>97861.92</v>
      </c>
      <c r="P14" s="16">
        <v>72888.92</v>
      </c>
      <c r="Q14" s="219">
        <v>14370.67</v>
      </c>
      <c r="R14" s="351">
        <v>325150.44</v>
      </c>
      <c r="S14" s="153">
        <v>116.65326731493242</v>
      </c>
      <c r="T14" s="232">
        <v>46418.04999999999</v>
      </c>
      <c r="U14" s="246">
        <v>2.535108179542956</v>
      </c>
      <c r="V14" s="270">
        <v>46800.659999999974</v>
      </c>
      <c r="W14" s="100">
        <v>371951.1</v>
      </c>
      <c r="X14" s="182">
        <v>568.3999999999651</v>
      </c>
      <c r="Y14" s="16">
        <v>100.15304967086512</v>
      </c>
      <c r="Z14" s="205">
        <v>2.9</v>
      </c>
      <c r="AA14" s="338">
        <v>568.3999999999651</v>
      </c>
      <c r="AB14" s="236">
        <v>0</v>
      </c>
      <c r="AC14" s="275">
        <v>371951.1</v>
      </c>
      <c r="AD14" s="153">
        <v>568.3999999999651</v>
      </c>
      <c r="AE14" s="309">
        <v>100.15304967086512</v>
      </c>
      <c r="AF14" s="394">
        <v>25998</v>
      </c>
      <c r="AG14" s="279">
        <v>397949</v>
      </c>
      <c r="AH14" s="289">
        <v>9434</v>
      </c>
      <c r="AI14" s="232">
        <v>102.42822027463548</v>
      </c>
      <c r="AJ14" s="355">
        <v>2.9</v>
      </c>
      <c r="AK14" s="378">
        <v>3.102698446112943</v>
      </c>
    </row>
    <row r="15" spans="1:37" ht="12.75">
      <c r="A15" s="67" t="s">
        <v>6</v>
      </c>
      <c r="B15" s="169">
        <v>62150.77536666667</v>
      </c>
      <c r="C15" s="144">
        <v>82630</v>
      </c>
      <c r="D15" s="65">
        <v>27.498</v>
      </c>
      <c r="E15" s="128">
        <v>7305.5</v>
      </c>
      <c r="F15" s="172">
        <v>86.8</v>
      </c>
      <c r="G15" s="348">
        <v>430274</v>
      </c>
      <c r="H15" s="153">
        <v>170883.94</v>
      </c>
      <c r="I15" s="226">
        <v>238261.1</v>
      </c>
      <c r="J15" s="311">
        <v>238261.1</v>
      </c>
      <c r="K15" s="236">
        <v>247982</v>
      </c>
      <c r="L15" s="182">
        <v>18645.23261</v>
      </c>
      <c r="M15" s="16">
        <v>64603.13</v>
      </c>
      <c r="N15" s="16">
        <v>18305.88</v>
      </c>
      <c r="O15" s="16">
        <v>54998.86</v>
      </c>
      <c r="P15" s="16">
        <v>22113.8</v>
      </c>
      <c r="Q15" s="219">
        <v>14806.41</v>
      </c>
      <c r="R15" s="351">
        <v>193473.31</v>
      </c>
      <c r="S15" s="153">
        <v>113.2191298959984</v>
      </c>
      <c r="T15" s="232">
        <v>22589.369999999995</v>
      </c>
      <c r="U15" s="246">
        <v>2.3414414861430473</v>
      </c>
      <c r="V15" s="270">
        <v>46153.69</v>
      </c>
      <c r="W15" s="100">
        <v>239627</v>
      </c>
      <c r="X15" s="182">
        <v>1365.8999999999942</v>
      </c>
      <c r="Y15" s="16">
        <v>100.57327864263198</v>
      </c>
      <c r="Z15" s="205">
        <v>2.9</v>
      </c>
      <c r="AA15" s="338">
        <v>1365.8999999999942</v>
      </c>
      <c r="AB15" s="236">
        <v>0</v>
      </c>
      <c r="AC15" s="275">
        <v>239627</v>
      </c>
      <c r="AD15" s="153">
        <v>1365.8999999999942</v>
      </c>
      <c r="AE15" s="309">
        <v>100.57327864263198</v>
      </c>
      <c r="AF15" s="394">
        <v>14611</v>
      </c>
      <c r="AG15" s="279">
        <v>254238</v>
      </c>
      <c r="AH15" s="289">
        <v>6256</v>
      </c>
      <c r="AI15" s="232">
        <v>102.52276374898177</v>
      </c>
      <c r="AJ15" s="355">
        <v>2.9</v>
      </c>
      <c r="AK15" s="378">
        <v>3.0768243979184318</v>
      </c>
    </row>
    <row r="16" spans="1:37" ht="12.75">
      <c r="A16" s="67" t="s">
        <v>7</v>
      </c>
      <c r="B16" s="169">
        <v>85019.76422666668</v>
      </c>
      <c r="C16" s="144">
        <v>100152</v>
      </c>
      <c r="D16" s="65">
        <v>41.5611</v>
      </c>
      <c r="E16" s="128">
        <v>11259.5</v>
      </c>
      <c r="F16" s="172">
        <v>207.5</v>
      </c>
      <c r="G16" s="348">
        <v>672435</v>
      </c>
      <c r="H16" s="153">
        <v>270041.3</v>
      </c>
      <c r="I16" s="226">
        <v>288608</v>
      </c>
      <c r="J16" s="311">
        <v>288608</v>
      </c>
      <c r="K16" s="236">
        <v>303510</v>
      </c>
      <c r="L16" s="182">
        <v>25505.929268000004</v>
      </c>
      <c r="M16" s="16">
        <v>78302.46</v>
      </c>
      <c r="N16" s="16">
        <v>27667.92</v>
      </c>
      <c r="O16" s="16">
        <v>84766.23</v>
      </c>
      <c r="P16" s="16">
        <v>52864.21</v>
      </c>
      <c r="Q16" s="219">
        <v>23139.56</v>
      </c>
      <c r="R16" s="351">
        <v>292246.31</v>
      </c>
      <c r="S16" s="153">
        <v>108.22281999086808</v>
      </c>
      <c r="T16" s="232">
        <v>22205.01000000001</v>
      </c>
      <c r="U16" s="246">
        <v>2.918027697899193</v>
      </c>
      <c r="V16" s="270">
        <v>0</v>
      </c>
      <c r="W16" s="100">
        <v>292246.31</v>
      </c>
      <c r="X16" s="182">
        <v>3638.3099999999977</v>
      </c>
      <c r="Y16" s="16">
        <v>101.26064073067968</v>
      </c>
      <c r="Z16" s="205">
        <v>2.918027697899193</v>
      </c>
      <c r="AA16" s="338">
        <v>3638.3099999999977</v>
      </c>
      <c r="AB16" s="236">
        <v>0</v>
      </c>
      <c r="AC16" s="275">
        <v>292246.31</v>
      </c>
      <c r="AD16" s="153">
        <v>3638.3099999999977</v>
      </c>
      <c r="AE16" s="309">
        <v>101.26064073067968</v>
      </c>
      <c r="AF16" s="394">
        <v>22519</v>
      </c>
      <c r="AG16" s="279">
        <v>314765</v>
      </c>
      <c r="AH16" s="289">
        <v>11255</v>
      </c>
      <c r="AI16" s="232">
        <v>103.70827979308754</v>
      </c>
      <c r="AJ16" s="355">
        <v>2.918027697899193</v>
      </c>
      <c r="AK16" s="378">
        <v>3.142872833293394</v>
      </c>
    </row>
    <row r="17" spans="1:37" ht="12.75">
      <c r="A17" s="67" t="s">
        <v>8</v>
      </c>
      <c r="B17" s="169">
        <v>24818.229829999997</v>
      </c>
      <c r="C17" s="144">
        <v>42902</v>
      </c>
      <c r="D17" s="65">
        <v>7.095</v>
      </c>
      <c r="E17" s="128">
        <v>3921</v>
      </c>
      <c r="F17" s="172">
        <v>5.6</v>
      </c>
      <c r="G17" s="348">
        <v>3075.8</v>
      </c>
      <c r="H17" s="153">
        <v>75339.55</v>
      </c>
      <c r="I17" s="226">
        <v>122904.9</v>
      </c>
      <c r="J17" s="311">
        <v>122904.9</v>
      </c>
      <c r="K17" s="236">
        <v>127824</v>
      </c>
      <c r="L17" s="182">
        <v>7445.468948999998</v>
      </c>
      <c r="M17" s="16">
        <v>33542.34</v>
      </c>
      <c r="N17" s="16">
        <v>4723.26</v>
      </c>
      <c r="O17" s="16">
        <v>29518.93</v>
      </c>
      <c r="P17" s="16">
        <v>1426.7</v>
      </c>
      <c r="Q17" s="219">
        <v>105.84</v>
      </c>
      <c r="R17" s="351">
        <v>76762.54</v>
      </c>
      <c r="S17" s="153">
        <v>101.88876891353875</v>
      </c>
      <c r="T17" s="232">
        <v>1422.9899999999907</v>
      </c>
      <c r="U17" s="246">
        <v>1.789253181669852</v>
      </c>
      <c r="V17" s="270">
        <v>47653.26000000001</v>
      </c>
      <c r="W17" s="100">
        <v>124415.8</v>
      </c>
      <c r="X17" s="182">
        <v>1510.9000000000087</v>
      </c>
      <c r="Y17" s="16">
        <v>101.22932446143321</v>
      </c>
      <c r="Z17" s="205">
        <v>2.9</v>
      </c>
      <c r="AA17" s="338">
        <v>1510.9000000000087</v>
      </c>
      <c r="AB17" s="236">
        <v>0</v>
      </c>
      <c r="AC17" s="275">
        <v>124415.8</v>
      </c>
      <c r="AD17" s="153">
        <v>1510.9000000000087</v>
      </c>
      <c r="AE17" s="309">
        <v>101.22932446143321</v>
      </c>
      <c r="AF17" s="394">
        <v>7842</v>
      </c>
      <c r="AG17" s="279">
        <v>132258</v>
      </c>
      <c r="AH17" s="289">
        <v>4434</v>
      </c>
      <c r="AI17" s="232">
        <v>103.46883214419826</v>
      </c>
      <c r="AJ17" s="355">
        <v>2.9</v>
      </c>
      <c r="AK17" s="378">
        <v>3.082793342967694</v>
      </c>
    </row>
    <row r="18" spans="1:37" ht="12.75">
      <c r="A18" s="67" t="s">
        <v>9</v>
      </c>
      <c r="B18" s="169">
        <v>31971.74766</v>
      </c>
      <c r="C18" s="144">
        <v>103049</v>
      </c>
      <c r="D18" s="65">
        <v>21.7971</v>
      </c>
      <c r="E18" s="128">
        <v>10648</v>
      </c>
      <c r="F18" s="172">
        <v>123.3</v>
      </c>
      <c r="G18" s="348">
        <v>226538.49</v>
      </c>
      <c r="H18" s="153">
        <v>213371.44</v>
      </c>
      <c r="I18" s="226">
        <v>298789.9</v>
      </c>
      <c r="J18" s="311">
        <v>298789.9</v>
      </c>
      <c r="K18" s="236">
        <v>312756</v>
      </c>
      <c r="L18" s="182">
        <v>9591.524298</v>
      </c>
      <c r="M18" s="16">
        <v>80567.44</v>
      </c>
      <c r="N18" s="16">
        <v>14510.7</v>
      </c>
      <c r="O18" s="16">
        <v>80162.6</v>
      </c>
      <c r="P18" s="16">
        <v>31412.81</v>
      </c>
      <c r="Q18" s="219">
        <v>7795.55</v>
      </c>
      <c r="R18" s="351">
        <v>224040.62</v>
      </c>
      <c r="S18" s="153">
        <v>105.00028494910096</v>
      </c>
      <c r="T18" s="232">
        <v>10669.179999999993</v>
      </c>
      <c r="U18" s="246">
        <v>2.17411736164349</v>
      </c>
      <c r="V18" s="270">
        <v>74801.47999999998</v>
      </c>
      <c r="W18" s="100">
        <v>298842.1</v>
      </c>
      <c r="X18" s="191">
        <v>52.199999999953434</v>
      </c>
      <c r="Y18" s="16">
        <v>100.0174704700527</v>
      </c>
      <c r="Z18" s="205">
        <v>2.9</v>
      </c>
      <c r="AA18" s="338">
        <v>52.199999999953434</v>
      </c>
      <c r="AB18" s="236">
        <v>0</v>
      </c>
      <c r="AC18" s="275">
        <v>298842.1</v>
      </c>
      <c r="AD18" s="153">
        <v>52.199999999953434</v>
      </c>
      <c r="AE18" s="309">
        <v>100.0174704700527</v>
      </c>
      <c r="AF18" s="394">
        <v>21296</v>
      </c>
      <c r="AG18" s="279">
        <v>320138</v>
      </c>
      <c r="AH18" s="289">
        <v>7382</v>
      </c>
      <c r="AI18" s="232">
        <v>102.36030643696682</v>
      </c>
      <c r="AJ18" s="355">
        <v>2.9</v>
      </c>
      <c r="AK18" s="378">
        <v>3.1066579976516024</v>
      </c>
    </row>
    <row r="19" spans="1:37" ht="12.75">
      <c r="A19" s="67" t="s">
        <v>10</v>
      </c>
      <c r="B19" s="169">
        <v>14547.698593333334</v>
      </c>
      <c r="C19" s="144">
        <v>56291</v>
      </c>
      <c r="D19" s="65">
        <v>13.3072</v>
      </c>
      <c r="E19" s="128">
        <v>4486.25</v>
      </c>
      <c r="F19" s="172">
        <v>120</v>
      </c>
      <c r="G19" s="348">
        <v>302920</v>
      </c>
      <c r="H19" s="153">
        <v>112801.26</v>
      </c>
      <c r="I19" s="226">
        <v>161150.1</v>
      </c>
      <c r="J19" s="311">
        <v>161150.1</v>
      </c>
      <c r="K19" s="236">
        <v>167097</v>
      </c>
      <c r="L19" s="182">
        <v>4364.309578</v>
      </c>
      <c r="M19" s="16">
        <v>44010.34</v>
      </c>
      <c r="N19" s="16">
        <v>8858.83</v>
      </c>
      <c r="O19" s="16">
        <v>33774.37</v>
      </c>
      <c r="P19" s="16">
        <v>30572.07</v>
      </c>
      <c r="Q19" s="219">
        <v>10423.96</v>
      </c>
      <c r="R19" s="351">
        <v>132003.88</v>
      </c>
      <c r="S19" s="153">
        <v>117.02340913567811</v>
      </c>
      <c r="T19" s="232">
        <v>19202.62000000001</v>
      </c>
      <c r="U19" s="246">
        <v>2.345026380771349</v>
      </c>
      <c r="V19" s="270">
        <v>31240.01999999999</v>
      </c>
      <c r="W19" s="100">
        <v>163243.9</v>
      </c>
      <c r="X19" s="191">
        <v>2093.7999999999884</v>
      </c>
      <c r="Y19" s="16">
        <v>101.29928557289136</v>
      </c>
      <c r="Z19" s="205">
        <v>2.9</v>
      </c>
      <c r="AA19" s="338">
        <v>2093.7999999999884</v>
      </c>
      <c r="AB19" s="236">
        <v>0</v>
      </c>
      <c r="AC19" s="275">
        <v>163243.9</v>
      </c>
      <c r="AD19" s="153">
        <v>2093.7999999999884</v>
      </c>
      <c r="AE19" s="309">
        <v>101.29928557289136</v>
      </c>
      <c r="AF19" s="394">
        <v>8972.5</v>
      </c>
      <c r="AG19" s="279">
        <v>172216</v>
      </c>
      <c r="AH19" s="289">
        <v>5119</v>
      </c>
      <c r="AI19" s="232">
        <v>103.06349006864278</v>
      </c>
      <c r="AJ19" s="355">
        <v>2.9</v>
      </c>
      <c r="AK19" s="378">
        <v>3.0593878239860723</v>
      </c>
    </row>
    <row r="20" spans="1:37" ht="12.75">
      <c r="A20" s="67" t="s">
        <v>11</v>
      </c>
      <c r="B20" s="169">
        <v>49944.86820666667</v>
      </c>
      <c r="C20" s="144">
        <v>108756</v>
      </c>
      <c r="D20" s="65">
        <v>18.6033</v>
      </c>
      <c r="E20" s="128">
        <v>8824</v>
      </c>
      <c r="F20" s="172">
        <v>142.4</v>
      </c>
      <c r="G20" s="348">
        <v>220196.6</v>
      </c>
      <c r="H20" s="153">
        <v>195402.91</v>
      </c>
      <c r="I20" s="226">
        <v>316079.7</v>
      </c>
      <c r="J20" s="311">
        <v>316079.7</v>
      </c>
      <c r="K20" s="236">
        <v>327761</v>
      </c>
      <c r="L20" s="182">
        <v>14983.460462000001</v>
      </c>
      <c r="M20" s="16">
        <v>85029.38</v>
      </c>
      <c r="N20" s="16">
        <v>12384.53</v>
      </c>
      <c r="O20" s="16">
        <v>66430.77</v>
      </c>
      <c r="P20" s="16">
        <v>36278.86</v>
      </c>
      <c r="Q20" s="219">
        <v>7577.31</v>
      </c>
      <c r="R20" s="351">
        <v>222684.31</v>
      </c>
      <c r="S20" s="153">
        <v>113.96161398005793</v>
      </c>
      <c r="T20" s="232">
        <v>27281.399999999994</v>
      </c>
      <c r="U20" s="246">
        <v>2.0475588473279633</v>
      </c>
      <c r="V20" s="270">
        <v>92708.08999999997</v>
      </c>
      <c r="W20" s="100">
        <v>315392.4</v>
      </c>
      <c r="X20" s="191">
        <v>-687.2999999999884</v>
      </c>
      <c r="Y20" s="16">
        <v>99.78255484297158</v>
      </c>
      <c r="Z20" s="205">
        <v>2.9000000000000004</v>
      </c>
      <c r="AA20" s="338">
        <v>-687.2999999999884</v>
      </c>
      <c r="AB20" s="236">
        <v>687.2999999999884</v>
      </c>
      <c r="AC20" s="275">
        <v>316079.7</v>
      </c>
      <c r="AD20" s="153">
        <v>0</v>
      </c>
      <c r="AE20" s="309">
        <v>100</v>
      </c>
      <c r="AF20" s="394">
        <v>17648</v>
      </c>
      <c r="AG20" s="279">
        <v>333728</v>
      </c>
      <c r="AH20" s="289">
        <v>5967</v>
      </c>
      <c r="AI20" s="232">
        <v>101.82053386461476</v>
      </c>
      <c r="AJ20" s="355">
        <v>2.906319651329582</v>
      </c>
      <c r="AK20" s="378">
        <v>3.0685939166574716</v>
      </c>
    </row>
    <row r="21" spans="1:37" ht="12.75">
      <c r="A21" s="67" t="s">
        <v>12</v>
      </c>
      <c r="B21" s="169">
        <v>16983.21903333333</v>
      </c>
      <c r="C21" s="144">
        <v>77175</v>
      </c>
      <c r="D21" s="65">
        <v>9.7937</v>
      </c>
      <c r="E21" s="128">
        <v>8863.25</v>
      </c>
      <c r="F21" s="172">
        <v>176.5</v>
      </c>
      <c r="G21" s="348">
        <v>236613.5</v>
      </c>
      <c r="H21" s="153">
        <v>184580.83</v>
      </c>
      <c r="I21" s="226">
        <v>223436.3</v>
      </c>
      <c r="J21" s="311">
        <v>223436.3</v>
      </c>
      <c r="K21" s="236">
        <v>235225</v>
      </c>
      <c r="L21" s="182">
        <v>5094.965709999999</v>
      </c>
      <c r="M21" s="16">
        <v>60338.21</v>
      </c>
      <c r="N21" s="16">
        <v>6519.83</v>
      </c>
      <c r="O21" s="16">
        <v>66726.26</v>
      </c>
      <c r="P21" s="16">
        <v>44966.42</v>
      </c>
      <c r="Q21" s="219">
        <v>8142.25</v>
      </c>
      <c r="R21" s="351">
        <v>191787.94</v>
      </c>
      <c r="S21" s="153">
        <v>103.9045820738806</v>
      </c>
      <c r="T21" s="232">
        <v>7207.110000000015</v>
      </c>
      <c r="U21" s="246">
        <v>2.485104502753482</v>
      </c>
      <c r="V21" s="270">
        <v>32019.559999999998</v>
      </c>
      <c r="W21" s="100">
        <v>223807.5</v>
      </c>
      <c r="X21" s="191">
        <v>371.20000000001164</v>
      </c>
      <c r="Y21" s="16">
        <v>100.16613236076681</v>
      </c>
      <c r="Z21" s="205">
        <v>2.9</v>
      </c>
      <c r="AA21" s="338">
        <v>371.20000000001164</v>
      </c>
      <c r="AB21" s="236">
        <v>0</v>
      </c>
      <c r="AC21" s="275">
        <v>223807.5</v>
      </c>
      <c r="AD21" s="153">
        <v>371.20000000001164</v>
      </c>
      <c r="AE21" s="309">
        <v>100.16613236076681</v>
      </c>
      <c r="AF21" s="394">
        <v>17726.5</v>
      </c>
      <c r="AG21" s="279">
        <v>241534</v>
      </c>
      <c r="AH21" s="289">
        <v>6309</v>
      </c>
      <c r="AI21" s="232">
        <v>102.68211287065576</v>
      </c>
      <c r="AJ21" s="355">
        <v>2.9</v>
      </c>
      <c r="AK21" s="378">
        <v>3.129692257855523</v>
      </c>
    </row>
    <row r="22" spans="1:37" ht="12.75">
      <c r="A22" s="67" t="s">
        <v>13</v>
      </c>
      <c r="B22" s="169">
        <v>10468.67784</v>
      </c>
      <c r="C22" s="144">
        <v>55040</v>
      </c>
      <c r="D22" s="65">
        <v>23.3179</v>
      </c>
      <c r="E22" s="128">
        <v>6139.25</v>
      </c>
      <c r="F22" s="172">
        <v>132.3</v>
      </c>
      <c r="G22" s="348">
        <v>566062.3</v>
      </c>
      <c r="H22" s="153">
        <v>142273.15</v>
      </c>
      <c r="I22" s="226">
        <v>158195</v>
      </c>
      <c r="J22" s="311">
        <v>163073</v>
      </c>
      <c r="K22" s="236">
        <v>171246</v>
      </c>
      <c r="L22" s="182">
        <v>3140.603352</v>
      </c>
      <c r="M22" s="16">
        <v>43032.27</v>
      </c>
      <c r="N22" s="16">
        <v>15523.12</v>
      </c>
      <c r="O22" s="16">
        <v>46218.85</v>
      </c>
      <c r="P22" s="16">
        <v>33705.71</v>
      </c>
      <c r="Q22" s="219">
        <v>19479.1</v>
      </c>
      <c r="R22" s="351">
        <v>161099.65</v>
      </c>
      <c r="S22" s="153">
        <v>113.2326443886285</v>
      </c>
      <c r="T22" s="232">
        <v>18826.5</v>
      </c>
      <c r="U22" s="246">
        <v>2.9269558502906974</v>
      </c>
      <c r="V22" s="270">
        <v>0</v>
      </c>
      <c r="W22" s="100">
        <v>161099.65</v>
      </c>
      <c r="X22" s="191">
        <v>2904.649999999994</v>
      </c>
      <c r="Y22" s="16">
        <v>101.83611997850754</v>
      </c>
      <c r="Z22" s="205">
        <v>2.9269558502906974</v>
      </c>
      <c r="AA22" s="338">
        <v>-1973.3500000000058</v>
      </c>
      <c r="AB22" s="236">
        <v>1973.3500000000058</v>
      </c>
      <c r="AC22" s="275">
        <v>163073</v>
      </c>
      <c r="AD22" s="153">
        <v>0</v>
      </c>
      <c r="AE22" s="309">
        <v>100</v>
      </c>
      <c r="AF22" s="394">
        <v>12278.5</v>
      </c>
      <c r="AG22" s="279">
        <v>175352</v>
      </c>
      <c r="AH22" s="289">
        <v>4106</v>
      </c>
      <c r="AI22" s="232">
        <v>102.39772023872091</v>
      </c>
      <c r="AJ22" s="355">
        <v>2.9628088662790697</v>
      </c>
      <c r="AK22" s="378">
        <v>3.1859011627906977</v>
      </c>
    </row>
    <row r="23" spans="1:37" ht="12.75">
      <c r="A23" s="67" t="s">
        <v>14</v>
      </c>
      <c r="B23" s="169">
        <v>22343.505456666666</v>
      </c>
      <c r="C23" s="144">
        <v>61627</v>
      </c>
      <c r="D23" s="65">
        <v>13.2214</v>
      </c>
      <c r="E23" s="128">
        <v>7664</v>
      </c>
      <c r="F23" s="172">
        <v>134.4</v>
      </c>
      <c r="G23" s="348">
        <v>178307</v>
      </c>
      <c r="H23" s="153">
        <v>154508.35</v>
      </c>
      <c r="I23" s="226">
        <v>177494.5</v>
      </c>
      <c r="J23" s="311">
        <v>177494.5</v>
      </c>
      <c r="K23" s="236">
        <v>187619</v>
      </c>
      <c r="L23" s="182">
        <v>6703.051637</v>
      </c>
      <c r="M23" s="16">
        <v>48182.22</v>
      </c>
      <c r="N23" s="16">
        <v>8801.71</v>
      </c>
      <c r="O23" s="16">
        <v>57697.8</v>
      </c>
      <c r="P23" s="16">
        <v>34240.72</v>
      </c>
      <c r="Q23" s="219">
        <v>6135.83</v>
      </c>
      <c r="R23" s="351">
        <v>161761.33</v>
      </c>
      <c r="S23" s="153">
        <v>104.69423173569584</v>
      </c>
      <c r="T23" s="232">
        <v>7252.979999999981</v>
      </c>
      <c r="U23" s="246">
        <v>2.6248451165885083</v>
      </c>
      <c r="V23" s="270">
        <v>16956.97</v>
      </c>
      <c r="W23" s="100">
        <v>178718.3</v>
      </c>
      <c r="X23" s="191">
        <v>1223.7999999999884</v>
      </c>
      <c r="Y23" s="16">
        <v>100.68948615309206</v>
      </c>
      <c r="Z23" s="205">
        <v>2.9</v>
      </c>
      <c r="AA23" s="338">
        <v>1223.7999999999884</v>
      </c>
      <c r="AB23" s="236">
        <v>0</v>
      </c>
      <c r="AC23" s="275">
        <v>178718.3</v>
      </c>
      <c r="AD23" s="153">
        <v>1223.7999999999884</v>
      </c>
      <c r="AE23" s="309">
        <v>100.68948615309206</v>
      </c>
      <c r="AF23" s="394">
        <v>15328</v>
      </c>
      <c r="AG23" s="279">
        <v>194046</v>
      </c>
      <c r="AH23" s="289">
        <v>6427</v>
      </c>
      <c r="AI23" s="232">
        <v>103.4255592450658</v>
      </c>
      <c r="AJ23" s="355">
        <v>2.9</v>
      </c>
      <c r="AK23" s="378">
        <v>3.148717283009071</v>
      </c>
    </row>
    <row r="24" spans="1:37" ht="12.75">
      <c r="A24" s="67" t="s">
        <v>15</v>
      </c>
      <c r="B24" s="169">
        <v>5245.204613333333</v>
      </c>
      <c r="C24" s="144">
        <v>46140</v>
      </c>
      <c r="D24" s="65">
        <v>13.5315</v>
      </c>
      <c r="E24" s="128">
        <v>4531</v>
      </c>
      <c r="F24" s="172">
        <v>100.6</v>
      </c>
      <c r="G24" s="348">
        <v>443202.1</v>
      </c>
      <c r="H24" s="153">
        <v>104792.13</v>
      </c>
      <c r="I24" s="226">
        <v>132648.9</v>
      </c>
      <c r="J24" s="311">
        <v>132648.9</v>
      </c>
      <c r="K24" s="236">
        <v>138765</v>
      </c>
      <c r="L24" s="182">
        <v>1573.561384</v>
      </c>
      <c r="M24" s="16">
        <v>36073.92</v>
      </c>
      <c r="N24" s="16">
        <v>9008.15</v>
      </c>
      <c r="O24" s="16">
        <v>34111.27</v>
      </c>
      <c r="P24" s="16">
        <v>25629.59</v>
      </c>
      <c r="Q24" s="219">
        <v>15251.29</v>
      </c>
      <c r="R24" s="351">
        <v>121647.78</v>
      </c>
      <c r="S24" s="153">
        <v>116.08484339425107</v>
      </c>
      <c r="T24" s="232">
        <v>16855.649999999994</v>
      </c>
      <c r="U24" s="246">
        <v>2.636492847854356</v>
      </c>
      <c r="V24" s="270">
        <v>12158.220000000001</v>
      </c>
      <c r="W24" s="100">
        <v>133806</v>
      </c>
      <c r="X24" s="191">
        <v>1157.1000000000058</v>
      </c>
      <c r="Y24" s="16">
        <v>100.8723027480816</v>
      </c>
      <c r="Z24" s="205">
        <v>2.9</v>
      </c>
      <c r="AA24" s="338">
        <v>1157.1000000000058</v>
      </c>
      <c r="AB24" s="236">
        <v>0</v>
      </c>
      <c r="AC24" s="275">
        <v>133806</v>
      </c>
      <c r="AD24" s="153">
        <v>1157.1000000000058</v>
      </c>
      <c r="AE24" s="309">
        <v>100.8723027480816</v>
      </c>
      <c r="AF24" s="394">
        <v>9062</v>
      </c>
      <c r="AG24" s="279">
        <v>142868</v>
      </c>
      <c r="AH24" s="289">
        <v>4103</v>
      </c>
      <c r="AI24" s="232">
        <v>102.9567974633373</v>
      </c>
      <c r="AJ24" s="355">
        <v>2.9</v>
      </c>
      <c r="AK24" s="378">
        <v>3.0964022540095364</v>
      </c>
    </row>
    <row r="25" spans="1:37" ht="12.75">
      <c r="A25" s="67" t="s">
        <v>16</v>
      </c>
      <c r="B25" s="169">
        <v>8679.137193333334</v>
      </c>
      <c r="C25" s="144">
        <v>32590</v>
      </c>
      <c r="D25" s="65">
        <v>10.2481</v>
      </c>
      <c r="E25" s="128">
        <v>3520</v>
      </c>
      <c r="F25" s="172">
        <v>52.9</v>
      </c>
      <c r="G25" s="348">
        <v>257489.1</v>
      </c>
      <c r="H25" s="153">
        <v>70395.61</v>
      </c>
      <c r="I25" s="226">
        <v>92394</v>
      </c>
      <c r="J25" s="311">
        <v>92394</v>
      </c>
      <c r="K25" s="236">
        <v>96897</v>
      </c>
      <c r="L25" s="182">
        <v>2603.7411580000003</v>
      </c>
      <c r="M25" s="16">
        <v>25480.04</v>
      </c>
      <c r="N25" s="16">
        <v>6822.33</v>
      </c>
      <c r="O25" s="16">
        <v>26500.03</v>
      </c>
      <c r="P25" s="16">
        <v>13477.19</v>
      </c>
      <c r="Q25" s="219">
        <v>8860.61</v>
      </c>
      <c r="R25" s="351">
        <v>83743.94</v>
      </c>
      <c r="S25" s="153">
        <v>118.96187844668155</v>
      </c>
      <c r="T25" s="232">
        <v>13348.330000000002</v>
      </c>
      <c r="U25" s="246">
        <v>2.569620742559067</v>
      </c>
      <c r="V25" s="270">
        <v>10767.059999999998</v>
      </c>
      <c r="W25" s="100">
        <v>94511</v>
      </c>
      <c r="X25" s="191">
        <v>2117</v>
      </c>
      <c r="Y25" s="16">
        <v>102.29127432517262</v>
      </c>
      <c r="Z25" s="205">
        <v>2.9</v>
      </c>
      <c r="AA25" s="338">
        <v>2117</v>
      </c>
      <c r="AB25" s="236">
        <v>0</v>
      </c>
      <c r="AC25" s="275">
        <v>94511</v>
      </c>
      <c r="AD25" s="153">
        <v>2117</v>
      </c>
      <c r="AE25" s="309">
        <v>102.29127432517262</v>
      </c>
      <c r="AF25" s="394">
        <v>7040</v>
      </c>
      <c r="AG25" s="279">
        <v>101551</v>
      </c>
      <c r="AH25" s="289">
        <v>4654</v>
      </c>
      <c r="AI25" s="232">
        <v>104.80303827775886</v>
      </c>
      <c r="AJ25" s="355">
        <v>2.9</v>
      </c>
      <c r="AK25" s="378">
        <v>3.116017183185026</v>
      </c>
    </row>
    <row r="26" spans="1:37" ht="12.75">
      <c r="A26" s="67" t="s">
        <v>17</v>
      </c>
      <c r="B26" s="169">
        <v>4461.958519999999</v>
      </c>
      <c r="C26" s="144">
        <v>8320</v>
      </c>
      <c r="D26" s="65">
        <v>9.2983</v>
      </c>
      <c r="E26" s="128">
        <v>1082.25</v>
      </c>
      <c r="F26" s="172">
        <v>20.7</v>
      </c>
      <c r="G26" s="348">
        <v>240657.6</v>
      </c>
      <c r="H26" s="153">
        <v>30657.18</v>
      </c>
      <c r="I26" s="226">
        <v>30657.18</v>
      </c>
      <c r="J26" s="311">
        <v>39079</v>
      </c>
      <c r="K26" s="236">
        <v>40516</v>
      </c>
      <c r="L26" s="182">
        <v>1338.5875559999997</v>
      </c>
      <c r="M26" s="16">
        <v>6504.88</v>
      </c>
      <c r="N26" s="16">
        <v>6190.03</v>
      </c>
      <c r="O26" s="16">
        <v>8147.63</v>
      </c>
      <c r="P26" s="16">
        <v>5273.68</v>
      </c>
      <c r="Q26" s="219">
        <v>8281.41</v>
      </c>
      <c r="R26" s="351">
        <v>35736.22</v>
      </c>
      <c r="S26" s="153">
        <v>116.56721198753442</v>
      </c>
      <c r="T26" s="232">
        <v>5079.040000000001</v>
      </c>
      <c r="U26" s="246">
        <v>4.29521875</v>
      </c>
      <c r="V26" s="270">
        <v>0</v>
      </c>
      <c r="W26" s="100">
        <v>35736.22</v>
      </c>
      <c r="X26" s="191">
        <v>5079.040000000001</v>
      </c>
      <c r="Y26" s="16">
        <v>116.56721198753442</v>
      </c>
      <c r="Z26" s="205">
        <v>4.29521875</v>
      </c>
      <c r="AA26" s="338">
        <v>-3342.779999999999</v>
      </c>
      <c r="AB26" s="236">
        <v>3342.779999999999</v>
      </c>
      <c r="AC26" s="275">
        <v>39079</v>
      </c>
      <c r="AD26" s="153">
        <v>0</v>
      </c>
      <c r="AE26" s="309">
        <v>100</v>
      </c>
      <c r="AF26" s="394">
        <v>2164.5</v>
      </c>
      <c r="AG26" s="279">
        <v>41244</v>
      </c>
      <c r="AH26" s="289">
        <v>728</v>
      </c>
      <c r="AI26" s="232">
        <v>101.79682100898411</v>
      </c>
      <c r="AJ26" s="355">
        <v>4.696995192307693</v>
      </c>
      <c r="AK26" s="378">
        <v>4.9572115384615385</v>
      </c>
    </row>
    <row r="27" spans="1:37" ht="12.75">
      <c r="A27" s="67" t="s">
        <v>18</v>
      </c>
      <c r="B27" s="169">
        <v>4362.9494066666675</v>
      </c>
      <c r="C27" s="144">
        <v>24666</v>
      </c>
      <c r="D27" s="65">
        <v>3.2528</v>
      </c>
      <c r="E27" s="128">
        <v>2586.5</v>
      </c>
      <c r="F27" s="172">
        <v>40.2</v>
      </c>
      <c r="G27" s="348">
        <v>125841.27</v>
      </c>
      <c r="H27" s="153">
        <v>47846.23</v>
      </c>
      <c r="I27" s="226">
        <v>71925.8</v>
      </c>
      <c r="J27" s="311">
        <v>71925.8</v>
      </c>
      <c r="K27" s="236">
        <v>75257</v>
      </c>
      <c r="L27" s="182">
        <v>1308.8848220000002</v>
      </c>
      <c r="M27" s="16">
        <v>19284.77</v>
      </c>
      <c r="N27" s="16">
        <v>2165.44</v>
      </c>
      <c r="O27" s="16">
        <v>19472.26</v>
      </c>
      <c r="P27" s="16">
        <v>10241.64</v>
      </c>
      <c r="Q27" s="219">
        <v>4330.4</v>
      </c>
      <c r="R27" s="351">
        <v>56803.39</v>
      </c>
      <c r="S27" s="153">
        <v>118.72072261492701</v>
      </c>
      <c r="T27" s="232">
        <v>8957.159999999996</v>
      </c>
      <c r="U27" s="246">
        <v>2.302902375739885</v>
      </c>
      <c r="V27" s="270">
        <v>14728.009999999995</v>
      </c>
      <c r="W27" s="100">
        <v>71531.4</v>
      </c>
      <c r="X27" s="191">
        <v>-394.40000000000873</v>
      </c>
      <c r="Y27" s="16">
        <v>99.45165712442544</v>
      </c>
      <c r="Z27" s="205">
        <v>2.9</v>
      </c>
      <c r="AA27" s="338">
        <v>-394.40000000000873</v>
      </c>
      <c r="AB27" s="236">
        <v>394.40000000000873</v>
      </c>
      <c r="AC27" s="275">
        <v>71925.8</v>
      </c>
      <c r="AD27" s="153">
        <v>0</v>
      </c>
      <c r="AE27" s="309">
        <v>100</v>
      </c>
      <c r="AF27" s="394">
        <v>5173</v>
      </c>
      <c r="AG27" s="279">
        <v>77099</v>
      </c>
      <c r="AH27" s="289">
        <v>1842</v>
      </c>
      <c r="AI27" s="232">
        <v>102.4476128466455</v>
      </c>
      <c r="AJ27" s="355">
        <v>2.9159896213411174</v>
      </c>
      <c r="AK27" s="378">
        <v>3.1257196140436228</v>
      </c>
    </row>
    <row r="28" spans="1:37" ht="12.75">
      <c r="A28" s="67" t="s">
        <v>19</v>
      </c>
      <c r="B28" s="169">
        <v>1555.1844366666667</v>
      </c>
      <c r="C28" s="144">
        <v>18978</v>
      </c>
      <c r="D28" s="65">
        <v>5.6066</v>
      </c>
      <c r="E28" s="128">
        <v>2245.75</v>
      </c>
      <c r="F28" s="172">
        <v>30</v>
      </c>
      <c r="G28" s="348">
        <v>147965</v>
      </c>
      <c r="H28" s="153">
        <v>44297.37</v>
      </c>
      <c r="I28" s="226">
        <v>53803.7</v>
      </c>
      <c r="J28" s="311">
        <v>53803.7</v>
      </c>
      <c r="K28" s="236">
        <v>56715</v>
      </c>
      <c r="L28" s="182">
        <v>466.55533099999997</v>
      </c>
      <c r="M28" s="16">
        <v>14837.69</v>
      </c>
      <c r="N28" s="16">
        <v>3732.41</v>
      </c>
      <c r="O28" s="16">
        <v>16906.95</v>
      </c>
      <c r="P28" s="16">
        <v>7643.02</v>
      </c>
      <c r="Q28" s="219">
        <v>5091.71</v>
      </c>
      <c r="R28" s="351">
        <v>48678.34</v>
      </c>
      <c r="S28" s="153">
        <v>109.88990994273473</v>
      </c>
      <c r="T28" s="232">
        <v>4380.969999999994</v>
      </c>
      <c r="U28" s="246">
        <v>2.5649878807039728</v>
      </c>
      <c r="V28" s="270">
        <v>6357.860000000001</v>
      </c>
      <c r="W28" s="100">
        <v>55036.2</v>
      </c>
      <c r="X28" s="191">
        <v>1232.5</v>
      </c>
      <c r="Y28" s="16">
        <v>102.29073465207783</v>
      </c>
      <c r="Z28" s="205">
        <v>2.9</v>
      </c>
      <c r="AA28" s="338">
        <v>1232.5</v>
      </c>
      <c r="AB28" s="236">
        <v>0</v>
      </c>
      <c r="AC28" s="275">
        <v>55036.2</v>
      </c>
      <c r="AD28" s="153">
        <v>1232.5</v>
      </c>
      <c r="AE28" s="309">
        <v>102.29073465207783</v>
      </c>
      <c r="AF28" s="394">
        <v>4491.5</v>
      </c>
      <c r="AG28" s="279">
        <v>59528</v>
      </c>
      <c r="AH28" s="289">
        <v>2813</v>
      </c>
      <c r="AI28" s="232">
        <v>104.9598871550736</v>
      </c>
      <c r="AJ28" s="355">
        <v>2.9</v>
      </c>
      <c r="AK28" s="378">
        <v>3.13668458214775</v>
      </c>
    </row>
    <row r="29" spans="1:37" ht="12.75">
      <c r="A29" s="67" t="s">
        <v>20</v>
      </c>
      <c r="B29" s="169">
        <v>1509.5047700000002</v>
      </c>
      <c r="C29" s="144">
        <v>6926</v>
      </c>
      <c r="D29" s="65">
        <v>6.0025</v>
      </c>
      <c r="E29" s="128">
        <v>996</v>
      </c>
      <c r="F29" s="172">
        <v>35</v>
      </c>
      <c r="G29" s="348">
        <v>115904.3</v>
      </c>
      <c r="H29" s="153">
        <v>22525.46</v>
      </c>
      <c r="I29" s="226">
        <v>22525.46</v>
      </c>
      <c r="J29" s="311">
        <v>27246</v>
      </c>
      <c r="K29" s="236">
        <v>28534</v>
      </c>
      <c r="L29" s="182">
        <v>452.85143100000005</v>
      </c>
      <c r="M29" s="16">
        <v>5415</v>
      </c>
      <c r="N29" s="16">
        <v>3995.97</v>
      </c>
      <c r="O29" s="16">
        <v>7498.31</v>
      </c>
      <c r="P29" s="16">
        <v>8916.85</v>
      </c>
      <c r="Q29" s="219">
        <v>3988.45</v>
      </c>
      <c r="R29" s="351">
        <v>30267.43</v>
      </c>
      <c r="S29" s="153">
        <v>134.36986414483877</v>
      </c>
      <c r="T29" s="232">
        <v>7741.970000000001</v>
      </c>
      <c r="U29" s="246">
        <v>4.370116950620849</v>
      </c>
      <c r="V29" s="270">
        <v>0</v>
      </c>
      <c r="W29" s="100">
        <v>30267.43</v>
      </c>
      <c r="X29" s="191">
        <v>7741.970000000001</v>
      </c>
      <c r="Y29" s="16">
        <v>134.36986414483877</v>
      </c>
      <c r="Z29" s="205">
        <v>4.370116950620849</v>
      </c>
      <c r="AA29" s="338">
        <v>3021.4300000000003</v>
      </c>
      <c r="AB29" s="236">
        <v>0</v>
      </c>
      <c r="AC29" s="275">
        <v>30267.43</v>
      </c>
      <c r="AD29" s="153">
        <v>3021.4300000000003</v>
      </c>
      <c r="AE29" s="309">
        <v>111.08944432210232</v>
      </c>
      <c r="AF29" s="394">
        <v>1992</v>
      </c>
      <c r="AG29" s="279">
        <v>32259</v>
      </c>
      <c r="AH29" s="289">
        <v>3725</v>
      </c>
      <c r="AI29" s="232">
        <v>113.05460152800168</v>
      </c>
      <c r="AJ29" s="355">
        <v>4.370116950620849</v>
      </c>
      <c r="AK29" s="378">
        <v>4.657666762922322</v>
      </c>
    </row>
    <row r="30" spans="1:37" ht="12.75">
      <c r="A30" s="67" t="s">
        <v>21</v>
      </c>
      <c r="B30" s="169">
        <v>14542.468503333335</v>
      </c>
      <c r="C30" s="144">
        <v>15224</v>
      </c>
      <c r="D30" s="65">
        <v>16.9384</v>
      </c>
      <c r="E30" s="128">
        <v>2362.75</v>
      </c>
      <c r="F30" s="172">
        <v>46.59</v>
      </c>
      <c r="G30" s="348">
        <v>514547</v>
      </c>
      <c r="H30" s="153">
        <v>67921.61</v>
      </c>
      <c r="I30" s="226">
        <v>67921.61</v>
      </c>
      <c r="J30" s="311">
        <v>87077</v>
      </c>
      <c r="K30" s="236">
        <v>90194</v>
      </c>
      <c r="L30" s="182">
        <v>4362.740551000001</v>
      </c>
      <c r="M30" s="16">
        <v>11902.67</v>
      </c>
      <c r="N30" s="16">
        <v>11276.18</v>
      </c>
      <c r="O30" s="16">
        <v>17787.77</v>
      </c>
      <c r="P30" s="16">
        <v>11869.61</v>
      </c>
      <c r="Q30" s="219">
        <v>17706.38</v>
      </c>
      <c r="R30" s="351">
        <v>74905.35</v>
      </c>
      <c r="S30" s="153">
        <v>110.28205897946177</v>
      </c>
      <c r="T30" s="232">
        <v>6983.740000000005</v>
      </c>
      <c r="U30" s="246">
        <v>4.920214792433001</v>
      </c>
      <c r="V30" s="270">
        <v>0</v>
      </c>
      <c r="W30" s="100">
        <v>74905.35</v>
      </c>
      <c r="X30" s="191">
        <v>6983.740000000005</v>
      </c>
      <c r="Y30" s="16">
        <v>110.28205897946177</v>
      </c>
      <c r="Z30" s="205">
        <v>4.920214792433001</v>
      </c>
      <c r="AA30" s="338">
        <v>-12171.649999999994</v>
      </c>
      <c r="AB30" s="236">
        <v>12171.649999999994</v>
      </c>
      <c r="AC30" s="275">
        <v>87077</v>
      </c>
      <c r="AD30" s="153">
        <v>0</v>
      </c>
      <c r="AE30" s="309">
        <v>100</v>
      </c>
      <c r="AF30" s="394">
        <v>4725.5</v>
      </c>
      <c r="AG30" s="279">
        <v>91803</v>
      </c>
      <c r="AH30" s="289">
        <v>1609</v>
      </c>
      <c r="AI30" s="232">
        <v>101.7839324123556</v>
      </c>
      <c r="AJ30" s="355">
        <v>5.719718864950079</v>
      </c>
      <c r="AK30" s="378">
        <v>6.030149763531266</v>
      </c>
    </row>
    <row r="31" spans="1:37" ht="12.75">
      <c r="A31" s="157" t="s">
        <v>22</v>
      </c>
      <c r="B31" s="169">
        <v>6238.1398500000005</v>
      </c>
      <c r="C31" s="144">
        <v>10758</v>
      </c>
      <c r="D31" s="158">
        <v>10.1487</v>
      </c>
      <c r="E31" s="159">
        <v>1360.5</v>
      </c>
      <c r="F31" s="172">
        <v>33.8</v>
      </c>
      <c r="G31" s="348">
        <v>255790.9</v>
      </c>
      <c r="H31" s="153">
        <v>37360.7</v>
      </c>
      <c r="I31" s="226">
        <v>37360.7</v>
      </c>
      <c r="J31" s="311">
        <v>48313</v>
      </c>
      <c r="K31" s="236">
        <v>50134</v>
      </c>
      <c r="L31" s="182">
        <v>1871.441955</v>
      </c>
      <c r="M31" s="160">
        <v>8410.99</v>
      </c>
      <c r="N31" s="160">
        <v>6756.16</v>
      </c>
      <c r="O31" s="160">
        <v>10242.41</v>
      </c>
      <c r="P31" s="160">
        <v>8611.13</v>
      </c>
      <c r="Q31" s="220">
        <v>8802.17</v>
      </c>
      <c r="R31" s="352">
        <v>44694.3</v>
      </c>
      <c r="S31" s="153">
        <v>119.62918253672979</v>
      </c>
      <c r="T31" s="232">
        <v>7333.600000000006</v>
      </c>
      <c r="U31" s="246">
        <v>4.15451756832125</v>
      </c>
      <c r="V31" s="270">
        <v>0</v>
      </c>
      <c r="W31" s="100">
        <v>44694.3</v>
      </c>
      <c r="X31" s="192">
        <v>7333.600000000006</v>
      </c>
      <c r="Y31" s="160">
        <v>119.62918253672979</v>
      </c>
      <c r="Z31" s="206">
        <v>4.15451756832125</v>
      </c>
      <c r="AA31" s="339">
        <v>-3618.699999999997</v>
      </c>
      <c r="AB31" s="236">
        <v>3618.699999999997</v>
      </c>
      <c r="AC31" s="275">
        <v>48313</v>
      </c>
      <c r="AD31" s="153">
        <v>0</v>
      </c>
      <c r="AE31" s="309">
        <v>100</v>
      </c>
      <c r="AF31" s="394">
        <v>2721</v>
      </c>
      <c r="AG31" s="279">
        <v>51034</v>
      </c>
      <c r="AH31" s="289">
        <v>900</v>
      </c>
      <c r="AI31" s="232">
        <v>101.7951888937647</v>
      </c>
      <c r="AJ31" s="355">
        <v>4.490890500092954</v>
      </c>
      <c r="AK31" s="378">
        <v>4.7438185536345046</v>
      </c>
    </row>
    <row r="32" spans="1:37" ht="13.5" thickBot="1">
      <c r="A32" s="84" t="s">
        <v>23</v>
      </c>
      <c r="B32" s="170">
        <v>4717.756243333333</v>
      </c>
      <c r="C32" s="145">
        <v>10549</v>
      </c>
      <c r="D32" s="164">
        <v>15.6205</v>
      </c>
      <c r="E32" s="129">
        <v>1671.75</v>
      </c>
      <c r="F32" s="173">
        <v>24</v>
      </c>
      <c r="G32" s="349">
        <v>254175.8</v>
      </c>
      <c r="H32" s="155">
        <v>38612.93</v>
      </c>
      <c r="I32" s="227">
        <v>38612.93</v>
      </c>
      <c r="J32" s="312">
        <v>47797</v>
      </c>
      <c r="K32" s="260">
        <v>49784</v>
      </c>
      <c r="L32" s="176">
        <v>1415.326873</v>
      </c>
      <c r="M32" s="62">
        <v>8247.59</v>
      </c>
      <c r="N32" s="62">
        <v>10398.83</v>
      </c>
      <c r="O32" s="62">
        <v>12585.63</v>
      </c>
      <c r="P32" s="62">
        <v>6114.41</v>
      </c>
      <c r="Q32" s="221">
        <v>8746.59</v>
      </c>
      <c r="R32" s="353">
        <v>47508.38</v>
      </c>
      <c r="S32" s="155">
        <v>123.03749029146454</v>
      </c>
      <c r="T32" s="234">
        <v>8895.449999999997</v>
      </c>
      <c r="U32" s="248">
        <v>4.503590861693051</v>
      </c>
      <c r="V32" s="298">
        <v>0</v>
      </c>
      <c r="W32" s="165">
        <v>47508.38</v>
      </c>
      <c r="X32" s="193">
        <v>8895.449999999997</v>
      </c>
      <c r="Y32" s="62">
        <v>123.03749029146454</v>
      </c>
      <c r="Z32" s="207">
        <v>4.503590861693051</v>
      </c>
      <c r="AA32" s="340">
        <v>-288.6200000000026</v>
      </c>
      <c r="AB32" s="260">
        <v>288.6200000000026</v>
      </c>
      <c r="AC32" s="276">
        <v>47797</v>
      </c>
      <c r="AD32" s="155">
        <v>0</v>
      </c>
      <c r="AE32" s="308">
        <v>100</v>
      </c>
      <c r="AF32" s="395">
        <v>3343.5</v>
      </c>
      <c r="AG32" s="280">
        <v>51141</v>
      </c>
      <c r="AH32" s="383">
        <v>1357</v>
      </c>
      <c r="AI32" s="384">
        <v>102.72577534950989</v>
      </c>
      <c r="AJ32" s="385">
        <v>4.530950801023794</v>
      </c>
      <c r="AK32" s="386">
        <v>4.847947672765191</v>
      </c>
    </row>
    <row r="33" spans="1:37" ht="12.75">
      <c r="A33" s="161" t="s">
        <v>25</v>
      </c>
      <c r="B33" s="177">
        <v>303.13692333333336</v>
      </c>
      <c r="C33" s="144">
        <v>2611</v>
      </c>
      <c r="D33" s="162">
        <v>6.8344</v>
      </c>
      <c r="E33" s="146">
        <v>380</v>
      </c>
      <c r="F33" s="229">
        <v>20.1</v>
      </c>
      <c r="G33" s="347">
        <v>83143.6</v>
      </c>
      <c r="H33" s="187">
        <v>14538.17</v>
      </c>
      <c r="I33" s="238">
        <v>12990</v>
      </c>
      <c r="J33" s="313">
        <v>12990</v>
      </c>
      <c r="K33" s="262">
        <v>13476</v>
      </c>
      <c r="L33" s="183">
        <v>90.941077</v>
      </c>
      <c r="M33" s="154">
        <v>2041.37</v>
      </c>
      <c r="N33" s="154">
        <v>4549.78</v>
      </c>
      <c r="O33" s="154">
        <v>2860.8</v>
      </c>
      <c r="P33" s="154">
        <v>5120.82</v>
      </c>
      <c r="Q33" s="163">
        <v>2861.1</v>
      </c>
      <c r="R33" s="350">
        <v>17524.81</v>
      </c>
      <c r="S33" s="152">
        <v>120.54343841074908</v>
      </c>
      <c r="T33" s="233">
        <v>2986.6400000000012</v>
      </c>
      <c r="U33" s="247">
        <v>6.711914975105324</v>
      </c>
      <c r="V33" s="299">
        <v>-4469.810000000001</v>
      </c>
      <c r="W33" s="296">
        <v>13055</v>
      </c>
      <c r="X33" s="183">
        <v>65</v>
      </c>
      <c r="Y33" s="154">
        <v>100.50038491147035</v>
      </c>
      <c r="Z33" s="208">
        <v>5</v>
      </c>
      <c r="AA33" s="341">
        <v>65</v>
      </c>
      <c r="AB33" s="262">
        <v>0</v>
      </c>
      <c r="AC33" s="277">
        <v>13055</v>
      </c>
      <c r="AD33" s="187">
        <v>65</v>
      </c>
      <c r="AE33" s="309">
        <v>100.50038491147035</v>
      </c>
      <c r="AF33" s="396">
        <v>760</v>
      </c>
      <c r="AG33" s="278">
        <v>13815</v>
      </c>
      <c r="AH33" s="379">
        <v>339</v>
      </c>
      <c r="AI33" s="263">
        <v>102.51558325912733</v>
      </c>
      <c r="AJ33" s="357">
        <v>5</v>
      </c>
      <c r="AK33" s="381">
        <v>5.291076216009192</v>
      </c>
    </row>
    <row r="34" spans="1:37" ht="12.75">
      <c r="A34" s="67" t="s">
        <v>26</v>
      </c>
      <c r="B34" s="178">
        <v>170.83473333333333</v>
      </c>
      <c r="C34" s="144">
        <v>641</v>
      </c>
      <c r="D34" s="68">
        <v>2.7739</v>
      </c>
      <c r="E34" s="128">
        <v>0</v>
      </c>
      <c r="F34" s="174">
        <v>6.4</v>
      </c>
      <c r="G34" s="348">
        <v>31682.4</v>
      </c>
      <c r="H34" s="153">
        <v>4442.84</v>
      </c>
      <c r="I34" s="226">
        <v>3130</v>
      </c>
      <c r="J34" s="311">
        <v>3130</v>
      </c>
      <c r="K34" s="236">
        <v>3130</v>
      </c>
      <c r="L34" s="182">
        <v>51.25042</v>
      </c>
      <c r="M34" s="16">
        <v>501.16</v>
      </c>
      <c r="N34" s="16">
        <v>1846.63</v>
      </c>
      <c r="O34" s="16">
        <v>0</v>
      </c>
      <c r="P34" s="16">
        <v>1630.51</v>
      </c>
      <c r="Q34" s="118">
        <v>1090.24</v>
      </c>
      <c r="R34" s="351">
        <v>5119.79</v>
      </c>
      <c r="S34" s="153">
        <v>115.23687551205985</v>
      </c>
      <c r="T34" s="232">
        <v>676.9499999999998</v>
      </c>
      <c r="U34" s="246">
        <v>7.987191887675507</v>
      </c>
      <c r="V34" s="300">
        <v>-1914.79</v>
      </c>
      <c r="W34" s="100">
        <v>3205</v>
      </c>
      <c r="X34" s="182">
        <v>75</v>
      </c>
      <c r="Y34" s="16">
        <v>102.3961661341853</v>
      </c>
      <c r="Z34" s="205">
        <v>5</v>
      </c>
      <c r="AA34" s="338">
        <v>75</v>
      </c>
      <c r="AB34" s="236">
        <v>0</v>
      </c>
      <c r="AC34" s="275">
        <v>3205</v>
      </c>
      <c r="AD34" s="153">
        <v>75</v>
      </c>
      <c r="AE34" s="309">
        <v>102.3961661341853</v>
      </c>
      <c r="AF34" s="394">
        <v>0</v>
      </c>
      <c r="AG34" s="279">
        <v>3205</v>
      </c>
      <c r="AH34" s="289">
        <v>75</v>
      </c>
      <c r="AI34" s="232">
        <v>102.3961661341853</v>
      </c>
      <c r="AJ34" s="355">
        <v>5</v>
      </c>
      <c r="AK34" s="378">
        <v>5</v>
      </c>
    </row>
    <row r="35" spans="1:37" ht="12.75">
      <c r="A35" s="67" t="s">
        <v>27</v>
      </c>
      <c r="B35" s="178">
        <v>441.41072666666673</v>
      </c>
      <c r="C35" s="144">
        <v>1473</v>
      </c>
      <c r="D35" s="68">
        <v>3.3798</v>
      </c>
      <c r="E35" s="128">
        <v>104</v>
      </c>
      <c r="F35" s="174">
        <v>6.5</v>
      </c>
      <c r="G35" s="348">
        <v>60571.96</v>
      </c>
      <c r="H35" s="153">
        <v>5887.93</v>
      </c>
      <c r="I35" s="226">
        <v>5887.93</v>
      </c>
      <c r="J35" s="311">
        <v>5887.93</v>
      </c>
      <c r="K35" s="236">
        <v>5960</v>
      </c>
      <c r="L35" s="182">
        <v>132.42321800000002</v>
      </c>
      <c r="M35" s="16">
        <v>1151.64</v>
      </c>
      <c r="N35" s="16">
        <v>2249.99</v>
      </c>
      <c r="O35" s="16">
        <v>782.96</v>
      </c>
      <c r="P35" s="16">
        <v>1655.99</v>
      </c>
      <c r="Q35" s="118">
        <v>2084.38</v>
      </c>
      <c r="R35" s="351">
        <v>8057.38</v>
      </c>
      <c r="S35" s="153">
        <v>136.84571657611417</v>
      </c>
      <c r="T35" s="232">
        <v>2169.45</v>
      </c>
      <c r="U35" s="246">
        <v>5.470047522063815</v>
      </c>
      <c r="V35" s="300">
        <v>-692.3800000000001</v>
      </c>
      <c r="W35" s="100">
        <v>7365</v>
      </c>
      <c r="X35" s="182">
        <v>1477.0699999999997</v>
      </c>
      <c r="Y35" s="16">
        <v>125.08640557887067</v>
      </c>
      <c r="Z35" s="205">
        <v>5</v>
      </c>
      <c r="AA35" s="338">
        <v>1477.0699999999997</v>
      </c>
      <c r="AB35" s="236">
        <v>0</v>
      </c>
      <c r="AC35" s="275">
        <v>7365</v>
      </c>
      <c r="AD35" s="153">
        <v>1477.0699999999997</v>
      </c>
      <c r="AE35" s="309">
        <v>125.08640557887067</v>
      </c>
      <c r="AF35" s="394">
        <v>208</v>
      </c>
      <c r="AG35" s="279">
        <v>7573</v>
      </c>
      <c r="AH35" s="289">
        <v>1613</v>
      </c>
      <c r="AI35" s="232">
        <v>127.06375838926174</v>
      </c>
      <c r="AJ35" s="355">
        <v>5</v>
      </c>
      <c r="AK35" s="378">
        <v>5.141208418194162</v>
      </c>
    </row>
    <row r="36" spans="1:37" ht="12.75">
      <c r="A36" s="67" t="s">
        <v>28</v>
      </c>
      <c r="B36" s="178">
        <v>1104.58017</v>
      </c>
      <c r="C36" s="144">
        <v>10505</v>
      </c>
      <c r="D36" s="68">
        <v>10.1836</v>
      </c>
      <c r="E36" s="128">
        <v>1453.25</v>
      </c>
      <c r="F36" s="174">
        <v>61.1</v>
      </c>
      <c r="G36" s="348">
        <v>226672.7</v>
      </c>
      <c r="H36" s="153">
        <v>33110.08</v>
      </c>
      <c r="I36" s="226">
        <v>33110.08</v>
      </c>
      <c r="J36" s="311">
        <v>33110.08</v>
      </c>
      <c r="K36" s="236">
        <v>34955</v>
      </c>
      <c r="L36" s="182">
        <v>331.374051</v>
      </c>
      <c r="M36" s="16">
        <v>8213.19</v>
      </c>
      <c r="N36" s="16">
        <v>6779.39</v>
      </c>
      <c r="O36" s="16">
        <v>10940.67</v>
      </c>
      <c r="P36" s="16">
        <v>15566.28</v>
      </c>
      <c r="Q36" s="118">
        <v>7800.17</v>
      </c>
      <c r="R36" s="351">
        <v>49631.07</v>
      </c>
      <c r="S36" s="153">
        <v>149.8971612270342</v>
      </c>
      <c r="T36" s="232">
        <v>16520.989999999998</v>
      </c>
      <c r="U36" s="246">
        <v>4.724518800571157</v>
      </c>
      <c r="V36" s="300">
        <v>0</v>
      </c>
      <c r="W36" s="100">
        <v>49631.07</v>
      </c>
      <c r="X36" s="182">
        <v>16520.989999999998</v>
      </c>
      <c r="Y36" s="16">
        <v>149.8971612270342</v>
      </c>
      <c r="Z36" s="205">
        <v>4.724518800571157</v>
      </c>
      <c r="AA36" s="338">
        <v>16520.989999999998</v>
      </c>
      <c r="AB36" s="236">
        <v>0</v>
      </c>
      <c r="AC36" s="275">
        <v>49631.07</v>
      </c>
      <c r="AD36" s="153">
        <v>16520.989999999998</v>
      </c>
      <c r="AE36" s="309">
        <v>149.8971612270342</v>
      </c>
      <c r="AF36" s="394">
        <v>2906.5</v>
      </c>
      <c r="AG36" s="279">
        <v>52538</v>
      </c>
      <c r="AH36" s="289">
        <v>17583</v>
      </c>
      <c r="AI36" s="232">
        <v>150.30181662137034</v>
      </c>
      <c r="AJ36" s="355">
        <v>4.724518800571157</v>
      </c>
      <c r="AK36" s="378">
        <v>5.001237505949548</v>
      </c>
    </row>
    <row r="37" spans="1:37" ht="12.75">
      <c r="A37" s="67" t="s">
        <v>29</v>
      </c>
      <c r="B37" s="178">
        <v>1027.1729866666667</v>
      </c>
      <c r="C37" s="144">
        <v>3632</v>
      </c>
      <c r="D37" s="68">
        <v>7.3794</v>
      </c>
      <c r="E37" s="128">
        <v>633</v>
      </c>
      <c r="F37" s="174">
        <v>73.6</v>
      </c>
      <c r="G37" s="348">
        <v>130285.5</v>
      </c>
      <c r="H37" s="153">
        <v>19844.94</v>
      </c>
      <c r="I37" s="226">
        <v>18085</v>
      </c>
      <c r="J37" s="311">
        <v>18085</v>
      </c>
      <c r="K37" s="236">
        <v>18968</v>
      </c>
      <c r="L37" s="182">
        <v>308.151896</v>
      </c>
      <c r="M37" s="16">
        <v>2839.63</v>
      </c>
      <c r="N37" s="16">
        <v>4912.59</v>
      </c>
      <c r="O37" s="16">
        <v>4765.49</v>
      </c>
      <c r="P37" s="16">
        <v>18750.87</v>
      </c>
      <c r="Q37" s="118">
        <v>4483.33</v>
      </c>
      <c r="R37" s="351">
        <v>36060.06</v>
      </c>
      <c r="S37" s="153">
        <v>181.70909057926102</v>
      </c>
      <c r="T37" s="232">
        <v>16215.119999999999</v>
      </c>
      <c r="U37" s="246">
        <v>9.928430616740087</v>
      </c>
      <c r="V37" s="300">
        <v>-17900.059999999998</v>
      </c>
      <c r="W37" s="100">
        <v>18160</v>
      </c>
      <c r="X37" s="182">
        <v>75</v>
      </c>
      <c r="Y37" s="16">
        <v>100.41470832181365</v>
      </c>
      <c r="Z37" s="205">
        <v>5</v>
      </c>
      <c r="AA37" s="338">
        <v>75</v>
      </c>
      <c r="AB37" s="236">
        <v>0</v>
      </c>
      <c r="AC37" s="275">
        <v>18160</v>
      </c>
      <c r="AD37" s="153">
        <v>75</v>
      </c>
      <c r="AE37" s="309">
        <v>100.41470832181365</v>
      </c>
      <c r="AF37" s="394">
        <v>1266</v>
      </c>
      <c r="AG37" s="279">
        <v>19426</v>
      </c>
      <c r="AH37" s="289">
        <v>458</v>
      </c>
      <c r="AI37" s="232">
        <v>102.41459299873472</v>
      </c>
      <c r="AJ37" s="355">
        <v>5</v>
      </c>
      <c r="AK37" s="378">
        <v>5.348568281938326</v>
      </c>
    </row>
    <row r="38" spans="1:37" ht="12.75">
      <c r="A38" s="67" t="s">
        <v>30</v>
      </c>
      <c r="B38" s="178">
        <v>3731.2367766666666</v>
      </c>
      <c r="C38" s="144">
        <v>4125</v>
      </c>
      <c r="D38" s="68">
        <v>4.9893</v>
      </c>
      <c r="E38" s="128">
        <v>566</v>
      </c>
      <c r="F38" s="174">
        <v>7.5826</v>
      </c>
      <c r="G38" s="348">
        <v>130083.2</v>
      </c>
      <c r="H38" s="153">
        <v>14949.66</v>
      </c>
      <c r="I38" s="226">
        <v>14949.66</v>
      </c>
      <c r="J38" s="311">
        <v>14949.66</v>
      </c>
      <c r="K38" s="236">
        <v>15683</v>
      </c>
      <c r="L38" s="182">
        <v>1119.3710330000001</v>
      </c>
      <c r="M38" s="16">
        <v>3225.07</v>
      </c>
      <c r="N38" s="16">
        <v>3321.46</v>
      </c>
      <c r="O38" s="16">
        <v>4261.09</v>
      </c>
      <c r="P38" s="16">
        <v>1931.8</v>
      </c>
      <c r="Q38" s="118">
        <v>4476.37</v>
      </c>
      <c r="R38" s="351">
        <v>18335.16</v>
      </c>
      <c r="S38" s="153">
        <v>122.64599997591918</v>
      </c>
      <c r="T38" s="232">
        <v>3385.5</v>
      </c>
      <c r="U38" s="246">
        <v>4.444887272727272</v>
      </c>
      <c r="V38" s="300">
        <v>0</v>
      </c>
      <c r="W38" s="100">
        <v>18335.16</v>
      </c>
      <c r="X38" s="182">
        <v>3385.5</v>
      </c>
      <c r="Y38" s="16">
        <v>122.64599997591918</v>
      </c>
      <c r="Z38" s="205">
        <v>4.444887272727272</v>
      </c>
      <c r="AA38" s="338">
        <v>3385.5</v>
      </c>
      <c r="AB38" s="236">
        <v>0</v>
      </c>
      <c r="AC38" s="275">
        <v>18335.16</v>
      </c>
      <c r="AD38" s="153">
        <v>3385.5</v>
      </c>
      <c r="AE38" s="309">
        <v>122.64599997591918</v>
      </c>
      <c r="AF38" s="394">
        <v>1132</v>
      </c>
      <c r="AG38" s="279">
        <v>19467</v>
      </c>
      <c r="AH38" s="289">
        <v>3784</v>
      </c>
      <c r="AI38" s="232">
        <v>124.1280367276669</v>
      </c>
      <c r="AJ38" s="355">
        <v>4.444887272727272</v>
      </c>
      <c r="AK38" s="378">
        <v>4.7192727272727275</v>
      </c>
    </row>
    <row r="39" spans="1:37" ht="12.75">
      <c r="A39" s="67" t="s">
        <v>31</v>
      </c>
      <c r="B39" s="178">
        <v>1670.3899766666666</v>
      </c>
      <c r="C39" s="144">
        <v>2707</v>
      </c>
      <c r="D39" s="68">
        <v>4.6604</v>
      </c>
      <c r="E39" s="128">
        <v>233.25</v>
      </c>
      <c r="F39" s="174">
        <v>4.1307</v>
      </c>
      <c r="G39" s="348">
        <v>93959.4</v>
      </c>
      <c r="H39" s="153">
        <v>9280.84</v>
      </c>
      <c r="I39" s="226">
        <v>9280.84</v>
      </c>
      <c r="J39" s="311">
        <v>9280.84</v>
      </c>
      <c r="K39" s="236">
        <v>9580</v>
      </c>
      <c r="L39" s="182">
        <v>501.116993</v>
      </c>
      <c r="M39" s="16">
        <v>2116.43</v>
      </c>
      <c r="N39" s="16">
        <v>3102.51</v>
      </c>
      <c r="O39" s="16">
        <v>1756</v>
      </c>
      <c r="P39" s="16">
        <v>1052.37</v>
      </c>
      <c r="Q39" s="118">
        <v>3233.29</v>
      </c>
      <c r="R39" s="351">
        <v>11761.72</v>
      </c>
      <c r="S39" s="153">
        <v>126.7312010550769</v>
      </c>
      <c r="T39" s="232">
        <v>2480.879999999999</v>
      </c>
      <c r="U39" s="246">
        <v>4.344927964536387</v>
      </c>
      <c r="V39" s="300">
        <v>0</v>
      </c>
      <c r="W39" s="100">
        <v>11761.72</v>
      </c>
      <c r="X39" s="182">
        <v>2480.879999999999</v>
      </c>
      <c r="Y39" s="16">
        <v>126.7312010550769</v>
      </c>
      <c r="Z39" s="205">
        <v>4.344927964536387</v>
      </c>
      <c r="AA39" s="338">
        <v>2480.879999999999</v>
      </c>
      <c r="AB39" s="236">
        <v>0</v>
      </c>
      <c r="AC39" s="275">
        <v>11761.72</v>
      </c>
      <c r="AD39" s="153">
        <v>2480.879999999999</v>
      </c>
      <c r="AE39" s="309">
        <v>126.7312010550769</v>
      </c>
      <c r="AF39" s="394">
        <v>466.5</v>
      </c>
      <c r="AG39" s="279">
        <v>12228</v>
      </c>
      <c r="AH39" s="289">
        <v>2648</v>
      </c>
      <c r="AI39" s="232">
        <v>127.64091858037578</v>
      </c>
      <c r="AJ39" s="355">
        <v>4.344927964536387</v>
      </c>
      <c r="AK39" s="378">
        <v>4.517177687476912</v>
      </c>
    </row>
    <row r="40" spans="1:37" ht="12.75">
      <c r="A40" s="67" t="s">
        <v>32</v>
      </c>
      <c r="B40" s="178">
        <v>890.3389133333335</v>
      </c>
      <c r="C40" s="144">
        <v>2382</v>
      </c>
      <c r="D40" s="68">
        <v>5.7589</v>
      </c>
      <c r="E40" s="128">
        <v>420</v>
      </c>
      <c r="F40" s="174">
        <v>31.8</v>
      </c>
      <c r="G40" s="348">
        <v>152629.8</v>
      </c>
      <c r="H40" s="153">
        <v>18269.74</v>
      </c>
      <c r="I40" s="226">
        <v>11700</v>
      </c>
      <c r="J40" s="311">
        <v>11700</v>
      </c>
      <c r="K40" s="236">
        <v>12228</v>
      </c>
      <c r="L40" s="182">
        <v>267.101674</v>
      </c>
      <c r="M40" s="16">
        <v>1862.33</v>
      </c>
      <c r="N40" s="16">
        <v>3833.8</v>
      </c>
      <c r="O40" s="16">
        <v>3161.94</v>
      </c>
      <c r="P40" s="16">
        <v>8101.6</v>
      </c>
      <c r="Q40" s="118">
        <v>5252.23</v>
      </c>
      <c r="R40" s="351">
        <v>22479</v>
      </c>
      <c r="S40" s="153">
        <v>123.03951780375637</v>
      </c>
      <c r="T40" s="232">
        <v>4209.259999999998</v>
      </c>
      <c r="U40" s="246">
        <v>9.437027707808564</v>
      </c>
      <c r="V40" s="300">
        <v>-10569</v>
      </c>
      <c r="W40" s="100">
        <v>11910</v>
      </c>
      <c r="X40" s="182">
        <v>210</v>
      </c>
      <c r="Y40" s="16">
        <v>101.7948717948718</v>
      </c>
      <c r="Z40" s="205">
        <v>5</v>
      </c>
      <c r="AA40" s="338">
        <v>210</v>
      </c>
      <c r="AB40" s="236">
        <v>0</v>
      </c>
      <c r="AC40" s="275">
        <v>11910</v>
      </c>
      <c r="AD40" s="153">
        <v>210</v>
      </c>
      <c r="AE40" s="309">
        <v>101.7948717948718</v>
      </c>
      <c r="AF40" s="394">
        <v>840</v>
      </c>
      <c r="AG40" s="279">
        <v>12750</v>
      </c>
      <c r="AH40" s="289">
        <v>522</v>
      </c>
      <c r="AI40" s="232">
        <v>104.26889106967616</v>
      </c>
      <c r="AJ40" s="355">
        <v>5</v>
      </c>
      <c r="AK40" s="378">
        <v>5.352644836272041</v>
      </c>
    </row>
    <row r="41" spans="1:37" ht="12.75">
      <c r="A41" s="67" t="s">
        <v>33</v>
      </c>
      <c r="B41" s="178">
        <v>1925.1609533333333</v>
      </c>
      <c r="C41" s="144">
        <v>3665</v>
      </c>
      <c r="D41" s="68">
        <v>8.6008</v>
      </c>
      <c r="E41" s="128">
        <v>590.25</v>
      </c>
      <c r="F41" s="174">
        <v>7.7</v>
      </c>
      <c r="G41" s="348">
        <v>155810.9</v>
      </c>
      <c r="H41" s="153">
        <v>16536.82</v>
      </c>
      <c r="I41" s="226">
        <v>16536.82</v>
      </c>
      <c r="J41" s="311">
        <v>16536.82</v>
      </c>
      <c r="K41" s="236">
        <v>17304</v>
      </c>
      <c r="L41" s="182">
        <v>577.548286</v>
      </c>
      <c r="M41" s="16">
        <v>2865.43</v>
      </c>
      <c r="N41" s="16">
        <v>5725.7</v>
      </c>
      <c r="O41" s="16">
        <v>4443.65</v>
      </c>
      <c r="P41" s="16">
        <v>1961.71</v>
      </c>
      <c r="Q41" s="118">
        <v>5361.7</v>
      </c>
      <c r="R41" s="351">
        <v>20935.74</v>
      </c>
      <c r="S41" s="153">
        <v>126.60076121043828</v>
      </c>
      <c r="T41" s="232">
        <v>4398.920000000002</v>
      </c>
      <c r="U41" s="246">
        <v>5.712343792633016</v>
      </c>
      <c r="V41" s="300">
        <v>-2610.7400000000016</v>
      </c>
      <c r="W41" s="100">
        <v>18325</v>
      </c>
      <c r="X41" s="182">
        <v>1788.1800000000003</v>
      </c>
      <c r="Y41" s="16">
        <v>110.81332444811034</v>
      </c>
      <c r="Z41" s="205">
        <v>5</v>
      </c>
      <c r="AA41" s="338">
        <v>1788.1800000000003</v>
      </c>
      <c r="AB41" s="236">
        <v>0</v>
      </c>
      <c r="AC41" s="275">
        <v>18325</v>
      </c>
      <c r="AD41" s="153">
        <v>1788.1800000000003</v>
      </c>
      <c r="AE41" s="309">
        <v>110.81332444811034</v>
      </c>
      <c r="AF41" s="394">
        <v>1180.5</v>
      </c>
      <c r="AG41" s="279">
        <v>19506</v>
      </c>
      <c r="AH41" s="289">
        <v>2202</v>
      </c>
      <c r="AI41" s="232">
        <v>112.72538141470181</v>
      </c>
      <c r="AJ41" s="355">
        <v>5</v>
      </c>
      <c r="AK41" s="378">
        <v>5.322237380627558</v>
      </c>
    </row>
    <row r="42" spans="1:37" ht="12.75">
      <c r="A42" s="67" t="s">
        <v>34</v>
      </c>
      <c r="B42" s="178">
        <v>5040.853706666667</v>
      </c>
      <c r="C42" s="144">
        <v>3440</v>
      </c>
      <c r="D42" s="68">
        <v>5.8968</v>
      </c>
      <c r="E42" s="128">
        <v>714</v>
      </c>
      <c r="F42" s="174">
        <v>15</v>
      </c>
      <c r="G42" s="348">
        <v>198022.6</v>
      </c>
      <c r="H42" s="153">
        <v>19224.07</v>
      </c>
      <c r="I42" s="226">
        <v>16935</v>
      </c>
      <c r="J42" s="311">
        <v>16935</v>
      </c>
      <c r="K42" s="236">
        <v>17872</v>
      </c>
      <c r="L42" s="182">
        <v>1512.256112</v>
      </c>
      <c r="M42" s="16">
        <v>2689.52</v>
      </c>
      <c r="N42" s="16">
        <v>3925.6</v>
      </c>
      <c r="O42" s="16">
        <v>5375.29</v>
      </c>
      <c r="P42" s="16">
        <v>3821.51</v>
      </c>
      <c r="Q42" s="118">
        <v>6814.27</v>
      </c>
      <c r="R42" s="351">
        <v>24138.45</v>
      </c>
      <c r="S42" s="153">
        <v>125.56368136404</v>
      </c>
      <c r="T42" s="232">
        <v>4914.380000000001</v>
      </c>
      <c r="U42" s="246">
        <v>7.016991279069767</v>
      </c>
      <c r="V42" s="300">
        <v>-6938.450000000001</v>
      </c>
      <c r="W42" s="100">
        <v>17200</v>
      </c>
      <c r="X42" s="182">
        <v>265</v>
      </c>
      <c r="Y42" s="16">
        <v>101.5648066135223</v>
      </c>
      <c r="Z42" s="205">
        <v>5</v>
      </c>
      <c r="AA42" s="338">
        <v>265</v>
      </c>
      <c r="AB42" s="236">
        <v>0</v>
      </c>
      <c r="AC42" s="275">
        <v>17200</v>
      </c>
      <c r="AD42" s="153">
        <v>265</v>
      </c>
      <c r="AE42" s="309">
        <v>101.5648066135223</v>
      </c>
      <c r="AF42" s="394">
        <v>1428</v>
      </c>
      <c r="AG42" s="279">
        <v>18628</v>
      </c>
      <c r="AH42" s="289">
        <v>756</v>
      </c>
      <c r="AI42" s="232">
        <v>104.2300805729633</v>
      </c>
      <c r="AJ42" s="355">
        <v>5</v>
      </c>
      <c r="AK42" s="378">
        <v>5.415116279069768</v>
      </c>
    </row>
    <row r="43" spans="1:37" ht="12.75">
      <c r="A43" s="67" t="s">
        <v>35</v>
      </c>
      <c r="B43" s="178">
        <v>1366.9887300000003</v>
      </c>
      <c r="C43" s="144">
        <v>1468</v>
      </c>
      <c r="D43" s="68">
        <v>3.7557</v>
      </c>
      <c r="E43" s="128">
        <v>175</v>
      </c>
      <c r="F43" s="174">
        <v>7.4</v>
      </c>
      <c r="G43" s="348">
        <v>59650.5</v>
      </c>
      <c r="H43" s="153">
        <v>8649.02</v>
      </c>
      <c r="I43" s="226">
        <v>7265</v>
      </c>
      <c r="J43" s="311">
        <v>7265</v>
      </c>
      <c r="K43" s="236">
        <v>7498</v>
      </c>
      <c r="L43" s="182">
        <v>410.0966190000001</v>
      </c>
      <c r="M43" s="16">
        <v>1147.74</v>
      </c>
      <c r="N43" s="16">
        <v>2500.23</v>
      </c>
      <c r="O43" s="16">
        <v>1317.47</v>
      </c>
      <c r="P43" s="16">
        <v>1885.28</v>
      </c>
      <c r="Q43" s="118">
        <v>2052.67</v>
      </c>
      <c r="R43" s="351">
        <v>9313.49</v>
      </c>
      <c r="S43" s="153">
        <v>107.68260450316913</v>
      </c>
      <c r="T43" s="232">
        <v>664.4699999999993</v>
      </c>
      <c r="U43" s="246">
        <v>6.344339237057221</v>
      </c>
      <c r="V43" s="300">
        <v>-1973.4899999999998</v>
      </c>
      <c r="W43" s="100">
        <v>7340</v>
      </c>
      <c r="X43" s="182">
        <v>75</v>
      </c>
      <c r="Y43" s="16">
        <v>101.03234686854783</v>
      </c>
      <c r="Z43" s="205">
        <v>5</v>
      </c>
      <c r="AA43" s="338">
        <v>75</v>
      </c>
      <c r="AB43" s="236">
        <v>0</v>
      </c>
      <c r="AC43" s="275">
        <v>7340</v>
      </c>
      <c r="AD43" s="153">
        <v>75</v>
      </c>
      <c r="AE43" s="309">
        <v>101.03234686854783</v>
      </c>
      <c r="AF43" s="394">
        <v>350</v>
      </c>
      <c r="AG43" s="279">
        <v>7690</v>
      </c>
      <c r="AH43" s="289">
        <v>192</v>
      </c>
      <c r="AI43" s="232">
        <v>102.56068284875968</v>
      </c>
      <c r="AJ43" s="355">
        <v>5</v>
      </c>
      <c r="AK43" s="378">
        <v>5.23841961852861</v>
      </c>
    </row>
    <row r="44" spans="1:37" ht="12.75">
      <c r="A44" s="67" t="s">
        <v>36</v>
      </c>
      <c r="B44" s="178">
        <v>2669.1425</v>
      </c>
      <c r="C44" s="144">
        <v>3606</v>
      </c>
      <c r="D44" s="68">
        <v>6.4982</v>
      </c>
      <c r="E44" s="128">
        <v>484</v>
      </c>
      <c r="F44" s="174">
        <v>33.8</v>
      </c>
      <c r="G44" s="348">
        <v>115872.2</v>
      </c>
      <c r="H44" s="153">
        <v>19608.65</v>
      </c>
      <c r="I44" s="226">
        <v>17680</v>
      </c>
      <c r="J44" s="311">
        <v>17680</v>
      </c>
      <c r="K44" s="236">
        <v>18344</v>
      </c>
      <c r="L44" s="182">
        <v>800.74275</v>
      </c>
      <c r="M44" s="16">
        <v>2819.3</v>
      </c>
      <c r="N44" s="16">
        <v>4325.96</v>
      </c>
      <c r="O44" s="16">
        <v>3643.75</v>
      </c>
      <c r="P44" s="16">
        <v>8611.13</v>
      </c>
      <c r="Q44" s="118">
        <v>3987.35</v>
      </c>
      <c r="R44" s="351">
        <v>24188.23</v>
      </c>
      <c r="S44" s="153">
        <v>123.35489694599066</v>
      </c>
      <c r="T44" s="232">
        <v>4579.579999999998</v>
      </c>
      <c r="U44" s="246">
        <v>6.707773155851359</v>
      </c>
      <c r="V44" s="300">
        <v>-6158.23</v>
      </c>
      <c r="W44" s="100">
        <v>18030</v>
      </c>
      <c r="X44" s="182">
        <v>350</v>
      </c>
      <c r="Y44" s="16">
        <v>101.97963800904976</v>
      </c>
      <c r="Z44" s="205">
        <v>5</v>
      </c>
      <c r="AA44" s="338">
        <v>350</v>
      </c>
      <c r="AB44" s="236">
        <v>0</v>
      </c>
      <c r="AC44" s="275">
        <v>18030</v>
      </c>
      <c r="AD44" s="153">
        <v>350</v>
      </c>
      <c r="AE44" s="309">
        <v>101.97963800904976</v>
      </c>
      <c r="AF44" s="394">
        <v>968</v>
      </c>
      <c r="AG44" s="279">
        <v>18998</v>
      </c>
      <c r="AH44" s="289">
        <v>654</v>
      </c>
      <c r="AI44" s="232">
        <v>103.56519843000436</v>
      </c>
      <c r="AJ44" s="355">
        <v>5</v>
      </c>
      <c r="AK44" s="378">
        <v>5.268441486411536</v>
      </c>
    </row>
    <row r="45" spans="1:37" ht="12.75">
      <c r="A45" s="67" t="s">
        <v>37</v>
      </c>
      <c r="B45" s="178">
        <v>33.52568</v>
      </c>
      <c r="C45" s="144">
        <v>350</v>
      </c>
      <c r="D45" s="68">
        <v>4.9592</v>
      </c>
      <c r="E45" s="128"/>
      <c r="F45" s="174">
        <v>12</v>
      </c>
      <c r="G45" s="348">
        <v>22427.8</v>
      </c>
      <c r="H45" s="153">
        <v>6217.81</v>
      </c>
      <c r="I45" s="226">
        <v>1635</v>
      </c>
      <c r="J45" s="311">
        <v>1891</v>
      </c>
      <c r="K45" s="236">
        <v>1891</v>
      </c>
      <c r="L45" s="182">
        <v>10.057704000000001</v>
      </c>
      <c r="M45" s="16">
        <v>273.64</v>
      </c>
      <c r="N45" s="16">
        <v>3301.42</v>
      </c>
      <c r="O45" s="16">
        <v>0</v>
      </c>
      <c r="P45" s="16">
        <v>3057.21</v>
      </c>
      <c r="Q45" s="118">
        <v>771.78</v>
      </c>
      <c r="R45" s="351">
        <v>7414.11</v>
      </c>
      <c r="S45" s="153">
        <v>119.23989314565738</v>
      </c>
      <c r="T45" s="232">
        <v>1196.2999999999993</v>
      </c>
      <c r="U45" s="246">
        <v>21.183171428571427</v>
      </c>
      <c r="V45" s="300">
        <v>-5664.11</v>
      </c>
      <c r="W45" s="100">
        <v>1750</v>
      </c>
      <c r="X45" s="182">
        <v>115</v>
      </c>
      <c r="Y45" s="16">
        <v>107.0336391437309</v>
      </c>
      <c r="Z45" s="205">
        <v>5</v>
      </c>
      <c r="AA45" s="338">
        <v>-141</v>
      </c>
      <c r="AB45" s="236">
        <v>141</v>
      </c>
      <c r="AC45" s="275">
        <v>1891</v>
      </c>
      <c r="AD45" s="153">
        <v>0</v>
      </c>
      <c r="AE45" s="309">
        <v>100</v>
      </c>
      <c r="AF45" s="394">
        <v>0</v>
      </c>
      <c r="AG45" s="279">
        <v>1891</v>
      </c>
      <c r="AH45" s="289">
        <v>0</v>
      </c>
      <c r="AI45" s="232">
        <v>100</v>
      </c>
      <c r="AJ45" s="355">
        <v>5.402857142857143</v>
      </c>
      <c r="AK45" s="378">
        <v>5.402857142857143</v>
      </c>
    </row>
    <row r="46" spans="1:37" ht="12.75">
      <c r="A46" s="67" t="s">
        <v>38</v>
      </c>
      <c r="B46" s="178">
        <v>2259.1712966666664</v>
      </c>
      <c r="C46" s="144">
        <v>1019</v>
      </c>
      <c r="D46" s="68">
        <v>3.435</v>
      </c>
      <c r="E46" s="128">
        <v>28</v>
      </c>
      <c r="F46" s="174">
        <v>8.9</v>
      </c>
      <c r="G46" s="348">
        <v>67127.5</v>
      </c>
      <c r="H46" s="153">
        <v>8675.05</v>
      </c>
      <c r="I46" s="226">
        <v>4875</v>
      </c>
      <c r="J46" s="311">
        <v>4875</v>
      </c>
      <c r="K46" s="236">
        <v>4913</v>
      </c>
      <c r="L46" s="182">
        <v>677.7513889999999</v>
      </c>
      <c r="M46" s="16">
        <v>796.69</v>
      </c>
      <c r="N46" s="16">
        <v>2286.74</v>
      </c>
      <c r="O46" s="16">
        <v>210.8</v>
      </c>
      <c r="P46" s="16">
        <v>2267.43</v>
      </c>
      <c r="Q46" s="118">
        <v>2309.96</v>
      </c>
      <c r="R46" s="351">
        <v>8549.37</v>
      </c>
      <c r="S46" s="153">
        <v>98.55124754324184</v>
      </c>
      <c r="T46" s="232">
        <v>-125.67999999999847</v>
      </c>
      <c r="U46" s="246">
        <v>8.389960745829246</v>
      </c>
      <c r="V46" s="300">
        <v>-3454.370000000001</v>
      </c>
      <c r="W46" s="100">
        <v>5095</v>
      </c>
      <c r="X46" s="182">
        <v>220</v>
      </c>
      <c r="Y46" s="16">
        <v>104.51282051282051</v>
      </c>
      <c r="Z46" s="205">
        <v>5</v>
      </c>
      <c r="AA46" s="338">
        <v>220</v>
      </c>
      <c r="AB46" s="236">
        <v>0</v>
      </c>
      <c r="AC46" s="275">
        <v>5095</v>
      </c>
      <c r="AD46" s="153">
        <v>220</v>
      </c>
      <c r="AE46" s="309">
        <v>104.51282051282051</v>
      </c>
      <c r="AF46" s="394">
        <v>56</v>
      </c>
      <c r="AG46" s="279">
        <v>5151</v>
      </c>
      <c r="AH46" s="289">
        <v>238</v>
      </c>
      <c r="AI46" s="232">
        <v>104.84429065743946</v>
      </c>
      <c r="AJ46" s="355">
        <v>5</v>
      </c>
      <c r="AK46" s="378">
        <v>5.0549558390579</v>
      </c>
    </row>
    <row r="47" spans="1:37" ht="12.75">
      <c r="A47" s="67" t="s">
        <v>39</v>
      </c>
      <c r="B47" s="178">
        <v>7104.029073333333</v>
      </c>
      <c r="C47" s="144">
        <v>9428</v>
      </c>
      <c r="D47" s="68">
        <v>8.0977</v>
      </c>
      <c r="E47" s="128">
        <v>860.75</v>
      </c>
      <c r="F47" s="174">
        <v>19.504</v>
      </c>
      <c r="G47" s="348">
        <v>201540</v>
      </c>
      <c r="H47" s="153">
        <v>29923.88</v>
      </c>
      <c r="I47" s="226">
        <v>29923.88</v>
      </c>
      <c r="J47" s="311">
        <v>29923.88</v>
      </c>
      <c r="K47" s="236">
        <v>31084</v>
      </c>
      <c r="L47" s="182">
        <v>2131.2087220000003</v>
      </c>
      <c r="M47" s="16">
        <v>7371.15</v>
      </c>
      <c r="N47" s="16">
        <v>5390.78</v>
      </c>
      <c r="O47" s="16">
        <v>6480.09</v>
      </c>
      <c r="P47" s="16">
        <v>4968.98</v>
      </c>
      <c r="Q47" s="118">
        <v>6935.31</v>
      </c>
      <c r="R47" s="351">
        <v>33277.52</v>
      </c>
      <c r="S47" s="153">
        <v>111.20723649473263</v>
      </c>
      <c r="T47" s="232">
        <v>3353.639999999996</v>
      </c>
      <c r="U47" s="246">
        <v>3.5296478574459056</v>
      </c>
      <c r="V47" s="300">
        <v>0</v>
      </c>
      <c r="W47" s="100">
        <v>33277.52</v>
      </c>
      <c r="X47" s="182">
        <v>3353.639999999996</v>
      </c>
      <c r="Y47" s="16">
        <v>111.20723649473263</v>
      </c>
      <c r="Z47" s="205">
        <v>3.5296478574459056</v>
      </c>
      <c r="AA47" s="338">
        <v>3353.639999999996</v>
      </c>
      <c r="AB47" s="236">
        <v>0</v>
      </c>
      <c r="AC47" s="275">
        <v>33277.52</v>
      </c>
      <c r="AD47" s="153">
        <v>3353.639999999996</v>
      </c>
      <c r="AE47" s="309">
        <v>111.20723649473263</v>
      </c>
      <c r="AF47" s="394">
        <v>1721.5</v>
      </c>
      <c r="AG47" s="279">
        <v>34999</v>
      </c>
      <c r="AH47" s="289">
        <v>3915</v>
      </c>
      <c r="AI47" s="232">
        <v>112.5949041307425</v>
      </c>
      <c r="AJ47" s="355">
        <v>3.5296478574459056</v>
      </c>
      <c r="AK47" s="378">
        <v>3.712240135765804</v>
      </c>
    </row>
    <row r="48" spans="1:37" ht="12.75">
      <c r="A48" s="67" t="s">
        <v>40</v>
      </c>
      <c r="B48" s="178">
        <v>6959.972593333333</v>
      </c>
      <c r="C48" s="144">
        <v>10175</v>
      </c>
      <c r="D48" s="68">
        <v>5.2349</v>
      </c>
      <c r="E48" s="128">
        <v>988.5</v>
      </c>
      <c r="F48" s="174">
        <v>22.4</v>
      </c>
      <c r="G48" s="348">
        <v>194835.7</v>
      </c>
      <c r="H48" s="153">
        <v>27015.07</v>
      </c>
      <c r="I48" s="226">
        <v>29098.6</v>
      </c>
      <c r="J48" s="311">
        <v>29098.6</v>
      </c>
      <c r="K48" s="236">
        <v>30374</v>
      </c>
      <c r="L48" s="182">
        <v>2087.991778</v>
      </c>
      <c r="M48" s="16">
        <v>7955.18</v>
      </c>
      <c r="N48" s="16">
        <v>3484.96</v>
      </c>
      <c r="O48" s="16">
        <v>7441.84</v>
      </c>
      <c r="P48" s="16">
        <v>5706.79</v>
      </c>
      <c r="Q48" s="118">
        <v>6704.61</v>
      </c>
      <c r="R48" s="351">
        <v>33381.37</v>
      </c>
      <c r="S48" s="153">
        <v>123.56573571713862</v>
      </c>
      <c r="T48" s="232">
        <v>6366.300000000003</v>
      </c>
      <c r="U48" s="246">
        <v>3.2807243243243245</v>
      </c>
      <c r="V48" s="300">
        <v>0</v>
      </c>
      <c r="W48" s="100">
        <v>33381.37</v>
      </c>
      <c r="X48" s="182">
        <v>4282.770000000004</v>
      </c>
      <c r="Y48" s="16">
        <v>114.71813076917792</v>
      </c>
      <c r="Z48" s="205">
        <v>3.2807243243243245</v>
      </c>
      <c r="AA48" s="338">
        <v>4282.770000000004</v>
      </c>
      <c r="AB48" s="236">
        <v>0</v>
      </c>
      <c r="AC48" s="275">
        <v>33381.37</v>
      </c>
      <c r="AD48" s="153">
        <v>4282.770000000004</v>
      </c>
      <c r="AE48" s="309">
        <v>114.71813076917792</v>
      </c>
      <c r="AF48" s="394">
        <v>1977</v>
      </c>
      <c r="AG48" s="279">
        <v>35358</v>
      </c>
      <c r="AH48" s="289">
        <v>4984</v>
      </c>
      <c r="AI48" s="232">
        <v>116.40877065911634</v>
      </c>
      <c r="AJ48" s="355">
        <v>3.2807243243243245</v>
      </c>
      <c r="AK48" s="378">
        <v>3.474987714987715</v>
      </c>
    </row>
    <row r="49" spans="1:37" ht="12.75">
      <c r="A49" s="67" t="s">
        <v>41</v>
      </c>
      <c r="B49" s="178">
        <v>1193.4562166666667</v>
      </c>
      <c r="C49" s="144">
        <v>2681</v>
      </c>
      <c r="D49" s="68">
        <v>8.2462</v>
      </c>
      <c r="E49" s="128">
        <v>366</v>
      </c>
      <c r="F49" s="174">
        <v>4.8851</v>
      </c>
      <c r="G49" s="348">
        <v>172418.2</v>
      </c>
      <c r="H49" s="153">
        <v>13757.71</v>
      </c>
      <c r="I49" s="226">
        <v>13160</v>
      </c>
      <c r="J49" s="311">
        <v>13160</v>
      </c>
      <c r="K49" s="236">
        <v>13620</v>
      </c>
      <c r="L49" s="182">
        <v>358.03686500000003</v>
      </c>
      <c r="M49" s="16">
        <v>2096.1</v>
      </c>
      <c r="N49" s="16">
        <v>5489.63</v>
      </c>
      <c r="O49" s="16">
        <v>2755.4</v>
      </c>
      <c r="P49" s="16">
        <v>1244.56</v>
      </c>
      <c r="Q49" s="118">
        <v>5933.18</v>
      </c>
      <c r="R49" s="351">
        <v>17876.91</v>
      </c>
      <c r="S49" s="153">
        <v>129.94102943004324</v>
      </c>
      <c r="T49" s="232">
        <v>4119.200000000001</v>
      </c>
      <c r="U49" s="246">
        <v>6.668000745990302</v>
      </c>
      <c r="V49" s="300">
        <v>-4471.91</v>
      </c>
      <c r="W49" s="100">
        <v>13405</v>
      </c>
      <c r="X49" s="182">
        <v>245</v>
      </c>
      <c r="Y49" s="16">
        <v>101.86170212765957</v>
      </c>
      <c r="Z49" s="205">
        <v>5</v>
      </c>
      <c r="AA49" s="338">
        <v>245</v>
      </c>
      <c r="AB49" s="236">
        <v>0</v>
      </c>
      <c r="AC49" s="275">
        <v>13405</v>
      </c>
      <c r="AD49" s="153">
        <v>245</v>
      </c>
      <c r="AE49" s="309">
        <v>101.86170212765957</v>
      </c>
      <c r="AF49" s="394">
        <v>732</v>
      </c>
      <c r="AG49" s="279">
        <v>14137</v>
      </c>
      <c r="AH49" s="289">
        <v>517</v>
      </c>
      <c r="AI49" s="232">
        <v>103.79588839941263</v>
      </c>
      <c r="AJ49" s="355">
        <v>5</v>
      </c>
      <c r="AK49" s="378">
        <v>5.2730324505781425</v>
      </c>
    </row>
    <row r="50" spans="1:37" ht="12.75">
      <c r="A50" s="67" t="s">
        <v>42</v>
      </c>
      <c r="B50" s="178">
        <v>149.26085</v>
      </c>
      <c r="C50" s="144">
        <v>725</v>
      </c>
      <c r="D50" s="68">
        <v>2.7162</v>
      </c>
      <c r="E50" s="128">
        <v>50</v>
      </c>
      <c r="F50" s="174">
        <v>8.2</v>
      </c>
      <c r="G50" s="348">
        <v>59380.9</v>
      </c>
      <c r="H50" s="153">
        <v>7339.41</v>
      </c>
      <c r="I50" s="226">
        <v>3415</v>
      </c>
      <c r="J50" s="311">
        <v>3415</v>
      </c>
      <c r="K50" s="236">
        <v>3483</v>
      </c>
      <c r="L50" s="182">
        <v>44.778255</v>
      </c>
      <c r="M50" s="16">
        <v>566.83</v>
      </c>
      <c r="N50" s="16">
        <v>1808.22</v>
      </c>
      <c r="O50" s="16">
        <v>376.42</v>
      </c>
      <c r="P50" s="16">
        <v>2089.09</v>
      </c>
      <c r="Q50" s="118">
        <v>2043.39</v>
      </c>
      <c r="R50" s="351">
        <v>6928.73</v>
      </c>
      <c r="S50" s="153">
        <v>94.40445485400052</v>
      </c>
      <c r="T50" s="232">
        <v>-410.6800000000003</v>
      </c>
      <c r="U50" s="246">
        <v>9.556868965517241</v>
      </c>
      <c r="V50" s="300">
        <v>-3303.7299999999996</v>
      </c>
      <c r="W50" s="100">
        <v>3625</v>
      </c>
      <c r="X50" s="182">
        <v>210</v>
      </c>
      <c r="Y50" s="16">
        <v>106.1493411420205</v>
      </c>
      <c r="Z50" s="205">
        <v>5</v>
      </c>
      <c r="AA50" s="338">
        <v>210</v>
      </c>
      <c r="AB50" s="236">
        <v>0</v>
      </c>
      <c r="AC50" s="275">
        <v>3625</v>
      </c>
      <c r="AD50" s="153">
        <v>210</v>
      </c>
      <c r="AE50" s="309">
        <v>106.1493411420205</v>
      </c>
      <c r="AF50" s="394">
        <v>100</v>
      </c>
      <c r="AG50" s="279">
        <v>3725</v>
      </c>
      <c r="AH50" s="289">
        <v>242</v>
      </c>
      <c r="AI50" s="232">
        <v>106.94803330462246</v>
      </c>
      <c r="AJ50" s="355">
        <v>5</v>
      </c>
      <c r="AK50" s="378">
        <v>5.137931034482759</v>
      </c>
    </row>
    <row r="51" spans="1:37" ht="12.75">
      <c r="A51" s="67" t="s">
        <v>43</v>
      </c>
      <c r="B51" s="178">
        <v>1377.95968</v>
      </c>
      <c r="C51" s="144">
        <v>1421</v>
      </c>
      <c r="D51" s="68">
        <v>2.4748</v>
      </c>
      <c r="E51" s="128">
        <v>342.5</v>
      </c>
      <c r="F51" s="174">
        <v>16.8</v>
      </c>
      <c r="G51" s="348">
        <v>40150.9</v>
      </c>
      <c r="H51" s="153">
        <v>8744.97</v>
      </c>
      <c r="I51" s="226">
        <v>7070</v>
      </c>
      <c r="J51" s="311">
        <v>7070</v>
      </c>
      <c r="K51" s="236">
        <v>7534</v>
      </c>
      <c r="L51" s="182">
        <v>413.387904</v>
      </c>
      <c r="M51" s="16">
        <v>1110.99</v>
      </c>
      <c r="N51" s="16">
        <v>1647.52</v>
      </c>
      <c r="O51" s="16">
        <v>2578.48</v>
      </c>
      <c r="P51" s="16">
        <v>4280.09</v>
      </c>
      <c r="Q51" s="118">
        <v>1381.66</v>
      </c>
      <c r="R51" s="351">
        <v>11412.13</v>
      </c>
      <c r="S51" s="153">
        <v>130.49936134715156</v>
      </c>
      <c r="T51" s="232">
        <v>2667.16</v>
      </c>
      <c r="U51" s="246">
        <v>8.031055594651653</v>
      </c>
      <c r="V51" s="300">
        <v>-4307.129999999999</v>
      </c>
      <c r="W51" s="100">
        <v>7105</v>
      </c>
      <c r="X51" s="182">
        <v>35</v>
      </c>
      <c r="Y51" s="16">
        <v>100.4950495049505</v>
      </c>
      <c r="Z51" s="205">
        <v>5</v>
      </c>
      <c r="AA51" s="338">
        <v>35</v>
      </c>
      <c r="AB51" s="236">
        <v>0</v>
      </c>
      <c r="AC51" s="275">
        <v>7105</v>
      </c>
      <c r="AD51" s="153">
        <v>35</v>
      </c>
      <c r="AE51" s="309">
        <v>100.4950495049505</v>
      </c>
      <c r="AF51" s="394">
        <v>685</v>
      </c>
      <c r="AG51" s="279">
        <v>7790</v>
      </c>
      <c r="AH51" s="289">
        <v>256</v>
      </c>
      <c r="AI51" s="232">
        <v>103.39792938677994</v>
      </c>
      <c r="AJ51" s="355">
        <v>5</v>
      </c>
      <c r="AK51" s="378">
        <v>5.482054890921886</v>
      </c>
    </row>
    <row r="52" spans="1:37" ht="12.75">
      <c r="A52" s="67" t="s">
        <v>44</v>
      </c>
      <c r="B52" s="178">
        <v>2573.1764</v>
      </c>
      <c r="C52" s="144">
        <v>3319</v>
      </c>
      <c r="D52" s="68">
        <v>3.6808</v>
      </c>
      <c r="E52" s="128">
        <v>375.5</v>
      </c>
      <c r="F52" s="174">
        <v>3.5</v>
      </c>
      <c r="G52" s="348">
        <v>100832.3</v>
      </c>
      <c r="H52" s="153">
        <v>10473.24</v>
      </c>
      <c r="I52" s="226">
        <v>10473.24</v>
      </c>
      <c r="J52" s="311">
        <v>10473.24</v>
      </c>
      <c r="K52" s="236">
        <v>10972</v>
      </c>
      <c r="L52" s="182">
        <v>771.95292</v>
      </c>
      <c r="M52" s="16">
        <v>2594.91</v>
      </c>
      <c r="N52" s="16">
        <v>2450.37</v>
      </c>
      <c r="O52" s="16">
        <v>2826.92</v>
      </c>
      <c r="P52" s="16">
        <v>891.69</v>
      </c>
      <c r="Q52" s="118">
        <v>3469.8</v>
      </c>
      <c r="R52" s="351">
        <v>13005.64</v>
      </c>
      <c r="S52" s="153">
        <v>124.1797189790361</v>
      </c>
      <c r="T52" s="232">
        <v>2532.3999999999996</v>
      </c>
      <c r="U52" s="246">
        <v>3.918541729436577</v>
      </c>
      <c r="V52" s="300">
        <v>0</v>
      </c>
      <c r="W52" s="100">
        <v>13005.64</v>
      </c>
      <c r="X52" s="182">
        <v>2532.3999999999996</v>
      </c>
      <c r="Y52" s="16">
        <v>124.1797189790361</v>
      </c>
      <c r="Z52" s="205">
        <v>3.918541729436577</v>
      </c>
      <c r="AA52" s="338">
        <v>2532.3999999999996</v>
      </c>
      <c r="AB52" s="236">
        <v>0</v>
      </c>
      <c r="AC52" s="275">
        <v>13005.64</v>
      </c>
      <c r="AD52" s="153">
        <v>2532.3999999999996</v>
      </c>
      <c r="AE52" s="309">
        <v>124.1797189790361</v>
      </c>
      <c r="AF52" s="394">
        <v>751</v>
      </c>
      <c r="AG52" s="279">
        <v>13757</v>
      </c>
      <c r="AH52" s="289">
        <v>2785</v>
      </c>
      <c r="AI52" s="232">
        <v>125.38279256288736</v>
      </c>
      <c r="AJ52" s="355">
        <v>3.918541729436577</v>
      </c>
      <c r="AK52" s="378">
        <v>4.144923169629407</v>
      </c>
    </row>
    <row r="53" spans="1:37" ht="12.75">
      <c r="A53" s="67" t="s">
        <v>45</v>
      </c>
      <c r="B53" s="178">
        <v>160.99636666666666</v>
      </c>
      <c r="C53" s="144">
        <v>307</v>
      </c>
      <c r="D53" s="68">
        <v>3.8085</v>
      </c>
      <c r="E53" s="128"/>
      <c r="F53" s="174">
        <v>6</v>
      </c>
      <c r="G53" s="348">
        <v>30189.9</v>
      </c>
      <c r="H53" s="153">
        <v>4074.76</v>
      </c>
      <c r="I53" s="226">
        <v>1550</v>
      </c>
      <c r="J53" s="311">
        <v>1550</v>
      </c>
      <c r="K53" s="236">
        <v>1550</v>
      </c>
      <c r="L53" s="182">
        <v>48.29891</v>
      </c>
      <c r="M53" s="16">
        <v>240.02</v>
      </c>
      <c r="N53" s="16">
        <v>2535.38</v>
      </c>
      <c r="O53" s="16">
        <v>0</v>
      </c>
      <c r="P53" s="16">
        <v>1528.6</v>
      </c>
      <c r="Q53" s="118">
        <v>1038.88</v>
      </c>
      <c r="R53" s="351">
        <v>5391.18</v>
      </c>
      <c r="S53" s="153">
        <v>132.3066880012565</v>
      </c>
      <c r="T53" s="232">
        <v>1316.42</v>
      </c>
      <c r="U53" s="246">
        <v>17.56084690553746</v>
      </c>
      <c r="V53" s="300">
        <v>-3856.1800000000003</v>
      </c>
      <c r="W53" s="100">
        <v>1535</v>
      </c>
      <c r="X53" s="182">
        <v>-15</v>
      </c>
      <c r="Y53" s="16">
        <v>99.03225806451613</v>
      </c>
      <c r="Z53" s="205">
        <v>5</v>
      </c>
      <c r="AA53" s="338">
        <v>-15</v>
      </c>
      <c r="AB53" s="236">
        <v>15</v>
      </c>
      <c r="AC53" s="275">
        <v>1550</v>
      </c>
      <c r="AD53" s="153">
        <v>0</v>
      </c>
      <c r="AE53" s="309">
        <v>100</v>
      </c>
      <c r="AF53" s="394">
        <v>0</v>
      </c>
      <c r="AG53" s="279">
        <v>1550</v>
      </c>
      <c r="AH53" s="289">
        <v>0</v>
      </c>
      <c r="AI53" s="232">
        <v>100</v>
      </c>
      <c r="AJ53" s="355">
        <v>5.04885993485342</v>
      </c>
      <c r="AK53" s="378">
        <v>5.04885993485342</v>
      </c>
    </row>
    <row r="54" spans="1:37" ht="12.75">
      <c r="A54" s="67" t="s">
        <v>46</v>
      </c>
      <c r="B54" s="178">
        <v>2747.1793533333334</v>
      </c>
      <c r="C54" s="144">
        <v>6018</v>
      </c>
      <c r="D54" s="68">
        <v>1.7864</v>
      </c>
      <c r="E54" s="128">
        <v>633.5</v>
      </c>
      <c r="F54" s="174">
        <v>14.4</v>
      </c>
      <c r="G54" s="348">
        <v>48311.2</v>
      </c>
      <c r="H54" s="153">
        <v>12947.75</v>
      </c>
      <c r="I54" s="226">
        <v>17460.9</v>
      </c>
      <c r="J54" s="311">
        <v>17460.9</v>
      </c>
      <c r="K54" s="236">
        <v>18293</v>
      </c>
      <c r="L54" s="182">
        <v>824.153806</v>
      </c>
      <c r="M54" s="16">
        <v>4705.09</v>
      </c>
      <c r="N54" s="16">
        <v>1189.24</v>
      </c>
      <c r="O54" s="16">
        <v>4769.25</v>
      </c>
      <c r="P54" s="16">
        <v>3668.65</v>
      </c>
      <c r="Q54" s="118">
        <v>1662.47</v>
      </c>
      <c r="R54" s="351">
        <v>16818.85</v>
      </c>
      <c r="S54" s="153">
        <v>129.89785870131877</v>
      </c>
      <c r="T54" s="232">
        <v>3871.0999999999985</v>
      </c>
      <c r="U54" s="246">
        <v>2.794757394483217</v>
      </c>
      <c r="V54" s="300">
        <v>633.3500000000022</v>
      </c>
      <c r="W54" s="100">
        <v>17452.2</v>
      </c>
      <c r="X54" s="182">
        <v>-8.700000000000728</v>
      </c>
      <c r="Y54" s="16">
        <v>99.95017438963627</v>
      </c>
      <c r="Z54" s="205">
        <v>2.9</v>
      </c>
      <c r="AA54" s="338">
        <v>-8.700000000000728</v>
      </c>
      <c r="AB54" s="236">
        <v>8.700000000000728</v>
      </c>
      <c r="AC54" s="275">
        <v>17460.9</v>
      </c>
      <c r="AD54" s="153">
        <v>0</v>
      </c>
      <c r="AE54" s="309">
        <v>100</v>
      </c>
      <c r="AF54" s="394">
        <v>1267</v>
      </c>
      <c r="AG54" s="279">
        <v>18728</v>
      </c>
      <c r="AH54" s="289">
        <v>435</v>
      </c>
      <c r="AI54" s="232">
        <v>102.37795878204778</v>
      </c>
      <c r="AJ54" s="355">
        <v>2.9014456630109673</v>
      </c>
      <c r="AK54" s="378">
        <v>3.1119973413094053</v>
      </c>
    </row>
    <row r="55" spans="1:37" ht="12.75">
      <c r="A55" s="67" t="s">
        <v>59</v>
      </c>
      <c r="B55" s="178">
        <v>74.01043666666666</v>
      </c>
      <c r="C55" s="144">
        <v>717</v>
      </c>
      <c r="D55" s="68">
        <v>3.2747</v>
      </c>
      <c r="E55" s="128"/>
      <c r="F55" s="174">
        <v>1.3</v>
      </c>
      <c r="G55" s="348">
        <v>46502.7</v>
      </c>
      <c r="H55" s="153">
        <v>3736.16</v>
      </c>
      <c r="I55" s="226">
        <v>3630</v>
      </c>
      <c r="J55" s="311">
        <v>3630</v>
      </c>
      <c r="K55" s="236">
        <v>3630</v>
      </c>
      <c r="L55" s="182">
        <v>22.203131</v>
      </c>
      <c r="M55" s="16">
        <v>560.58</v>
      </c>
      <c r="N55" s="16">
        <v>2180.02</v>
      </c>
      <c r="O55" s="16">
        <v>0</v>
      </c>
      <c r="P55" s="16">
        <v>331.2</v>
      </c>
      <c r="Q55" s="118">
        <v>1600.23</v>
      </c>
      <c r="R55" s="351">
        <v>4694.23</v>
      </c>
      <c r="S55" s="153">
        <v>125.64317373988266</v>
      </c>
      <c r="T55" s="232">
        <v>958.0699999999997</v>
      </c>
      <c r="U55" s="246">
        <v>6.547043235704323</v>
      </c>
      <c r="V55" s="300">
        <v>-1109.2299999999996</v>
      </c>
      <c r="W55" s="100">
        <v>3585</v>
      </c>
      <c r="X55" s="182">
        <v>-45</v>
      </c>
      <c r="Y55" s="16">
        <v>98.7603305785124</v>
      </c>
      <c r="Z55" s="205">
        <v>5</v>
      </c>
      <c r="AA55" s="338">
        <v>-45</v>
      </c>
      <c r="AB55" s="236">
        <v>45</v>
      </c>
      <c r="AC55" s="275">
        <v>3630</v>
      </c>
      <c r="AD55" s="153">
        <v>0</v>
      </c>
      <c r="AE55" s="309">
        <v>100</v>
      </c>
      <c r="AF55" s="394">
        <v>0</v>
      </c>
      <c r="AG55" s="279">
        <v>3630</v>
      </c>
      <c r="AH55" s="289">
        <v>0</v>
      </c>
      <c r="AI55" s="232">
        <v>100</v>
      </c>
      <c r="AJ55" s="355">
        <v>5.062761506276151</v>
      </c>
      <c r="AK55" s="378">
        <v>5.062761506276151</v>
      </c>
    </row>
    <row r="56" spans="1:37" ht="12.75">
      <c r="A56" s="67" t="s">
        <v>47</v>
      </c>
      <c r="B56" s="178">
        <v>2364.113123333333</v>
      </c>
      <c r="C56" s="144">
        <v>4384</v>
      </c>
      <c r="D56" s="68">
        <v>9.8783</v>
      </c>
      <c r="E56" s="128">
        <v>457.25</v>
      </c>
      <c r="F56" s="174">
        <v>17.3</v>
      </c>
      <c r="G56" s="348">
        <v>205639</v>
      </c>
      <c r="H56" s="153">
        <v>21574.8</v>
      </c>
      <c r="I56" s="226">
        <v>21574.8</v>
      </c>
      <c r="J56" s="311">
        <v>21574.8</v>
      </c>
      <c r="K56" s="236">
        <v>22101</v>
      </c>
      <c r="L56" s="182">
        <v>709.2339369999999</v>
      </c>
      <c r="M56" s="16">
        <v>3427.57</v>
      </c>
      <c r="N56" s="16">
        <v>6576.15</v>
      </c>
      <c r="O56" s="16">
        <v>3442.37</v>
      </c>
      <c r="P56" s="16">
        <v>4407.47</v>
      </c>
      <c r="Q56" s="118">
        <v>7076.36</v>
      </c>
      <c r="R56" s="351">
        <v>25639.15</v>
      </c>
      <c r="S56" s="153">
        <v>118.83841333407494</v>
      </c>
      <c r="T56" s="232">
        <v>4064.350000000002</v>
      </c>
      <c r="U56" s="246">
        <v>5.848346259124088</v>
      </c>
      <c r="V56" s="300">
        <v>-3719.1500000000015</v>
      </c>
      <c r="W56" s="100">
        <v>21920</v>
      </c>
      <c r="X56" s="182">
        <v>345.2000000000007</v>
      </c>
      <c r="Y56" s="16">
        <v>101.60001483211896</v>
      </c>
      <c r="Z56" s="205">
        <v>5</v>
      </c>
      <c r="AA56" s="338">
        <v>345.2000000000007</v>
      </c>
      <c r="AB56" s="236">
        <v>0</v>
      </c>
      <c r="AC56" s="275">
        <v>21920</v>
      </c>
      <c r="AD56" s="153">
        <v>345.2000000000007</v>
      </c>
      <c r="AE56" s="309">
        <v>101.60001483211896</v>
      </c>
      <c r="AF56" s="394">
        <v>914.5</v>
      </c>
      <c r="AG56" s="279">
        <v>22835</v>
      </c>
      <c r="AH56" s="289">
        <v>734</v>
      </c>
      <c r="AI56" s="232">
        <v>103.32111669155242</v>
      </c>
      <c r="AJ56" s="355">
        <v>5</v>
      </c>
      <c r="AK56" s="378">
        <v>5.208713503649635</v>
      </c>
    </row>
    <row r="57" spans="1:37" ht="12.75">
      <c r="A57" s="67" t="s">
        <v>48</v>
      </c>
      <c r="B57" s="178">
        <v>401.1844466666666</v>
      </c>
      <c r="C57" s="144">
        <v>2500</v>
      </c>
      <c r="D57" s="68">
        <v>3.798</v>
      </c>
      <c r="E57" s="128">
        <v>616.25</v>
      </c>
      <c r="F57" s="174">
        <v>23.5</v>
      </c>
      <c r="G57" s="348">
        <v>95058.9</v>
      </c>
      <c r="H57" s="153">
        <v>12471.04</v>
      </c>
      <c r="I57" s="226">
        <v>12350</v>
      </c>
      <c r="J57" s="311">
        <v>12350</v>
      </c>
      <c r="K57" s="236">
        <v>13142</v>
      </c>
      <c r="L57" s="182">
        <v>120.35533399999998</v>
      </c>
      <c r="M57" s="16">
        <v>1954.59</v>
      </c>
      <c r="N57" s="16">
        <v>2528.39</v>
      </c>
      <c r="O57" s="16">
        <v>4639.39</v>
      </c>
      <c r="P57" s="16">
        <v>5987.03</v>
      </c>
      <c r="Q57" s="118">
        <v>3271.13</v>
      </c>
      <c r="R57" s="351">
        <v>18500.89</v>
      </c>
      <c r="S57" s="153">
        <v>148.35081917787127</v>
      </c>
      <c r="T57" s="232">
        <v>6029.8499999999985</v>
      </c>
      <c r="U57" s="246">
        <v>7.4003559999999995</v>
      </c>
      <c r="V57" s="300">
        <v>-6000.889999999999</v>
      </c>
      <c r="W57" s="100">
        <v>12500</v>
      </c>
      <c r="X57" s="182">
        <v>150</v>
      </c>
      <c r="Y57" s="16">
        <v>101.21457489878543</v>
      </c>
      <c r="Z57" s="205">
        <v>5</v>
      </c>
      <c r="AA57" s="338">
        <v>150</v>
      </c>
      <c r="AB57" s="236">
        <v>0</v>
      </c>
      <c r="AC57" s="275">
        <v>12500</v>
      </c>
      <c r="AD57" s="153">
        <v>150</v>
      </c>
      <c r="AE57" s="309">
        <v>101.21457489878543</v>
      </c>
      <c r="AF57" s="394">
        <v>1232.5</v>
      </c>
      <c r="AG57" s="279">
        <v>13733</v>
      </c>
      <c r="AH57" s="289">
        <v>591</v>
      </c>
      <c r="AI57" s="232">
        <v>104.4970324151575</v>
      </c>
      <c r="AJ57" s="355">
        <v>5</v>
      </c>
      <c r="AK57" s="378">
        <v>5.4932</v>
      </c>
    </row>
    <row r="58" spans="1:37" ht="12.75">
      <c r="A58" s="67" t="s">
        <v>49</v>
      </c>
      <c r="B58" s="178">
        <v>3454.40683</v>
      </c>
      <c r="C58" s="144">
        <v>3431</v>
      </c>
      <c r="D58" s="68">
        <v>7.5907</v>
      </c>
      <c r="E58" s="128">
        <v>394</v>
      </c>
      <c r="F58" s="174">
        <v>16.9958</v>
      </c>
      <c r="G58" s="348">
        <v>151558.63</v>
      </c>
      <c r="H58" s="153">
        <v>17899.17</v>
      </c>
      <c r="I58" s="226">
        <v>16745</v>
      </c>
      <c r="J58" s="311">
        <v>16745</v>
      </c>
      <c r="K58" s="236">
        <v>17256</v>
      </c>
      <c r="L58" s="182">
        <v>1036.3220489999999</v>
      </c>
      <c r="M58" s="16">
        <v>2682.48</v>
      </c>
      <c r="N58" s="16">
        <v>5053.26</v>
      </c>
      <c r="O58" s="16">
        <v>2966.2</v>
      </c>
      <c r="P58" s="16">
        <v>4329.97</v>
      </c>
      <c r="Q58" s="118">
        <v>5215.37</v>
      </c>
      <c r="R58" s="351">
        <v>21283.6</v>
      </c>
      <c r="S58" s="153">
        <v>118.90830692149412</v>
      </c>
      <c r="T58" s="232">
        <v>3384.4300000000003</v>
      </c>
      <c r="U58" s="246">
        <v>6.203322646458758</v>
      </c>
      <c r="V58" s="300">
        <v>-4128.5999999999985</v>
      </c>
      <c r="W58" s="100">
        <v>17155</v>
      </c>
      <c r="X58" s="182">
        <v>410</v>
      </c>
      <c r="Y58" s="16">
        <v>102.4484920871902</v>
      </c>
      <c r="Z58" s="205">
        <v>5</v>
      </c>
      <c r="AA58" s="338">
        <v>410</v>
      </c>
      <c r="AB58" s="236">
        <v>0</v>
      </c>
      <c r="AC58" s="275">
        <v>17155</v>
      </c>
      <c r="AD58" s="153">
        <v>410</v>
      </c>
      <c r="AE58" s="309">
        <v>102.4484920871902</v>
      </c>
      <c r="AF58" s="394">
        <v>788</v>
      </c>
      <c r="AG58" s="279">
        <v>17943</v>
      </c>
      <c r="AH58" s="289">
        <v>687</v>
      </c>
      <c r="AI58" s="232">
        <v>103.98122392211404</v>
      </c>
      <c r="AJ58" s="355">
        <v>5</v>
      </c>
      <c r="AK58" s="378">
        <v>5.229670649956281</v>
      </c>
    </row>
    <row r="59" spans="1:37" ht="12.75">
      <c r="A59" s="67" t="s">
        <v>50</v>
      </c>
      <c r="B59" s="178">
        <v>2305.966193333333</v>
      </c>
      <c r="C59" s="144">
        <v>7023</v>
      </c>
      <c r="D59" s="68">
        <v>5.1355</v>
      </c>
      <c r="E59" s="128">
        <v>688</v>
      </c>
      <c r="F59" s="174">
        <v>21.1</v>
      </c>
      <c r="G59" s="348">
        <v>199470</v>
      </c>
      <c r="H59" s="153">
        <v>18981.79</v>
      </c>
      <c r="I59" s="226">
        <v>19917.2</v>
      </c>
      <c r="J59" s="311">
        <v>19917.2</v>
      </c>
      <c r="K59" s="236">
        <v>20777</v>
      </c>
      <c r="L59" s="182">
        <v>691.7898579999999</v>
      </c>
      <c r="M59" s="16">
        <v>5490.84</v>
      </c>
      <c r="N59" s="16">
        <v>3418.79</v>
      </c>
      <c r="O59" s="16">
        <v>5179.55</v>
      </c>
      <c r="P59" s="16">
        <v>5375.59</v>
      </c>
      <c r="Q59" s="118">
        <v>6864.08</v>
      </c>
      <c r="R59" s="351">
        <v>27020.64</v>
      </c>
      <c r="S59" s="153">
        <v>142.35032628640397</v>
      </c>
      <c r="T59" s="232">
        <v>8038.8499999999985</v>
      </c>
      <c r="U59" s="246">
        <v>3.8474498077744554</v>
      </c>
      <c r="V59" s="300">
        <v>0</v>
      </c>
      <c r="W59" s="100">
        <v>27020.64</v>
      </c>
      <c r="X59" s="182">
        <v>7103.439999999999</v>
      </c>
      <c r="Y59" s="16">
        <v>135.6648524893057</v>
      </c>
      <c r="Z59" s="205">
        <v>3.8474498077744554</v>
      </c>
      <c r="AA59" s="338">
        <v>7103.439999999999</v>
      </c>
      <c r="AB59" s="236">
        <v>0</v>
      </c>
      <c r="AC59" s="275">
        <v>27020.64</v>
      </c>
      <c r="AD59" s="153">
        <v>7103.439999999999</v>
      </c>
      <c r="AE59" s="309">
        <v>135.6648524893057</v>
      </c>
      <c r="AF59" s="394">
        <v>1376</v>
      </c>
      <c r="AG59" s="279">
        <v>28397</v>
      </c>
      <c r="AH59" s="289">
        <v>7620</v>
      </c>
      <c r="AI59" s="232">
        <v>136.67516965875728</v>
      </c>
      <c r="AJ59" s="355">
        <v>3.8474498077744554</v>
      </c>
      <c r="AK59" s="378">
        <v>4.043428734159191</v>
      </c>
    </row>
    <row r="60" spans="1:37" ht="12.75">
      <c r="A60" s="67" t="s">
        <v>51</v>
      </c>
      <c r="B60" s="178">
        <v>4230.98801</v>
      </c>
      <c r="C60" s="144">
        <v>3058</v>
      </c>
      <c r="D60" s="68">
        <v>5.0018</v>
      </c>
      <c r="E60" s="128">
        <v>193.25</v>
      </c>
      <c r="F60" s="174">
        <v>7.5387</v>
      </c>
      <c r="G60" s="348">
        <v>100230.29</v>
      </c>
      <c r="H60" s="153">
        <v>10717.03</v>
      </c>
      <c r="I60" s="226">
        <v>10717.03</v>
      </c>
      <c r="J60" s="311">
        <v>10717.03</v>
      </c>
      <c r="K60" s="236">
        <v>10965</v>
      </c>
      <c r="L60" s="182">
        <v>1269.296403</v>
      </c>
      <c r="M60" s="16">
        <v>2390.86</v>
      </c>
      <c r="N60" s="16">
        <v>3329.78</v>
      </c>
      <c r="O60" s="16">
        <v>1454.87</v>
      </c>
      <c r="P60" s="16">
        <v>1920.61</v>
      </c>
      <c r="Q60" s="118">
        <v>3449.08</v>
      </c>
      <c r="R60" s="351">
        <v>13814.5</v>
      </c>
      <c r="S60" s="153">
        <v>128.90231715316648</v>
      </c>
      <c r="T60" s="232">
        <v>3097.4699999999993</v>
      </c>
      <c r="U60" s="246">
        <v>4.517495094833224</v>
      </c>
      <c r="V60" s="300">
        <v>0</v>
      </c>
      <c r="W60" s="100">
        <v>13814.5</v>
      </c>
      <c r="X60" s="182">
        <v>3097.4699999999993</v>
      </c>
      <c r="Y60" s="16">
        <v>128.90231715316648</v>
      </c>
      <c r="Z60" s="205">
        <v>4.517495094833224</v>
      </c>
      <c r="AA60" s="338">
        <v>3097.4699999999993</v>
      </c>
      <c r="AB60" s="236">
        <v>0</v>
      </c>
      <c r="AC60" s="275">
        <v>13814.5</v>
      </c>
      <c r="AD60" s="153">
        <v>3097.4699999999993</v>
      </c>
      <c r="AE60" s="309">
        <v>128.90231715316648</v>
      </c>
      <c r="AF60" s="394">
        <v>386.5</v>
      </c>
      <c r="AG60" s="279">
        <v>14201</v>
      </c>
      <c r="AH60" s="289">
        <v>3236</v>
      </c>
      <c r="AI60" s="232">
        <v>129.51208390332877</v>
      </c>
      <c r="AJ60" s="355">
        <v>4.517495094833224</v>
      </c>
      <c r="AK60" s="378">
        <v>4.643884892086331</v>
      </c>
    </row>
    <row r="61" spans="1:37" ht="12.75">
      <c r="A61" s="67" t="s">
        <v>52</v>
      </c>
      <c r="B61" s="178">
        <v>559.2324333333333</v>
      </c>
      <c r="C61" s="144">
        <v>2172</v>
      </c>
      <c r="D61" s="68">
        <v>2.97</v>
      </c>
      <c r="E61" s="128">
        <v>221</v>
      </c>
      <c r="F61" s="174">
        <v>22.1</v>
      </c>
      <c r="G61" s="348">
        <v>76328.4</v>
      </c>
      <c r="H61" s="153">
        <v>12349.39</v>
      </c>
      <c r="I61" s="226">
        <v>10535</v>
      </c>
      <c r="J61" s="311">
        <v>10535</v>
      </c>
      <c r="K61" s="236">
        <v>10811</v>
      </c>
      <c r="L61" s="182">
        <v>167.76973</v>
      </c>
      <c r="M61" s="16">
        <v>1698.15</v>
      </c>
      <c r="N61" s="16">
        <v>1977.18</v>
      </c>
      <c r="O61" s="16">
        <v>1663.78</v>
      </c>
      <c r="P61" s="16">
        <v>5630.36</v>
      </c>
      <c r="Q61" s="118">
        <v>2626.58</v>
      </c>
      <c r="R61" s="351">
        <v>13763.82</v>
      </c>
      <c r="S61" s="153">
        <v>111.45344021040715</v>
      </c>
      <c r="T61" s="232">
        <v>1414.4300000000003</v>
      </c>
      <c r="U61" s="246">
        <v>6.3369337016574585</v>
      </c>
      <c r="V61" s="300">
        <v>-2903.8199999999997</v>
      </c>
      <c r="W61" s="100">
        <v>10860</v>
      </c>
      <c r="X61" s="182">
        <v>325</v>
      </c>
      <c r="Y61" s="16">
        <v>103.08495491219745</v>
      </c>
      <c r="Z61" s="205">
        <v>5</v>
      </c>
      <c r="AA61" s="338">
        <v>325</v>
      </c>
      <c r="AB61" s="236">
        <v>0</v>
      </c>
      <c r="AC61" s="275">
        <v>10860</v>
      </c>
      <c r="AD61" s="153">
        <v>325</v>
      </c>
      <c r="AE61" s="309">
        <v>103.08495491219745</v>
      </c>
      <c r="AF61" s="394">
        <v>442</v>
      </c>
      <c r="AG61" s="279">
        <v>11302</v>
      </c>
      <c r="AH61" s="289">
        <v>491</v>
      </c>
      <c r="AI61" s="232">
        <v>104.54167052076588</v>
      </c>
      <c r="AJ61" s="355">
        <v>5</v>
      </c>
      <c r="AK61" s="378">
        <v>5.203499079189687</v>
      </c>
    </row>
    <row r="62" spans="1:37" ht="12.75">
      <c r="A62" s="67" t="s">
        <v>53</v>
      </c>
      <c r="B62" s="178">
        <v>3476.5561166666666</v>
      </c>
      <c r="C62" s="144">
        <v>1272</v>
      </c>
      <c r="D62" s="68">
        <v>3.3714</v>
      </c>
      <c r="E62" s="128">
        <v>186.25</v>
      </c>
      <c r="F62" s="174">
        <v>13.0034</v>
      </c>
      <c r="G62" s="348">
        <v>15171.6</v>
      </c>
      <c r="H62" s="153">
        <v>8529.85</v>
      </c>
      <c r="I62" s="226">
        <v>6170</v>
      </c>
      <c r="J62" s="311">
        <v>6170</v>
      </c>
      <c r="K62" s="236">
        <v>6411</v>
      </c>
      <c r="L62" s="182">
        <v>1042.966835</v>
      </c>
      <c r="M62" s="16">
        <v>994.5</v>
      </c>
      <c r="N62" s="16">
        <v>2244.4</v>
      </c>
      <c r="O62" s="16">
        <v>1402.17</v>
      </c>
      <c r="P62" s="16">
        <v>3312.84</v>
      </c>
      <c r="Q62" s="118">
        <v>522.08</v>
      </c>
      <c r="R62" s="351">
        <v>9518.96</v>
      </c>
      <c r="S62" s="153">
        <v>111.59586628135312</v>
      </c>
      <c r="T62" s="232">
        <v>989.1099999999988</v>
      </c>
      <c r="U62" s="246">
        <v>7.483459119496855</v>
      </c>
      <c r="V62" s="300">
        <v>-3158.959999999999</v>
      </c>
      <c r="W62" s="100">
        <v>6360</v>
      </c>
      <c r="X62" s="182">
        <v>190</v>
      </c>
      <c r="Y62" s="16">
        <v>103.07941653160452</v>
      </c>
      <c r="Z62" s="205">
        <v>5</v>
      </c>
      <c r="AA62" s="338">
        <v>190</v>
      </c>
      <c r="AB62" s="236">
        <v>0</v>
      </c>
      <c r="AC62" s="275">
        <v>6360</v>
      </c>
      <c r="AD62" s="153">
        <v>190</v>
      </c>
      <c r="AE62" s="309">
        <v>103.07941653160452</v>
      </c>
      <c r="AF62" s="394">
        <v>372.5</v>
      </c>
      <c r="AG62" s="279">
        <v>6733</v>
      </c>
      <c r="AH62" s="289">
        <v>322</v>
      </c>
      <c r="AI62" s="232">
        <v>105.02261737638435</v>
      </c>
      <c r="AJ62" s="355">
        <v>5</v>
      </c>
      <c r="AK62" s="378">
        <v>5.293238993710692</v>
      </c>
    </row>
    <row r="63" spans="1:37" ht="12.75">
      <c r="A63" s="67" t="s">
        <v>54</v>
      </c>
      <c r="B63" s="178">
        <v>2762.16321</v>
      </c>
      <c r="C63" s="144">
        <v>2965</v>
      </c>
      <c r="D63" s="68">
        <v>3.7032</v>
      </c>
      <c r="E63" s="128">
        <v>81</v>
      </c>
      <c r="F63" s="174">
        <v>23</v>
      </c>
      <c r="G63" s="348">
        <v>73175.6</v>
      </c>
      <c r="H63" s="153">
        <v>14199.67</v>
      </c>
      <c r="I63" s="226">
        <v>14199.67</v>
      </c>
      <c r="J63" s="311">
        <v>14199.67</v>
      </c>
      <c r="K63" s="236">
        <v>14276</v>
      </c>
      <c r="L63" s="182">
        <v>828.6489630000001</v>
      </c>
      <c r="M63" s="16">
        <v>2318.14</v>
      </c>
      <c r="N63" s="16">
        <v>2465.28</v>
      </c>
      <c r="O63" s="16">
        <v>609.8</v>
      </c>
      <c r="P63" s="16">
        <v>5859.65</v>
      </c>
      <c r="Q63" s="118">
        <v>2518.09</v>
      </c>
      <c r="R63" s="351">
        <v>14599.61</v>
      </c>
      <c r="S63" s="153">
        <v>102.81654432814284</v>
      </c>
      <c r="T63" s="232">
        <v>399.9400000000005</v>
      </c>
      <c r="U63" s="246">
        <v>4.923983136593592</v>
      </c>
      <c r="V63" s="300">
        <v>0</v>
      </c>
      <c r="W63" s="100">
        <v>14599.61</v>
      </c>
      <c r="X63" s="182">
        <v>399.9400000000005</v>
      </c>
      <c r="Y63" s="16">
        <v>102.81654432814284</v>
      </c>
      <c r="Z63" s="205">
        <v>4.923983136593592</v>
      </c>
      <c r="AA63" s="338">
        <v>399.9400000000005</v>
      </c>
      <c r="AB63" s="236">
        <v>0</v>
      </c>
      <c r="AC63" s="275">
        <v>14599.61</v>
      </c>
      <c r="AD63" s="153">
        <v>399.9400000000005</v>
      </c>
      <c r="AE63" s="309">
        <v>102.81654432814284</v>
      </c>
      <c r="AF63" s="394">
        <v>162</v>
      </c>
      <c r="AG63" s="279">
        <v>14762</v>
      </c>
      <c r="AH63" s="289">
        <v>486</v>
      </c>
      <c r="AI63" s="232">
        <v>103.40431493415522</v>
      </c>
      <c r="AJ63" s="355">
        <v>4.923983136593592</v>
      </c>
      <c r="AK63" s="378">
        <v>4.978752107925801</v>
      </c>
    </row>
    <row r="64" spans="1:37" ht="12.75">
      <c r="A64" s="67" t="s">
        <v>55</v>
      </c>
      <c r="B64" s="178">
        <v>5716.597153333333</v>
      </c>
      <c r="C64" s="144">
        <v>2377</v>
      </c>
      <c r="D64" s="68">
        <v>6.0304</v>
      </c>
      <c r="E64" s="128">
        <v>417</v>
      </c>
      <c r="F64" s="174">
        <v>28.70988</v>
      </c>
      <c r="G64" s="348">
        <v>152685.4</v>
      </c>
      <c r="H64" s="153">
        <v>18435.99</v>
      </c>
      <c r="I64" s="226">
        <v>11620</v>
      </c>
      <c r="J64" s="311">
        <v>11620</v>
      </c>
      <c r="K64" s="236">
        <v>12145</v>
      </c>
      <c r="L64" s="182">
        <v>1714.9791460000001</v>
      </c>
      <c r="M64" s="16">
        <v>1858.42</v>
      </c>
      <c r="N64" s="16">
        <v>4014.54</v>
      </c>
      <c r="O64" s="16">
        <v>3139.35</v>
      </c>
      <c r="P64" s="16">
        <v>7314.34</v>
      </c>
      <c r="Q64" s="118">
        <v>5254.15</v>
      </c>
      <c r="R64" s="351">
        <v>23295.78</v>
      </c>
      <c r="S64" s="153">
        <v>126.360341918172</v>
      </c>
      <c r="T64" s="232">
        <v>4859.789999999997</v>
      </c>
      <c r="U64" s="246">
        <v>9.800496424063946</v>
      </c>
      <c r="V64" s="300">
        <v>-11410.779999999999</v>
      </c>
      <c r="W64" s="100">
        <v>11885</v>
      </c>
      <c r="X64" s="182">
        <v>265</v>
      </c>
      <c r="Y64" s="16">
        <v>102.28055077452667</v>
      </c>
      <c r="Z64" s="205">
        <v>5</v>
      </c>
      <c r="AA64" s="338">
        <v>265</v>
      </c>
      <c r="AB64" s="236">
        <v>0</v>
      </c>
      <c r="AC64" s="275">
        <v>11885</v>
      </c>
      <c r="AD64" s="153">
        <v>265</v>
      </c>
      <c r="AE64" s="309">
        <v>102.28055077452667</v>
      </c>
      <c r="AF64" s="394">
        <v>834</v>
      </c>
      <c r="AG64" s="279">
        <v>12719</v>
      </c>
      <c r="AH64" s="289">
        <v>574</v>
      </c>
      <c r="AI64" s="232">
        <v>104.72622478386167</v>
      </c>
      <c r="AJ64" s="355">
        <v>5</v>
      </c>
      <c r="AK64" s="378">
        <v>5.350862431636517</v>
      </c>
    </row>
    <row r="65" spans="1:37" ht="12.75">
      <c r="A65" s="67" t="s">
        <v>56</v>
      </c>
      <c r="B65" s="178">
        <v>521.0602066666668</v>
      </c>
      <c r="C65" s="144">
        <v>4133</v>
      </c>
      <c r="D65" s="68">
        <v>5.9982</v>
      </c>
      <c r="E65" s="128">
        <v>771.5</v>
      </c>
      <c r="F65" s="174">
        <v>6.9</v>
      </c>
      <c r="G65" s="348">
        <v>80364</v>
      </c>
      <c r="H65" s="153">
        <v>14613.6</v>
      </c>
      <c r="I65" s="226">
        <v>14613.6</v>
      </c>
      <c r="J65" s="311">
        <v>14613.6</v>
      </c>
      <c r="K65" s="236">
        <v>15629</v>
      </c>
      <c r="L65" s="182">
        <v>156.31806200000003</v>
      </c>
      <c r="M65" s="16">
        <v>3231.33</v>
      </c>
      <c r="N65" s="16">
        <v>3993.1</v>
      </c>
      <c r="O65" s="16">
        <v>5808.18</v>
      </c>
      <c r="P65" s="16">
        <v>1757.89</v>
      </c>
      <c r="Q65" s="118">
        <v>2765.45</v>
      </c>
      <c r="R65" s="351">
        <v>17712.27</v>
      </c>
      <c r="S65" s="153">
        <v>121.2040154376745</v>
      </c>
      <c r="T65" s="232">
        <v>3098.67</v>
      </c>
      <c r="U65" s="246">
        <v>4.285572223566417</v>
      </c>
      <c r="V65" s="300">
        <v>0</v>
      </c>
      <c r="W65" s="100">
        <v>17712.27</v>
      </c>
      <c r="X65" s="182">
        <v>3098.67</v>
      </c>
      <c r="Y65" s="16">
        <v>121.2040154376745</v>
      </c>
      <c r="Z65" s="205">
        <v>4.285572223566417</v>
      </c>
      <c r="AA65" s="338">
        <v>3098.67</v>
      </c>
      <c r="AB65" s="236">
        <v>0</v>
      </c>
      <c r="AC65" s="275">
        <v>17712.27</v>
      </c>
      <c r="AD65" s="153">
        <v>3098.67</v>
      </c>
      <c r="AE65" s="309">
        <v>121.2040154376745</v>
      </c>
      <c r="AF65" s="394">
        <v>1543</v>
      </c>
      <c r="AG65" s="279">
        <v>19255</v>
      </c>
      <c r="AH65" s="289">
        <v>3626</v>
      </c>
      <c r="AI65" s="232">
        <v>123.20046068206538</v>
      </c>
      <c r="AJ65" s="355">
        <v>4.285572223566417</v>
      </c>
      <c r="AK65" s="378">
        <v>4.658843455117348</v>
      </c>
    </row>
    <row r="66" spans="1:37" ht="12.75">
      <c r="A66" s="67" t="s">
        <v>57</v>
      </c>
      <c r="B66" s="178">
        <v>5410.939476666666</v>
      </c>
      <c r="C66" s="144">
        <v>9947</v>
      </c>
      <c r="D66" s="68">
        <v>9.8535</v>
      </c>
      <c r="E66" s="128">
        <v>1090.75</v>
      </c>
      <c r="F66" s="174">
        <v>31.04</v>
      </c>
      <c r="G66" s="348">
        <v>271440</v>
      </c>
      <c r="H66" s="153">
        <v>33472.59</v>
      </c>
      <c r="I66" s="226">
        <v>33472.59</v>
      </c>
      <c r="J66" s="311">
        <v>33472.59</v>
      </c>
      <c r="K66" s="236">
        <v>34947</v>
      </c>
      <c r="L66" s="182">
        <v>1623.281843</v>
      </c>
      <c r="M66" s="16">
        <v>7776.92</v>
      </c>
      <c r="N66" s="16">
        <v>6559.64</v>
      </c>
      <c r="O66" s="16">
        <v>8211.62</v>
      </c>
      <c r="P66" s="16">
        <v>7907.98</v>
      </c>
      <c r="Q66" s="118">
        <v>9340.68</v>
      </c>
      <c r="R66" s="351">
        <v>41420.12</v>
      </c>
      <c r="S66" s="153">
        <v>123.74339720947798</v>
      </c>
      <c r="T66" s="232">
        <v>7947.530000000006</v>
      </c>
      <c r="U66" s="246">
        <v>4.164081632653062</v>
      </c>
      <c r="V66" s="300">
        <v>0</v>
      </c>
      <c r="W66" s="100">
        <v>41420.12</v>
      </c>
      <c r="X66" s="182">
        <v>7947.530000000006</v>
      </c>
      <c r="Y66" s="16">
        <v>123.74339720947798</v>
      </c>
      <c r="Z66" s="205">
        <v>4.164081632653062</v>
      </c>
      <c r="AA66" s="338">
        <v>7947.530000000006</v>
      </c>
      <c r="AB66" s="236">
        <v>0</v>
      </c>
      <c r="AC66" s="275">
        <v>41420.12</v>
      </c>
      <c r="AD66" s="153">
        <v>7947.530000000006</v>
      </c>
      <c r="AE66" s="309">
        <v>123.74339720947798</v>
      </c>
      <c r="AF66" s="394">
        <v>2181.5</v>
      </c>
      <c r="AG66" s="279">
        <v>43602</v>
      </c>
      <c r="AH66" s="289">
        <v>8655</v>
      </c>
      <c r="AI66" s="232">
        <v>124.76607434114517</v>
      </c>
      <c r="AJ66" s="355">
        <v>4.164081632653062</v>
      </c>
      <c r="AK66" s="378">
        <v>4.383432190610234</v>
      </c>
    </row>
    <row r="67" spans="1:37" ht="13.5" thickBot="1">
      <c r="A67" s="84" t="s">
        <v>58</v>
      </c>
      <c r="B67" s="179">
        <v>3061.5913100000002</v>
      </c>
      <c r="C67" s="145">
        <v>6315</v>
      </c>
      <c r="D67" s="69">
        <v>7.1698</v>
      </c>
      <c r="E67" s="129">
        <v>226</v>
      </c>
      <c r="F67" s="175">
        <v>35.6</v>
      </c>
      <c r="G67" s="349">
        <v>82704.2</v>
      </c>
      <c r="H67" s="155">
        <v>22114.68</v>
      </c>
      <c r="I67" s="227">
        <v>22114.68</v>
      </c>
      <c r="J67" s="312">
        <v>22114.68</v>
      </c>
      <c r="K67" s="260">
        <v>22411</v>
      </c>
      <c r="L67" s="176">
        <v>918.4773930000001</v>
      </c>
      <c r="M67" s="62">
        <v>4937.3</v>
      </c>
      <c r="N67" s="62">
        <v>4773.06</v>
      </c>
      <c r="O67" s="62">
        <v>1701.42</v>
      </c>
      <c r="P67" s="62">
        <v>9069.72</v>
      </c>
      <c r="Q67" s="221">
        <v>2845.98</v>
      </c>
      <c r="R67" s="353">
        <v>24245.96</v>
      </c>
      <c r="S67" s="155">
        <v>109.63739922983284</v>
      </c>
      <c r="T67" s="234">
        <v>2131.279999999999</v>
      </c>
      <c r="U67" s="248">
        <v>3.8394235946159934</v>
      </c>
      <c r="V67" s="298">
        <v>0</v>
      </c>
      <c r="W67" s="165">
        <v>24245.96</v>
      </c>
      <c r="X67" s="176">
        <v>2131.279999999999</v>
      </c>
      <c r="Y67" s="62">
        <v>109.63739922983284</v>
      </c>
      <c r="Z67" s="207">
        <v>3.8394235946159934</v>
      </c>
      <c r="AA67" s="340">
        <v>2131.279999999999</v>
      </c>
      <c r="AB67" s="260">
        <v>0</v>
      </c>
      <c r="AC67" s="276">
        <v>24245.96</v>
      </c>
      <c r="AD67" s="155">
        <v>2131.279999999999</v>
      </c>
      <c r="AE67" s="321">
        <v>109.63739922983284</v>
      </c>
      <c r="AF67" s="395">
        <v>452</v>
      </c>
      <c r="AG67" s="280">
        <v>24698</v>
      </c>
      <c r="AH67" s="290">
        <v>2287</v>
      </c>
      <c r="AI67" s="234">
        <v>110.20481013787872</v>
      </c>
      <c r="AJ67" s="356">
        <v>3.8394235946159934</v>
      </c>
      <c r="AK67" s="380">
        <v>3.9110055423594616</v>
      </c>
    </row>
    <row r="68" spans="1:37" s="82" customFormat="1" ht="13.5" thickBot="1">
      <c r="A68" s="56"/>
      <c r="B68" s="86"/>
      <c r="C68" s="71"/>
      <c r="D68" s="72"/>
      <c r="E68" s="73"/>
      <c r="F68" s="74"/>
      <c r="G68" s="73"/>
      <c r="H68" s="80"/>
      <c r="I68" s="80"/>
      <c r="J68" s="80"/>
      <c r="K68" s="78"/>
      <c r="L68" s="75"/>
      <c r="M68" s="75"/>
      <c r="N68" s="75"/>
      <c r="O68" s="75"/>
      <c r="P68" s="75"/>
      <c r="Q68" s="75"/>
      <c r="R68" s="108"/>
      <c r="S68" s="78"/>
      <c r="T68" s="70"/>
      <c r="U68" s="77"/>
      <c r="V68" s="78"/>
      <c r="W68" s="90"/>
      <c r="X68" s="108"/>
      <c r="Y68" s="75"/>
      <c r="Z68" s="81"/>
      <c r="AA68" s="81"/>
      <c r="AC68" s="314"/>
      <c r="AD68" s="93"/>
      <c r="AE68" s="78"/>
      <c r="AF68" s="397"/>
      <c r="AG68" s="78"/>
      <c r="AK68" s="304"/>
    </row>
    <row r="69" spans="1:37" ht="15.75" customHeight="1" thickBot="1">
      <c r="A69" s="53" t="s">
        <v>72</v>
      </c>
      <c r="B69" s="52">
        <v>717582.8565666664</v>
      </c>
      <c r="C69" s="59">
        <v>1267449</v>
      </c>
      <c r="D69" s="85">
        <v>496.17569999999995</v>
      </c>
      <c r="E69" s="17">
        <v>131626.25</v>
      </c>
      <c r="F69" s="18">
        <v>2593.052880000001</v>
      </c>
      <c r="G69" s="98">
        <v>9598874.840000002</v>
      </c>
      <c r="H69" s="188">
        <v>3086080.04</v>
      </c>
      <c r="I69" s="228">
        <v>3825300.5</v>
      </c>
      <c r="J69" s="228">
        <v>3882868.6199999996</v>
      </c>
      <c r="K69" s="231">
        <v>4055792</v>
      </c>
      <c r="L69" s="106">
        <v>215274.85697000008</v>
      </c>
      <c r="M69" s="18">
        <v>990937.542909</v>
      </c>
      <c r="N69" s="18">
        <v>330312.514303</v>
      </c>
      <c r="O69" s="18">
        <v>990937.542909</v>
      </c>
      <c r="P69" s="18">
        <v>660625.028606</v>
      </c>
      <c r="Q69" s="98">
        <v>330312.514303</v>
      </c>
      <c r="R69" s="101">
        <v>3518399.970000001</v>
      </c>
      <c r="S69" s="195">
        <v>114.00870762898299</v>
      </c>
      <c r="T69" s="240">
        <v>432319.9300000011</v>
      </c>
      <c r="U69" s="249">
        <v>2.775969660317694</v>
      </c>
      <c r="V69" s="250">
        <v>427689.57999999984</v>
      </c>
      <c r="W69" s="101">
        <v>3946089.5500000007</v>
      </c>
      <c r="X69" s="195">
        <v>120789.05000000075</v>
      </c>
      <c r="Y69" s="216">
        <v>103.15763558967461</v>
      </c>
      <c r="Z69" s="209">
        <v>3.113410914364208</v>
      </c>
      <c r="AA69" s="209">
        <v>63220.9300000011</v>
      </c>
      <c r="AB69" s="322">
        <v>22686.499999999996</v>
      </c>
      <c r="AC69" s="319">
        <v>3968776.0500000007</v>
      </c>
      <c r="AD69" s="328">
        <v>85907.4299999999</v>
      </c>
      <c r="AE69" s="330">
        <v>102.21247326158569</v>
      </c>
      <c r="AF69" s="398">
        <v>263252.5</v>
      </c>
      <c r="AG69" s="285">
        <v>4232033</v>
      </c>
      <c r="AH69" s="195">
        <v>176241</v>
      </c>
      <c r="AI69" s="281">
        <v>104.34541514949484</v>
      </c>
      <c r="AJ69" s="358">
        <v>3.131310253903708</v>
      </c>
      <c r="AK69" s="375">
        <v>3.3390164022378808</v>
      </c>
    </row>
    <row r="70" spans="1:37" s="82" customFormat="1" ht="12.75">
      <c r="A70" s="109"/>
      <c r="B70" s="109"/>
      <c r="C70" s="109"/>
      <c r="D70" s="109"/>
      <c r="E70" s="297"/>
      <c r="F70" s="109"/>
      <c r="G70" s="109"/>
      <c r="H70" s="5"/>
      <c r="I70" s="5"/>
      <c r="J70" s="5"/>
      <c r="K70" s="51"/>
      <c r="L70" s="109"/>
      <c r="M70" s="297"/>
      <c r="N70" s="297"/>
      <c r="O70" s="297"/>
      <c r="P70" s="297"/>
      <c r="Q70" s="297"/>
      <c r="R70" s="297"/>
      <c r="S70" s="108"/>
      <c r="T70" s="70"/>
      <c r="U70" s="241"/>
      <c r="V70" s="109"/>
      <c r="W70" s="110"/>
      <c r="X70" s="108"/>
      <c r="Y70" s="75"/>
      <c r="Z70" s="88"/>
      <c r="AA70" s="88"/>
      <c r="AB70" s="87"/>
      <c r="AC70" s="87"/>
      <c r="AD70" s="150"/>
      <c r="AE70" s="78"/>
      <c r="AF70" s="334"/>
      <c r="AG70" s="87"/>
      <c r="AH70" s="87"/>
      <c r="AI70" s="86"/>
      <c r="AJ70" s="87"/>
      <c r="AK70" s="360"/>
    </row>
    <row r="71" spans="1:37" ht="13.5" thickBot="1">
      <c r="A71" s="2" t="s">
        <v>80</v>
      </c>
      <c r="B71" s="2"/>
      <c r="C71" s="2"/>
      <c r="D71" s="2"/>
      <c r="E71" s="26"/>
      <c r="F71" s="2"/>
      <c r="G71" s="2"/>
      <c r="H71" s="3"/>
      <c r="I71" s="3"/>
      <c r="J71" s="3"/>
      <c r="K71" s="51"/>
      <c r="L71" s="5"/>
      <c r="M71" s="13"/>
      <c r="N71" s="13"/>
      <c r="O71" s="13"/>
      <c r="P71" s="13"/>
      <c r="Q71" s="13"/>
      <c r="R71" s="110"/>
      <c r="S71" s="108"/>
      <c r="T71" s="70"/>
      <c r="U71" s="241"/>
      <c r="V71" s="109"/>
      <c r="W71" s="110"/>
      <c r="X71" s="108"/>
      <c r="Y71" s="75"/>
      <c r="Z71" s="88"/>
      <c r="AA71" s="88"/>
      <c r="AB71" s="87"/>
      <c r="AC71" s="87"/>
      <c r="AD71" s="150"/>
      <c r="AE71" s="78"/>
      <c r="AF71" s="334"/>
      <c r="AG71" s="87"/>
      <c r="AH71" s="58"/>
      <c r="AI71" s="190"/>
      <c r="AJ71" s="58"/>
      <c r="AK71" s="360"/>
    </row>
    <row r="72" spans="1:37" ht="15.75" customHeight="1" thickBot="1">
      <c r="A72" s="53" t="s">
        <v>75</v>
      </c>
      <c r="B72" s="52">
        <v>638344.0730133334</v>
      </c>
      <c r="C72" s="342">
        <v>1141457</v>
      </c>
      <c r="D72" s="52">
        <v>307.2493</v>
      </c>
      <c r="E72" s="130">
        <v>116886.5</v>
      </c>
      <c r="F72" s="52">
        <v>1953.2627</v>
      </c>
      <c r="G72" s="184">
        <v>5672946.96</v>
      </c>
      <c r="H72" s="188">
        <v>2563471.87</v>
      </c>
      <c r="I72" s="228">
        <v>3341428.98</v>
      </c>
      <c r="J72" s="228">
        <v>3398741.0999999996</v>
      </c>
      <c r="K72" s="231">
        <v>3552579</v>
      </c>
      <c r="L72" s="222">
        <v>191503.221904</v>
      </c>
      <c r="M72" s="98">
        <v>892432.42</v>
      </c>
      <c r="N72" s="18">
        <v>204541.03999999995</v>
      </c>
      <c r="O72" s="98">
        <v>879970.5300000001</v>
      </c>
      <c r="P72" s="98">
        <v>497627.41000000003</v>
      </c>
      <c r="Q72" s="223">
        <v>195215.12000000002</v>
      </c>
      <c r="R72" s="101">
        <v>2861289.73</v>
      </c>
      <c r="S72" s="256">
        <v>111.61775416712491</v>
      </c>
      <c r="T72" s="240">
        <v>297817.85999999987</v>
      </c>
      <c r="U72" s="249">
        <v>2.506699534016612</v>
      </c>
      <c r="V72" s="250">
        <v>537772.0399999999</v>
      </c>
      <c r="W72" s="102">
        <v>3399061.77</v>
      </c>
      <c r="X72" s="195">
        <v>57632.79000000004</v>
      </c>
      <c r="Y72" s="216">
        <v>101.72479470145734</v>
      </c>
      <c r="Z72" s="266">
        <v>2.977827259371137</v>
      </c>
      <c r="AA72" s="209">
        <v>320.67000000039116</v>
      </c>
      <c r="AB72" s="322">
        <v>22476.799999999996</v>
      </c>
      <c r="AC72" s="319">
        <v>3421538.5700000003</v>
      </c>
      <c r="AD72" s="328">
        <v>22797.469999999907</v>
      </c>
      <c r="AE72" s="332">
        <v>100.67076218309188</v>
      </c>
      <c r="AF72" s="399">
        <v>233773</v>
      </c>
      <c r="AG72" s="285">
        <v>3655313</v>
      </c>
      <c r="AH72" s="328">
        <v>102734</v>
      </c>
      <c r="AI72" s="281">
        <v>102.8918146507087</v>
      </c>
      <c r="AJ72" s="358">
        <v>2.9975185837048612</v>
      </c>
      <c r="AK72" s="375">
        <v>3.2023221198871266</v>
      </c>
    </row>
    <row r="73" spans="1:37" ht="15.75" customHeight="1" thickBot="1">
      <c r="A73" s="53" t="s">
        <v>76</v>
      </c>
      <c r="B73" s="52">
        <v>79238.78355333331</v>
      </c>
      <c r="C73" s="342">
        <v>125992</v>
      </c>
      <c r="D73" s="52">
        <v>188.9264</v>
      </c>
      <c r="E73" s="130">
        <v>14739.75</v>
      </c>
      <c r="F73" s="52">
        <v>639.79018</v>
      </c>
      <c r="G73" s="184">
        <v>3925927.88</v>
      </c>
      <c r="H73" s="189">
        <v>522608.16999999987</v>
      </c>
      <c r="I73" s="258">
        <v>483871.5200000001</v>
      </c>
      <c r="J73" s="258">
        <v>484127.5200000001</v>
      </c>
      <c r="K73" s="261">
        <v>503213</v>
      </c>
      <c r="L73" s="222">
        <v>23771.635066</v>
      </c>
      <c r="M73" s="98">
        <v>98505.09</v>
      </c>
      <c r="N73" s="18">
        <v>125771.48999999998</v>
      </c>
      <c r="O73" s="98">
        <v>110967.01</v>
      </c>
      <c r="P73" s="98">
        <v>162997.61000000002</v>
      </c>
      <c r="Q73" s="223">
        <v>135097.40000000002</v>
      </c>
      <c r="R73" s="101">
        <v>657110.2399999999</v>
      </c>
      <c r="S73" s="195">
        <v>125.7366948549618</v>
      </c>
      <c r="T73" s="166">
        <v>134502.07</v>
      </c>
      <c r="U73" s="209">
        <v>5.215491777255698</v>
      </c>
      <c r="V73" s="250">
        <v>-110082.45999999999</v>
      </c>
      <c r="W73" s="102">
        <v>547027.78</v>
      </c>
      <c r="X73" s="230">
        <v>63156.25999999995</v>
      </c>
      <c r="Y73" s="264">
        <v>113.05227883633239</v>
      </c>
      <c r="Z73" s="265">
        <v>4.341765985141914</v>
      </c>
      <c r="AA73" s="306">
        <v>62900.25999999995</v>
      </c>
      <c r="AB73" s="323">
        <v>209.70000000000073</v>
      </c>
      <c r="AC73" s="320">
        <v>547237.4800000001</v>
      </c>
      <c r="AD73" s="329">
        <v>63109.960000000014</v>
      </c>
      <c r="AE73" s="333">
        <v>113.0358133741292</v>
      </c>
      <c r="AF73" s="400">
        <v>29479.5</v>
      </c>
      <c r="AG73" s="286">
        <v>576720</v>
      </c>
      <c r="AH73" s="329">
        <v>73507</v>
      </c>
      <c r="AI73" s="282">
        <v>114.60753199937204</v>
      </c>
      <c r="AJ73" s="359">
        <v>4.343430376531843</v>
      </c>
      <c r="AK73" s="382">
        <v>4.577433487840498</v>
      </c>
    </row>
    <row r="74" spans="1:37" s="93" customFormat="1" ht="12.75">
      <c r="A74" s="20"/>
      <c r="B74" s="90"/>
      <c r="C74" s="90"/>
      <c r="D74" s="90"/>
      <c r="E74" s="90"/>
      <c r="F74" s="90"/>
      <c r="G74" s="90"/>
      <c r="H74" s="79"/>
      <c r="I74" s="79"/>
      <c r="J74" s="79"/>
      <c r="K74" s="90"/>
      <c r="L74" s="90"/>
      <c r="M74" s="90"/>
      <c r="N74" s="90"/>
      <c r="O74" s="90"/>
      <c r="P74" s="90"/>
      <c r="Q74" s="90"/>
      <c r="R74" s="90"/>
      <c r="S74" s="78"/>
      <c r="T74" s="70"/>
      <c r="U74" s="88"/>
      <c r="V74" s="89"/>
      <c r="W74" s="89"/>
      <c r="X74" s="78"/>
      <c r="Y74" s="75"/>
      <c r="Z74" s="88"/>
      <c r="AA74" s="88"/>
      <c r="AB74" s="150"/>
      <c r="AC74" s="150"/>
      <c r="AD74" s="150"/>
      <c r="AE74" s="78"/>
      <c r="AF74" s="334"/>
      <c r="AG74" s="150"/>
      <c r="AH74" s="150"/>
      <c r="AI74" s="287"/>
      <c r="AJ74" s="150"/>
      <c r="AK74" s="361"/>
    </row>
    <row r="75" spans="1:37" s="93" customFormat="1" ht="13.5" thickBot="1">
      <c r="A75" s="20" t="s">
        <v>77</v>
      </c>
      <c r="B75" s="90"/>
      <c r="C75" s="90"/>
      <c r="D75" s="90"/>
      <c r="E75" s="90"/>
      <c r="F75" s="90"/>
      <c r="G75" s="90"/>
      <c r="H75" s="79"/>
      <c r="I75" s="79"/>
      <c r="J75" s="79"/>
      <c r="K75" s="90"/>
      <c r="L75" s="90"/>
      <c r="M75" s="90"/>
      <c r="N75" s="90"/>
      <c r="O75" s="90"/>
      <c r="P75" s="90"/>
      <c r="Q75" s="90"/>
      <c r="R75" s="90"/>
      <c r="S75" s="78"/>
      <c r="T75" s="70"/>
      <c r="U75" s="88"/>
      <c r="V75" s="89"/>
      <c r="W75" s="89"/>
      <c r="X75" s="78"/>
      <c r="Y75" s="75"/>
      <c r="Z75" s="88"/>
      <c r="AA75" s="88"/>
      <c r="AB75" s="150"/>
      <c r="AC75" s="150"/>
      <c r="AD75" s="150"/>
      <c r="AE75" s="78"/>
      <c r="AF75" s="334"/>
      <c r="AG75" s="150"/>
      <c r="AH75" s="150"/>
      <c r="AI75" s="287"/>
      <c r="AJ75" s="150"/>
      <c r="AK75" s="361"/>
    </row>
    <row r="76" spans="1:37" ht="12.75">
      <c r="A76" s="301" t="s">
        <v>29</v>
      </c>
      <c r="B76" s="103"/>
      <c r="C76" s="92"/>
      <c r="D76" s="92"/>
      <c r="E76" s="92"/>
      <c r="F76" s="92"/>
      <c r="G76" s="95"/>
      <c r="H76" s="213">
        <v>12632.4</v>
      </c>
      <c r="I76" s="225">
        <v>12632.4</v>
      </c>
      <c r="J76" s="225">
        <v>12632.4</v>
      </c>
      <c r="K76" s="235">
        <v>12632.4</v>
      </c>
      <c r="L76" s="103"/>
      <c r="M76" s="92"/>
      <c r="N76" s="92"/>
      <c r="O76" s="92"/>
      <c r="P76" s="92"/>
      <c r="Q76" s="95"/>
      <c r="R76" s="99">
        <v>12670.3</v>
      </c>
      <c r="S76" s="152">
        <v>100.30002216522593</v>
      </c>
      <c r="T76" s="233">
        <v>37.899999999999636</v>
      </c>
      <c r="U76" s="251"/>
      <c r="V76" s="210"/>
      <c r="W76" s="242">
        <v>12670.3</v>
      </c>
      <c r="X76" s="152">
        <v>37.899999999999636</v>
      </c>
      <c r="Y76" s="19">
        <v>100.30002216522593</v>
      </c>
      <c r="Z76" s="119"/>
      <c r="AA76" s="119"/>
      <c r="AB76" s="324"/>
      <c r="AC76" s="343">
        <v>12670.3</v>
      </c>
      <c r="AD76" s="152">
        <v>37.899999999999636</v>
      </c>
      <c r="AE76" s="307">
        <v>100.30002216522593</v>
      </c>
      <c r="AF76" s="354"/>
      <c r="AG76" s="363">
        <v>10000</v>
      </c>
      <c r="AH76" s="288">
        <v>-2632.3999999999996</v>
      </c>
      <c r="AI76" s="283">
        <v>79.16152116779077</v>
      </c>
      <c r="AJ76" s="368"/>
      <c r="AK76" s="362"/>
    </row>
    <row r="77" spans="1:37" ht="12.75">
      <c r="A77" s="302" t="s">
        <v>30</v>
      </c>
      <c r="B77" s="104"/>
      <c r="C77" s="91"/>
      <c r="D77" s="91"/>
      <c r="E77" s="91"/>
      <c r="F77" s="91"/>
      <c r="G77" s="96"/>
      <c r="H77" s="214">
        <v>500</v>
      </c>
      <c r="I77" s="226">
        <v>500</v>
      </c>
      <c r="J77" s="226">
        <v>500</v>
      </c>
      <c r="K77" s="236">
        <v>500</v>
      </c>
      <c r="L77" s="104"/>
      <c r="M77" s="91"/>
      <c r="N77" s="91"/>
      <c r="O77" s="91"/>
      <c r="P77" s="91"/>
      <c r="Q77" s="96"/>
      <c r="R77" s="100">
        <v>500</v>
      </c>
      <c r="S77" s="153">
        <v>100</v>
      </c>
      <c r="T77" s="232">
        <v>0</v>
      </c>
      <c r="U77" s="252"/>
      <c r="V77" s="211"/>
      <c r="W77" s="243">
        <v>500</v>
      </c>
      <c r="X77" s="153">
        <v>0</v>
      </c>
      <c r="Y77" s="16">
        <v>100</v>
      </c>
      <c r="Z77" s="120"/>
      <c r="AA77" s="120"/>
      <c r="AB77" s="325"/>
      <c r="AC77" s="344">
        <v>500</v>
      </c>
      <c r="AD77" s="153">
        <v>0</v>
      </c>
      <c r="AE77" s="309">
        <v>100</v>
      </c>
      <c r="AF77" s="355"/>
      <c r="AG77" s="364">
        <v>500</v>
      </c>
      <c r="AH77" s="289">
        <v>0</v>
      </c>
      <c r="AI77" s="284">
        <v>100</v>
      </c>
      <c r="AJ77" s="367"/>
      <c r="AK77" s="369"/>
    </row>
    <row r="78" spans="1:37" ht="13.5" thickBot="1">
      <c r="A78" s="303" t="s">
        <v>27</v>
      </c>
      <c r="B78" s="105"/>
      <c r="C78" s="94"/>
      <c r="D78" s="94"/>
      <c r="E78" s="94"/>
      <c r="F78" s="94"/>
      <c r="G78" s="97"/>
      <c r="H78" s="224">
        <v>6316.3</v>
      </c>
      <c r="I78" s="227">
        <v>6316.3</v>
      </c>
      <c r="J78" s="227">
        <v>6316.3</v>
      </c>
      <c r="K78" s="237">
        <v>6316.3</v>
      </c>
      <c r="L78" s="105"/>
      <c r="M78" s="94"/>
      <c r="N78" s="94"/>
      <c r="O78" s="94"/>
      <c r="P78" s="94"/>
      <c r="Q78" s="97"/>
      <c r="R78" s="165">
        <v>6335.2</v>
      </c>
      <c r="S78" s="155">
        <v>100.29922581258015</v>
      </c>
      <c r="T78" s="234">
        <v>18.899999999999636</v>
      </c>
      <c r="U78" s="253"/>
      <c r="V78" s="212"/>
      <c r="W78" s="244">
        <v>6335.2</v>
      </c>
      <c r="X78" s="155">
        <v>18.899999999999636</v>
      </c>
      <c r="Y78" s="62">
        <v>100.29922581258015</v>
      </c>
      <c r="Z78" s="156"/>
      <c r="AA78" s="156"/>
      <c r="AB78" s="326"/>
      <c r="AC78" s="345">
        <v>6335.2</v>
      </c>
      <c r="AD78" s="155">
        <v>18.899999999999636</v>
      </c>
      <c r="AE78" s="321">
        <v>100.29922581258015</v>
      </c>
      <c r="AF78" s="356"/>
      <c r="AG78" s="365">
        <v>10000</v>
      </c>
      <c r="AH78" s="370">
        <v>3683.7</v>
      </c>
      <c r="AI78" s="371">
        <v>158.320535756693</v>
      </c>
      <c r="AJ78" s="372"/>
      <c r="AK78" s="373"/>
    </row>
    <row r="79" spans="1:37" ht="13.5" thickBot="1">
      <c r="A79" s="53" t="s">
        <v>78</v>
      </c>
      <c r="B79" s="106"/>
      <c r="C79" s="18"/>
      <c r="D79" s="18"/>
      <c r="E79" s="18"/>
      <c r="F79" s="18"/>
      <c r="G79" s="98"/>
      <c r="H79" s="215">
        <v>19448.7</v>
      </c>
      <c r="I79" s="228">
        <v>19448.7</v>
      </c>
      <c r="J79" s="228">
        <v>19448.7</v>
      </c>
      <c r="K79" s="231">
        <v>19448.7</v>
      </c>
      <c r="L79" s="106"/>
      <c r="M79" s="18"/>
      <c r="N79" s="18"/>
      <c r="O79" s="18"/>
      <c r="P79" s="18"/>
      <c r="Q79" s="98"/>
      <c r="R79" s="245">
        <v>19505.5</v>
      </c>
      <c r="S79" s="230">
        <v>100.29205036840507</v>
      </c>
      <c r="T79" s="239">
        <v>56.79999999999927</v>
      </c>
      <c r="U79" s="254"/>
      <c r="V79" s="255"/>
      <c r="W79" s="245">
        <v>19505.5</v>
      </c>
      <c r="X79" s="195">
        <v>56.79999999999927</v>
      </c>
      <c r="Y79" s="216">
        <v>100.29205036840507</v>
      </c>
      <c r="Z79" s="217"/>
      <c r="AA79" s="217"/>
      <c r="AB79" s="327"/>
      <c r="AC79" s="346">
        <v>19505.5</v>
      </c>
      <c r="AD79" s="328">
        <v>56.79999999999927</v>
      </c>
      <c r="AE79" s="330">
        <v>100.29205036840507</v>
      </c>
      <c r="AF79" s="401"/>
      <c r="AG79" s="366">
        <v>20500</v>
      </c>
      <c r="AH79" s="291">
        <v>1051.2999999999993</v>
      </c>
      <c r="AI79" s="281">
        <v>105.40550268141315</v>
      </c>
      <c r="AJ79" s="374"/>
      <c r="AK79" s="375"/>
    </row>
    <row r="80" spans="1:37" s="93" customFormat="1" ht="13.5" thickBot="1">
      <c r="A80" s="20"/>
      <c r="B80" s="90"/>
      <c r="C80" s="90"/>
      <c r="D80" s="90"/>
      <c r="E80" s="90"/>
      <c r="F80" s="90"/>
      <c r="G80" s="90"/>
      <c r="H80" s="79"/>
      <c r="I80" s="79"/>
      <c r="J80" s="79"/>
      <c r="K80" s="90"/>
      <c r="L80" s="90"/>
      <c r="M80" s="90"/>
      <c r="N80" s="90"/>
      <c r="O80" s="90"/>
      <c r="P80" s="90"/>
      <c r="Q80" s="90"/>
      <c r="R80" s="90"/>
      <c r="S80" s="78"/>
      <c r="T80" s="70"/>
      <c r="U80" s="88"/>
      <c r="V80" s="89"/>
      <c r="W80" s="89"/>
      <c r="X80" s="131"/>
      <c r="Y80" s="75"/>
      <c r="Z80" s="88"/>
      <c r="AA80" s="88"/>
      <c r="AB80" s="150"/>
      <c r="AC80" s="150"/>
      <c r="AD80" s="150"/>
      <c r="AE80" s="78"/>
      <c r="AF80" s="334"/>
      <c r="AG80" s="150"/>
      <c r="AH80" s="150"/>
      <c r="AI80" s="287"/>
      <c r="AJ80" s="150"/>
      <c r="AK80" s="361"/>
    </row>
    <row r="81" spans="1:37" ht="18.75" customHeight="1" thickBot="1">
      <c r="A81" s="53" t="s">
        <v>79</v>
      </c>
      <c r="B81" s="52">
        <v>717582.8565666664</v>
      </c>
      <c r="C81" s="52">
        <v>1267449</v>
      </c>
      <c r="D81" s="52">
        <v>496.17569999999995</v>
      </c>
      <c r="E81" s="52">
        <v>131626.25</v>
      </c>
      <c r="F81" s="52">
        <v>2593.052880000001</v>
      </c>
      <c r="G81" s="52">
        <v>9598874.840000002</v>
      </c>
      <c r="H81" s="215">
        <v>3105528.74</v>
      </c>
      <c r="I81" s="228">
        <v>3844749.2</v>
      </c>
      <c r="J81" s="228">
        <v>3902317.32</v>
      </c>
      <c r="K81" s="231">
        <v>4075240.7</v>
      </c>
      <c r="L81" s="106">
        <v>215274.85697000008</v>
      </c>
      <c r="M81" s="18">
        <v>990937.542909</v>
      </c>
      <c r="N81" s="18">
        <v>330312.514303</v>
      </c>
      <c r="O81" s="18">
        <v>990937.542909</v>
      </c>
      <c r="P81" s="18">
        <v>660625.028606</v>
      </c>
      <c r="Q81" s="98">
        <v>330312.514303</v>
      </c>
      <c r="R81" s="101">
        <v>3537905.470000001</v>
      </c>
      <c r="S81" s="195">
        <v>113.92280562182144</v>
      </c>
      <c r="T81" s="240">
        <v>432376.7300000009</v>
      </c>
      <c r="U81" s="249">
        <v>2.775969660317694</v>
      </c>
      <c r="V81" s="250">
        <v>427689.57999999984</v>
      </c>
      <c r="W81" s="101">
        <v>3965595.0500000007</v>
      </c>
      <c r="X81" s="132">
        <v>120845.85000000056</v>
      </c>
      <c r="Y81" s="216">
        <v>103.14313999987309</v>
      </c>
      <c r="Z81" s="209">
        <v>3.113410914364208</v>
      </c>
      <c r="AA81" s="209"/>
      <c r="AB81" s="322">
        <v>22686.499999999996</v>
      </c>
      <c r="AC81" s="319">
        <v>3988281.5500000007</v>
      </c>
      <c r="AD81" s="328">
        <v>85964.22999999991</v>
      </c>
      <c r="AE81" s="330">
        <v>102.20290209510694</v>
      </c>
      <c r="AF81" s="399">
        <v>263252.5</v>
      </c>
      <c r="AG81" s="366">
        <v>4252533</v>
      </c>
      <c r="AH81" s="291">
        <v>177292.3</v>
      </c>
      <c r="AI81" s="281">
        <v>104.35047431676858</v>
      </c>
      <c r="AJ81" s="376">
        <v>3.131310253903708</v>
      </c>
      <c r="AK81" s="375">
        <v>3.3390164022378808</v>
      </c>
    </row>
    <row r="82" spans="1:27" ht="12.75">
      <c r="A82" s="2"/>
      <c r="B82" s="2"/>
      <c r="C82" s="2"/>
      <c r="D82" s="2"/>
      <c r="E82" s="2"/>
      <c r="F82" s="2"/>
      <c r="G82" s="2"/>
      <c r="H82" s="2"/>
      <c r="I82" s="3"/>
      <c r="J82" s="3"/>
      <c r="K82" s="51"/>
      <c r="L82" s="5"/>
      <c r="M82" s="13"/>
      <c r="N82" s="13"/>
      <c r="O82" s="13"/>
      <c r="P82" s="13"/>
      <c r="Q82" s="13"/>
      <c r="R82" s="13"/>
      <c r="S82" s="3"/>
      <c r="T82" s="13"/>
      <c r="U82" s="13"/>
      <c r="V82" s="2"/>
      <c r="W82" s="13"/>
      <c r="X82" s="22"/>
      <c r="Y82" s="3"/>
      <c r="Z82" s="13"/>
      <c r="AA82" s="13"/>
    </row>
    <row r="83" spans="1:27" ht="12.75" hidden="1">
      <c r="A83" s="28" t="s">
        <v>81</v>
      </c>
      <c r="B83" s="2"/>
      <c r="C83" s="2"/>
      <c r="D83" s="2"/>
      <c r="E83" s="2"/>
      <c r="F83" s="2"/>
      <c r="G83" s="2"/>
      <c r="H83" s="2"/>
      <c r="I83" s="3"/>
      <c r="J83" s="3"/>
      <c r="K83" s="51"/>
      <c r="L83" s="2"/>
      <c r="M83" s="2"/>
      <c r="N83" s="2"/>
      <c r="O83" s="2"/>
      <c r="P83" s="2"/>
      <c r="Q83" s="2"/>
      <c r="R83" s="13"/>
      <c r="S83" s="29"/>
      <c r="T83" s="29"/>
      <c r="U83" s="126"/>
      <c r="V83" s="25">
        <v>3518400</v>
      </c>
      <c r="W83" s="57" t="s">
        <v>24</v>
      </c>
      <c r="X83" s="22"/>
      <c r="Y83" s="24"/>
      <c r="Z83" s="123"/>
      <c r="AA83" s="123"/>
    </row>
    <row r="84" spans="1:27" ht="12.75" hidden="1">
      <c r="A84" s="2"/>
      <c r="B84" s="2"/>
      <c r="C84" s="2"/>
      <c r="D84" s="2"/>
      <c r="E84" s="2"/>
      <c r="F84" s="2"/>
      <c r="G84" s="2"/>
      <c r="H84" s="60" t="s">
        <v>61</v>
      </c>
      <c r="I84" s="148"/>
      <c r="J84" s="148"/>
      <c r="K84" s="51"/>
      <c r="L84" s="45"/>
      <c r="M84" s="2"/>
      <c r="N84" s="2">
        <f>B69*0.3</f>
        <v>215274.8569699999</v>
      </c>
      <c r="O84" s="2"/>
      <c r="P84" s="2"/>
      <c r="Q84" s="2"/>
      <c r="R84" s="2" t="s">
        <v>73</v>
      </c>
      <c r="S84" s="25">
        <f>B69/100*30</f>
        <v>215274.8569699999</v>
      </c>
      <c r="T84" s="29" t="s">
        <v>62</v>
      </c>
      <c r="U84" s="43"/>
      <c r="V84" s="25">
        <f>V83-S84</f>
        <v>3303125.14303</v>
      </c>
      <c r="W84" s="57" t="s">
        <v>24</v>
      </c>
      <c r="X84" s="25" t="s">
        <v>74</v>
      </c>
      <c r="Y84" s="24"/>
      <c r="Z84" s="124"/>
      <c r="AA84" s="124"/>
    </row>
    <row r="85" spans="1:27" ht="12.75" hidden="1">
      <c r="A85" s="2"/>
      <c r="B85" s="2"/>
      <c r="C85" s="2"/>
      <c r="D85" s="2"/>
      <c r="E85" s="2"/>
      <c r="F85" s="2"/>
      <c r="G85" s="2"/>
      <c r="H85" s="60"/>
      <c r="I85" s="148"/>
      <c r="J85" s="148"/>
      <c r="K85" s="51"/>
      <c r="L85" s="45"/>
      <c r="M85" s="2"/>
      <c r="N85" s="2"/>
      <c r="O85" s="2"/>
      <c r="P85" s="2"/>
      <c r="Q85" s="2"/>
      <c r="R85" s="2"/>
      <c r="S85" s="44"/>
      <c r="T85" s="29"/>
      <c r="U85" s="43"/>
      <c r="V85" s="25"/>
      <c r="W85" s="57"/>
      <c r="X85" s="25"/>
      <c r="Y85" s="24"/>
      <c r="Z85" s="124"/>
      <c r="AA85" s="124"/>
    </row>
    <row r="86" spans="1:27" ht="13.5" customHeight="1" hidden="1">
      <c r="A86" s="2"/>
      <c r="B86" s="2"/>
      <c r="C86" s="2"/>
      <c r="D86" s="2"/>
      <c r="E86" s="2"/>
      <c r="F86" s="2"/>
      <c r="G86" s="2"/>
      <c r="H86" s="2"/>
      <c r="I86" s="3"/>
      <c r="J86" s="3"/>
      <c r="K86" s="51"/>
      <c r="L86" s="2"/>
      <c r="M86" s="2"/>
      <c r="N86" s="2"/>
      <c r="O86" s="2"/>
      <c r="P86" s="2"/>
      <c r="Q86" s="2"/>
      <c r="S86" s="46"/>
      <c r="T86" s="43"/>
      <c r="U86" s="133"/>
      <c r="V86" s="133"/>
      <c r="W86" s="133"/>
      <c r="X86" s="134"/>
      <c r="Y86" s="135"/>
      <c r="Z86" s="13"/>
      <c r="AA86" s="13"/>
    </row>
    <row r="87" spans="1:27" ht="12.75" hidden="1">
      <c r="A87" s="2"/>
      <c r="B87" s="2"/>
      <c r="C87" s="2"/>
      <c r="D87" s="2"/>
      <c r="E87" s="2"/>
      <c r="F87" s="2"/>
      <c r="G87" s="4"/>
      <c r="H87" s="4" t="s">
        <v>63</v>
      </c>
      <c r="I87" s="149"/>
      <c r="J87" s="149"/>
      <c r="K87" s="51" t="s">
        <v>64</v>
      </c>
      <c r="L87" s="4"/>
      <c r="M87" s="2"/>
      <c r="N87" s="55">
        <v>30</v>
      </c>
      <c r="O87" s="2" t="s">
        <v>65</v>
      </c>
      <c r="P87" s="29"/>
      <c r="Q87" s="43"/>
      <c r="R87" s="14"/>
      <c r="S87" s="29">
        <f>V84/100*N87</f>
        <v>990937.542909</v>
      </c>
      <c r="T87" s="43" t="s">
        <v>24</v>
      </c>
      <c r="U87" s="133"/>
      <c r="V87" s="136"/>
      <c r="W87" s="133"/>
      <c r="X87" s="137"/>
      <c r="Y87" s="135"/>
      <c r="Z87" s="13"/>
      <c r="AA87" s="13"/>
    </row>
    <row r="88" spans="1:27" ht="12.75" hidden="1">
      <c r="A88" s="2"/>
      <c r="B88" s="2"/>
      <c r="C88" s="2"/>
      <c r="D88" s="2"/>
      <c r="E88" s="2"/>
      <c r="F88" s="4"/>
      <c r="G88" s="4"/>
      <c r="H88" s="2"/>
      <c r="I88" s="3"/>
      <c r="J88" s="3"/>
      <c r="K88" s="51" t="s">
        <v>66</v>
      </c>
      <c r="L88" s="4"/>
      <c r="M88" s="2"/>
      <c r="N88" s="55">
        <v>10</v>
      </c>
      <c r="O88" s="2" t="s">
        <v>65</v>
      </c>
      <c r="P88" s="29"/>
      <c r="Q88" s="43"/>
      <c r="R88" s="14"/>
      <c r="S88" s="29">
        <f>V84/100*N88</f>
        <v>330312.514303</v>
      </c>
      <c r="T88" s="43" t="s">
        <v>24</v>
      </c>
      <c r="U88" s="133"/>
      <c r="V88" s="136"/>
      <c r="W88" s="133"/>
      <c r="X88" s="138"/>
      <c r="Y88" s="135"/>
      <c r="Z88" s="13"/>
      <c r="AA88" s="13"/>
    </row>
    <row r="89" spans="1:27" ht="12.75" hidden="1">
      <c r="A89" s="2"/>
      <c r="B89" s="2"/>
      <c r="C89" s="2"/>
      <c r="D89" s="2"/>
      <c r="E89" s="2"/>
      <c r="F89" s="4"/>
      <c r="G89" s="4"/>
      <c r="H89" s="2"/>
      <c r="I89" s="3"/>
      <c r="J89" s="3"/>
      <c r="K89" s="20" t="s">
        <v>67</v>
      </c>
      <c r="L89" s="4"/>
      <c r="M89" s="2"/>
      <c r="N89" s="55">
        <v>30</v>
      </c>
      <c r="O89" s="2" t="s">
        <v>65</v>
      </c>
      <c r="P89" s="29"/>
      <c r="Q89" s="43"/>
      <c r="R89" s="14"/>
      <c r="S89" s="29">
        <f>V84/100*N89</f>
        <v>990937.542909</v>
      </c>
      <c r="T89" s="43" t="s">
        <v>68</v>
      </c>
      <c r="U89" s="133"/>
      <c r="V89" s="133"/>
      <c r="W89" s="133"/>
      <c r="X89" s="139"/>
      <c r="Y89" s="135"/>
      <c r="Z89" s="13"/>
      <c r="AA89" s="13"/>
    </row>
    <row r="90" spans="1:27" ht="12.75" hidden="1">
      <c r="A90" s="2"/>
      <c r="B90" s="2"/>
      <c r="C90" s="2"/>
      <c r="D90" s="2"/>
      <c r="E90" s="2"/>
      <c r="F90" s="2"/>
      <c r="G90" s="2"/>
      <c r="H90" s="2"/>
      <c r="I90" s="3"/>
      <c r="J90" s="3"/>
      <c r="K90" s="56" t="s">
        <v>69</v>
      </c>
      <c r="L90" s="2"/>
      <c r="M90" s="2"/>
      <c r="N90" s="55">
        <v>20</v>
      </c>
      <c r="O90" s="2" t="s">
        <v>65</v>
      </c>
      <c r="P90" s="29"/>
      <c r="Q90" s="43"/>
      <c r="R90" s="2"/>
      <c r="S90" s="29">
        <f>V84/100*N90</f>
        <v>660625.028606</v>
      </c>
      <c r="T90" s="43" t="s">
        <v>24</v>
      </c>
      <c r="U90" s="133"/>
      <c r="V90" s="133"/>
      <c r="W90" s="133"/>
      <c r="X90" s="139"/>
      <c r="Y90" s="135"/>
      <c r="Z90" s="13"/>
      <c r="AA90" s="13"/>
    </row>
    <row r="91" spans="1:27" ht="12.75" hidden="1">
      <c r="A91" s="2"/>
      <c r="B91" s="2"/>
      <c r="C91" s="2"/>
      <c r="D91" s="2"/>
      <c r="E91" s="2"/>
      <c r="F91" s="2"/>
      <c r="G91" s="2"/>
      <c r="H91" s="2"/>
      <c r="I91" s="3"/>
      <c r="J91" s="3"/>
      <c r="K91" s="56" t="s">
        <v>71</v>
      </c>
      <c r="L91" s="2"/>
      <c r="M91" s="2"/>
      <c r="N91" s="4">
        <v>10</v>
      </c>
      <c r="O91" s="2" t="s">
        <v>65</v>
      </c>
      <c r="P91" s="46"/>
      <c r="Q91" s="2"/>
      <c r="R91" s="13"/>
      <c r="S91" s="46">
        <f>V84/100*N91</f>
        <v>330312.514303</v>
      </c>
      <c r="T91" s="2" t="s">
        <v>24</v>
      </c>
      <c r="U91" s="133"/>
      <c r="V91" s="136"/>
      <c r="W91" s="133"/>
      <c r="X91" s="139"/>
      <c r="Y91" s="135"/>
      <c r="Z91" s="13"/>
      <c r="AA91" s="13"/>
    </row>
    <row r="92" spans="1:27" ht="12.75" hidden="1">
      <c r="A92" s="109"/>
      <c r="B92" s="109"/>
      <c r="C92" s="110"/>
      <c r="D92" s="109"/>
      <c r="E92" s="109"/>
      <c r="F92" s="109"/>
      <c r="G92" s="109"/>
      <c r="H92" s="109"/>
      <c r="I92" s="5"/>
      <c r="J92" s="5"/>
      <c r="K92" s="109"/>
      <c r="L92" s="109"/>
      <c r="M92" s="109"/>
      <c r="N92" s="109">
        <f>SUM(N87:N91)</f>
        <v>100</v>
      </c>
      <c r="O92" s="109"/>
      <c r="P92" s="107"/>
      <c r="Q92" s="109"/>
      <c r="R92" s="109"/>
      <c r="S92" s="47">
        <f>SUM(S87:S91)</f>
        <v>3303125.14303</v>
      </c>
      <c r="T92" s="2"/>
      <c r="U92" s="133"/>
      <c r="V92" s="133"/>
      <c r="W92" s="133"/>
      <c r="X92" s="139"/>
      <c r="Y92" s="135"/>
      <c r="Z92" s="13"/>
      <c r="AA92" s="13"/>
    </row>
    <row r="93" spans="1:33" ht="14.25" customHeight="1">
      <c r="A93" s="82"/>
      <c r="B93" s="82"/>
      <c r="C93" s="82"/>
      <c r="D93" s="82"/>
      <c r="E93" s="82"/>
      <c r="F93" s="82"/>
      <c r="G93" s="82"/>
      <c r="H93" s="406"/>
      <c r="I93" s="406"/>
      <c r="J93" s="406"/>
      <c r="K93" s="406"/>
      <c r="L93" s="406"/>
      <c r="M93" s="405"/>
      <c r="N93" s="405"/>
      <c r="O93" s="405"/>
      <c r="P93" s="405"/>
      <c r="Q93" s="404"/>
      <c r="R93" s="87"/>
      <c r="U93" s="140"/>
      <c r="V93" s="140"/>
      <c r="W93" s="140"/>
      <c r="X93" s="141"/>
      <c r="Y93" s="140"/>
      <c r="AG93" s="387"/>
    </row>
    <row r="94" spans="1:33" ht="14.25" customHeight="1">
      <c r="A94" s="82"/>
      <c r="B94" s="82"/>
      <c r="C94" s="82"/>
      <c r="D94" s="82"/>
      <c r="E94" s="82"/>
      <c r="F94" s="82"/>
      <c r="G94" s="82"/>
      <c r="H94" s="406"/>
      <c r="I94" s="406"/>
      <c r="J94" s="406"/>
      <c r="K94" s="406"/>
      <c r="L94" s="406"/>
      <c r="M94" s="111"/>
      <c r="N94" s="111"/>
      <c r="O94" s="111"/>
      <c r="P94" s="111"/>
      <c r="Q94" s="404"/>
      <c r="U94" s="140"/>
      <c r="V94" s="142"/>
      <c r="W94" s="140"/>
      <c r="X94" s="134"/>
      <c r="Y94" s="133"/>
      <c r="Z94" s="125"/>
      <c r="AA94" s="125"/>
      <c r="AG94" s="387"/>
    </row>
    <row r="95" spans="1:27" ht="12.75">
      <c r="A95" s="82"/>
      <c r="B95" s="82"/>
      <c r="C95" s="82"/>
      <c r="D95" s="82"/>
      <c r="E95" s="82"/>
      <c r="F95" s="82"/>
      <c r="G95" s="82"/>
      <c r="H95" s="403"/>
      <c r="I95" s="403"/>
      <c r="J95" s="403"/>
      <c r="K95" s="403"/>
      <c r="L95" s="403"/>
      <c r="M95" s="112"/>
      <c r="N95" s="113"/>
      <c r="O95" s="114"/>
      <c r="P95" s="113"/>
      <c r="Q95" s="112"/>
      <c r="R95" s="115"/>
      <c r="Z95" s="125"/>
      <c r="AA95" s="125"/>
    </row>
    <row r="96" spans="1:18" ht="12.75">
      <c r="A96" s="116"/>
      <c r="B96" s="82"/>
      <c r="C96" s="82"/>
      <c r="D96" s="82"/>
      <c r="E96" s="82"/>
      <c r="F96" s="82"/>
      <c r="G96" s="82"/>
      <c r="H96" s="87"/>
      <c r="I96" s="150"/>
      <c r="J96" s="150"/>
      <c r="K96" s="87"/>
      <c r="L96" s="87"/>
      <c r="M96" s="76"/>
      <c r="N96" s="117"/>
      <c r="O96" s="76"/>
      <c r="P96" s="117"/>
      <c r="Q96" s="76"/>
      <c r="R96" s="86"/>
    </row>
    <row r="97" spans="1:18" ht="12.75">
      <c r="A97" s="82"/>
      <c r="B97" s="82"/>
      <c r="C97" s="82"/>
      <c r="D97" s="82"/>
      <c r="E97" s="82"/>
      <c r="F97" s="82"/>
      <c r="G97" s="82"/>
      <c r="H97" s="87"/>
      <c r="I97" s="150"/>
      <c r="J97" s="78"/>
      <c r="K97" s="87"/>
      <c r="L97" s="87"/>
      <c r="M97" s="76"/>
      <c r="N97" s="117"/>
      <c r="O97" s="76"/>
      <c r="P97" s="117"/>
      <c r="Q97" s="76"/>
      <c r="R97" s="86"/>
    </row>
    <row r="98" spans="6:36" ht="12.75" hidden="1">
      <c r="F98" s="82"/>
      <c r="G98" s="82"/>
      <c r="H98" s="82"/>
      <c r="I98" s="93"/>
      <c r="J98" s="93"/>
      <c r="K98" s="194"/>
      <c r="L98" s="82"/>
      <c r="M98" s="82"/>
      <c r="N98" s="82"/>
      <c r="T98" s="167"/>
      <c r="AB98" s="304"/>
      <c r="AC98" s="304"/>
      <c r="AD98" s="318"/>
      <c r="AE98" s="318"/>
      <c r="AF98" s="336">
        <f>AF81-165945.5</f>
        <v>97307</v>
      </c>
      <c r="AG98" s="335" t="s">
        <v>85</v>
      </c>
      <c r="AH98" s="126">
        <f>AG81-4067573.7</f>
        <v>184959.2999999998</v>
      </c>
      <c r="AI98" t="s">
        <v>84</v>
      </c>
      <c r="AJ98" t="s">
        <v>86</v>
      </c>
    </row>
    <row r="99" spans="5:32" ht="12.75" hidden="1">
      <c r="E99" s="305"/>
      <c r="F99" s="82"/>
      <c r="G99" s="82"/>
      <c r="H99" s="82"/>
      <c r="I99" s="93"/>
      <c r="J99" s="93"/>
      <c r="K99" s="82"/>
      <c r="L99" s="82"/>
      <c r="M99" s="82"/>
      <c r="N99" s="82"/>
      <c r="AB99" s="304"/>
      <c r="AC99" s="304"/>
      <c r="AD99" s="318"/>
      <c r="AE99" s="318"/>
      <c r="AF99" s="318"/>
    </row>
    <row r="100" spans="6:34" ht="12.75" hidden="1">
      <c r="F100" s="82"/>
      <c r="G100" s="86"/>
      <c r="H100" s="87"/>
      <c r="I100" s="150"/>
      <c r="J100" s="150"/>
      <c r="K100" s="87"/>
      <c r="L100" s="87"/>
      <c r="M100" s="87"/>
      <c r="N100" s="82"/>
      <c r="AB100" s="304"/>
      <c r="AC100" s="304"/>
      <c r="AD100" s="318"/>
      <c r="AE100" s="318"/>
      <c r="AF100" s="334">
        <f>E69-122018.75</f>
        <v>9607.5</v>
      </c>
      <c r="AG100" s="81">
        <f>AF100*1360</f>
        <v>13066200</v>
      </c>
      <c r="AH100" s="82"/>
    </row>
    <row r="101" spans="6:32" ht="12.75">
      <c r="F101" s="82"/>
      <c r="G101" s="86"/>
      <c r="H101" s="87"/>
      <c r="I101" s="150"/>
      <c r="J101" s="150"/>
      <c r="K101" s="86"/>
      <c r="L101" s="87"/>
      <c r="M101" s="87"/>
      <c r="N101" s="82"/>
      <c r="AB101" s="304"/>
      <c r="AC101" s="304"/>
      <c r="AD101" s="318"/>
      <c r="AE101" s="318"/>
      <c r="AF101" s="318"/>
    </row>
    <row r="102" spans="6:14" ht="12.75">
      <c r="F102" s="82"/>
      <c r="G102" s="86"/>
      <c r="H102" s="87"/>
      <c r="I102" s="150"/>
      <c r="J102" s="150"/>
      <c r="K102" s="87"/>
      <c r="L102" s="86"/>
      <c r="M102" s="87"/>
      <c r="N102" s="82"/>
    </row>
    <row r="103" spans="6:14" ht="12.75">
      <c r="F103" s="82"/>
      <c r="G103" s="87"/>
      <c r="H103" s="87"/>
      <c r="I103" s="150"/>
      <c r="J103" s="150"/>
      <c r="K103" s="87"/>
      <c r="L103" s="87"/>
      <c r="M103" s="87"/>
      <c r="N103" s="82"/>
    </row>
    <row r="104" spans="6:14" ht="12.75">
      <c r="F104" s="82"/>
      <c r="G104" s="87"/>
      <c r="H104" s="87"/>
      <c r="I104" s="150"/>
      <c r="J104" s="150"/>
      <c r="K104" s="87"/>
      <c r="L104" s="87"/>
      <c r="M104" s="87"/>
      <c r="N104" s="82"/>
    </row>
    <row r="105" spans="6:14" ht="12.75">
      <c r="F105" s="82"/>
      <c r="G105" s="82"/>
      <c r="H105" s="82"/>
      <c r="I105" s="93"/>
      <c r="J105" s="93"/>
      <c r="K105" s="82"/>
      <c r="L105" s="82"/>
      <c r="M105" s="82"/>
      <c r="N105" s="82"/>
    </row>
    <row r="106" spans="6:14" ht="12.75">
      <c r="F106" s="82"/>
      <c r="G106" s="82"/>
      <c r="H106" s="82"/>
      <c r="I106" s="93"/>
      <c r="J106" s="93"/>
      <c r="K106" s="82"/>
      <c r="L106" s="82"/>
      <c r="M106" s="82"/>
      <c r="N106" s="82"/>
    </row>
    <row r="107" spans="6:14" ht="12.75">
      <c r="F107" s="82"/>
      <c r="G107" s="82"/>
      <c r="H107" s="82"/>
      <c r="I107" s="93"/>
      <c r="J107" s="93"/>
      <c r="K107" s="82"/>
      <c r="L107" s="82"/>
      <c r="M107" s="82"/>
      <c r="N107" s="82"/>
    </row>
  </sheetData>
  <sheetProtection/>
  <mergeCells count="5">
    <mergeCell ref="H95:L95"/>
    <mergeCell ref="Q93:Q94"/>
    <mergeCell ref="O93:P93"/>
    <mergeCell ref="H93:L94"/>
    <mergeCell ref="M93:N93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Paneš Patrik (MHMP)</cp:lastModifiedBy>
  <cp:lastPrinted>2016-11-24T15:08:37Z</cp:lastPrinted>
  <dcterms:created xsi:type="dcterms:W3CDTF">2007-07-03T10:02:39Z</dcterms:created>
  <dcterms:modified xsi:type="dcterms:W3CDTF">2016-11-25T14:53:14Z</dcterms:modified>
  <cp:category/>
  <cp:version/>
  <cp:contentType/>
  <cp:contentStatus/>
</cp:coreProperties>
</file>