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xm5747\AppData\Local\Microsoft\Windows\INetCache\Content.Outlook\TN1XXHGA\"/>
    </mc:Choice>
  </mc:AlternateContent>
  <xr:revisionPtr revIDLastSave="0" documentId="13_ncr:1_{1D9C342A-C4C3-40B5-B25E-41D90CCEFF0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GRANTY 2025" sheetId="5" r:id="rId1"/>
  </sheets>
  <definedNames>
    <definedName name="_xlnm._FilterDatabase" localSheetId="0" hidden="1">'GRANTY 2025'!$A$2:$L$95</definedName>
    <definedName name="_xlnm.Print_Area" localSheetId="0">'GRANTY 2025'!$A$1:$L$95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5" l="1"/>
  <c r="K65" i="5"/>
  <c r="K67" i="5"/>
  <c r="K69" i="5"/>
  <c r="K71" i="5"/>
  <c r="K74" i="5"/>
  <c r="K76" i="5"/>
  <c r="K78" i="5"/>
  <c r="K80" i="5"/>
  <c r="K82" i="5"/>
  <c r="K84" i="5"/>
  <c r="K86" i="5"/>
  <c r="K88" i="5"/>
  <c r="K90" i="5"/>
  <c r="K92" i="5"/>
  <c r="K94" i="5"/>
  <c r="K61" i="5"/>
  <c r="K59" i="5"/>
  <c r="K57" i="5"/>
  <c r="K55" i="5"/>
  <c r="K52" i="5"/>
  <c r="K49" i="5"/>
  <c r="K47" i="5"/>
  <c r="K45" i="5"/>
  <c r="K43" i="5"/>
  <c r="K40" i="5"/>
  <c r="K38" i="5"/>
  <c r="K36" i="5"/>
  <c r="K34" i="5"/>
  <c r="K31" i="5"/>
  <c r="K29" i="5"/>
  <c r="K27" i="5"/>
  <c r="K25" i="5"/>
  <c r="K23" i="5"/>
  <c r="K21" i="5"/>
  <c r="K19" i="5"/>
  <c r="K17" i="5"/>
  <c r="K15" i="5"/>
  <c r="K13" i="5"/>
  <c r="K11" i="5"/>
  <c r="K9" i="5"/>
  <c r="K7" i="5"/>
  <c r="K5" i="5"/>
  <c r="K95" i="5" l="1"/>
</calcChain>
</file>

<file path=xl/sharedStrings.xml><?xml version="1.0" encoding="utf-8"?>
<sst xmlns="http://schemas.openxmlformats.org/spreadsheetml/2006/main" count="255" uniqueCount="164">
  <si>
    <t>osobní asistence</t>
  </si>
  <si>
    <t>krizová pomoc</t>
  </si>
  <si>
    <t>odborné sociální poradenství</t>
  </si>
  <si>
    <t>denní stacionáře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</si>
  <si>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</si>
  <si>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</si>
  <si>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</si>
  <si>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</si>
  <si>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</si>
  <si>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pečovatelská služba</t>
  </si>
  <si>
    <t>sociální rehabilitace</t>
  </si>
  <si>
    <t>chráněné bydlení</t>
  </si>
  <si>
    <t>Centrum ALMA, z.ú.</t>
  </si>
  <si>
    <t>služby následné péče</t>
  </si>
  <si>
    <t>Centrum služeb následné péče ALMA</t>
  </si>
  <si>
    <t>Centrum Anabell, z. ú.</t>
  </si>
  <si>
    <t>Odborné sociální poradenství v KCA Praha</t>
  </si>
  <si>
    <t>sociálně terapeutické dílny</t>
  </si>
  <si>
    <t>tlumočnické služby</t>
  </si>
  <si>
    <t>Centrum pro rodinu PSS a klinické adiktologie, z.ú.</t>
  </si>
  <si>
    <t>Centrum pro rodinu - Integrace rodiny, ambulantní léčba</t>
  </si>
  <si>
    <t>odlehčovací služby</t>
  </si>
  <si>
    <t>nízkoprahová zařízení pro děti a mládež</t>
  </si>
  <si>
    <t>Odlehčovací služby</t>
  </si>
  <si>
    <t>telefonická krizová pomoc</t>
  </si>
  <si>
    <t>Cestou necestou, z.ú.</t>
  </si>
  <si>
    <t>sociálně aktivizační služby pro rodiny s dětmi</t>
  </si>
  <si>
    <t>Psychosociální podpora pro rodinu</t>
  </si>
  <si>
    <t>Cizinec není otrok z.s.</t>
  </si>
  <si>
    <t>Cizinec není otrok</t>
  </si>
  <si>
    <t>Denní psychoterapeutické sanatorium Ondřejov s.r.o.</t>
  </si>
  <si>
    <t>Chráněné bydlení pro osoby se závažným duševním onemocněním</t>
  </si>
  <si>
    <t>raná péče</t>
  </si>
  <si>
    <t>Dílna Eliáš, z.s.</t>
  </si>
  <si>
    <t>Keramická dílna Eliáš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</si>
  <si>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</si>
  <si>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</si>
  <si>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</si>
  <si>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</si>
  <si>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</si>
  <si>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</si>
  <si>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 TYKADLO</t>
  </si>
  <si>
    <t>Global Partner Péče, z.ú.</t>
  </si>
  <si>
    <t>Global Partner</t>
  </si>
  <si>
    <t>Husitské centrum o. p. s.</t>
  </si>
  <si>
    <t>Nízkoprahový klub Husita</t>
  </si>
  <si>
    <t>Kolpingova rodina Praha 8</t>
  </si>
  <si>
    <t>Kolpingův dům-SAS pro matky s dětmi v tréninkových bytech</t>
  </si>
  <si>
    <t>Kolpingův dům - krizová pomoc</t>
  </si>
  <si>
    <t>Kvalitní podzim života, z.ú.</t>
  </si>
  <si>
    <t>terénní pečovatelská služba</t>
  </si>
  <si>
    <t>LATA - programy pro mládež a rodinu, z.ú.</t>
  </si>
  <si>
    <t>Rodina k sobě</t>
  </si>
  <si>
    <t>META, o.p.s. - Podpora příležitostí ve vzdělávání</t>
  </si>
  <si>
    <t>Poradenské a informační centrum pro mladé migranty</t>
  </si>
  <si>
    <t>META, o.p.s. - SASKIA (sociálně aktivizační služba)</t>
  </si>
  <si>
    <t>Natama, o.p.s.</t>
  </si>
  <si>
    <t>Poradna (náhradní) rodinné péče NATAMA</t>
  </si>
  <si>
    <t>Nový Prostor, z.ú.</t>
  </si>
  <si>
    <t>Street - paper sociální rehabilitace</t>
  </si>
  <si>
    <t>Občanská poradna Praha, z.s.</t>
  </si>
  <si>
    <t>Občanská poradna Praha 1</t>
  </si>
  <si>
    <t>Pobočka Diakonie Církve bratrské v Praze 3</t>
  </si>
  <si>
    <t>Stacionář pro děti s kombinovaným postižením</t>
  </si>
  <si>
    <t>PONTE D22, z.ú.</t>
  </si>
  <si>
    <t>Prev-Centrum, z.ú.</t>
  </si>
  <si>
    <t>Prev-Centrum, z.ú. - Centrum poradenství pro děti a mládež</t>
  </si>
  <si>
    <t>Středisko pro Centrum Terapie Autismu z.s.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</si>
  <si>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</si>
  <si>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</si>
  <si>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</si>
  <si>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</si>
  <si>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Terapeutické centrum Modré dveře, z.ú.</t>
  </si>
  <si>
    <t>Krizová pomoc Modré dveře Praha</t>
  </si>
  <si>
    <t>TyfloCentrum Praha, o.p.s.</t>
  </si>
  <si>
    <t>průvodcovské a předčitatelské služby</t>
  </si>
  <si>
    <t>Unie ROSKA - reg. org. ROSKA PRAHA, z.p.s.</t>
  </si>
  <si>
    <t>Druh služby</t>
  </si>
  <si>
    <t>Název služby</t>
  </si>
  <si>
    <t>ZDŮVODNĚNÍ NEPODPORY</t>
  </si>
  <si>
    <t>H</t>
  </si>
  <si>
    <t>L</t>
  </si>
  <si>
    <t>ÚV</t>
  </si>
  <si>
    <t>Bílý kruh bezpečí, z.s.</t>
  </si>
  <si>
    <t>Centrum pro dětský sluch Tamtam, o.p.s.</t>
  </si>
  <si>
    <t>Česká asociace paraplegiků - CZEPA, z.s.</t>
  </si>
  <si>
    <t>Elpida, o.p.s.</t>
  </si>
  <si>
    <t>Letní dům, z.ú.</t>
  </si>
  <si>
    <t>Linka bezpečí, z.s.</t>
  </si>
  <si>
    <t>Národní rada osob se zdravotním postižením České republiky, z.s.</t>
  </si>
  <si>
    <t>Pestrá, o.p.s.</t>
  </si>
  <si>
    <t>Sjednocená organizace nevidomých a slabozrakých České republiky, zapsaný spolek</t>
  </si>
  <si>
    <t>Společnost E / Czech Epilepsy Association, z. s.</t>
  </si>
  <si>
    <t>Společnost pro podporu lidí s mentálním postižením v České republice, z.s.</t>
  </si>
  <si>
    <t>Tichý svět, o.p.s.</t>
  </si>
  <si>
    <t>Tyfloservis, o.p.s.</t>
  </si>
  <si>
    <t>Poradna Bílého kruhu bezpečí, z.s., Praha</t>
  </si>
  <si>
    <t>Raná péče Čechy</t>
  </si>
  <si>
    <t>Odborné sociální poradenství</t>
  </si>
  <si>
    <t>Linka seniorů</t>
  </si>
  <si>
    <t>Kousek domova - dlouhodobá sociálně-terapeutická práce s dětmi z dětských domovů</t>
  </si>
  <si>
    <t>Linka bezpečí</t>
  </si>
  <si>
    <t>Rodičovská linka</t>
  </si>
  <si>
    <t>Poradna Národní rady osob se zdravotní postižením ČR</t>
  </si>
  <si>
    <t>Komplexní servis pro čekatele a majitele asistenčních psů</t>
  </si>
  <si>
    <t>Odborné sociální poradenství pro lidi s epilepsií a rodinné příslušníky lidí s epilepsií</t>
  </si>
  <si>
    <t>Poradenské centrum SPMP ČR</t>
  </si>
  <si>
    <t>Tichá linka</t>
  </si>
  <si>
    <t>Tyfloservis, o.p.s. - Krajské ambulantní středisko Praha a Střední Čechy</t>
  </si>
  <si>
    <t>služba není v souladi se SPRSS - s přílohou č. 1 - Základní síť sociálních služeb podle poskytovatelů a kapacit pro obyvatele hl. m. Prahy pro rok 2025</t>
  </si>
  <si>
    <t>Identifikátor</t>
  </si>
  <si>
    <t>Poskytovatel</t>
  </si>
  <si>
    <t>Jednotka</t>
  </si>
  <si>
    <t>Jednotka plán</t>
  </si>
  <si>
    <t>Cenová hladina upravená o specifika</t>
  </si>
  <si>
    <t>Jednotka kvantitativně dle žádosti</t>
  </si>
  <si>
    <t>Celkový součet</t>
  </si>
  <si>
    <t xml:space="preserve"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 
</t>
  </si>
  <si>
    <t>Maximální výše kompenzace čistých nákladů na sociální službu (bez grantového ekvivalentu části snížené hodnoty nájemného a investičních zdrojů [např. vyplacených z IROP])</t>
  </si>
  <si>
    <t>Amelie, z.s. Celkem</t>
  </si>
  <si>
    <t>Anima - terapie, z.ú. Celkem</t>
  </si>
  <si>
    <t>Bílý kruh bezpečí, z.s. Celkem</t>
  </si>
  <si>
    <t>Centrum ALMA, z.ú. Celkem</t>
  </si>
  <si>
    <t>Centrum Anabell, z. ú. Celkem</t>
  </si>
  <si>
    <t>Centrum pro dětský sluch Tamtam, o.p.s. Celkem</t>
  </si>
  <si>
    <t>Centrum pro rodinu PSS a klinické adiktologie, z.ú. Celkem</t>
  </si>
  <si>
    <t>Cestou necestou, z.ú. Celkem</t>
  </si>
  <si>
    <t>Cizinec není otrok z.s. Celkem</t>
  </si>
  <si>
    <t>Česká asociace paraplegiků - CZEPA, z.s. Celkem</t>
  </si>
  <si>
    <t>Denní psychoterapeutické sanatorium Ondřejov s.r.o. Celkem</t>
  </si>
  <si>
    <t>Dílna Eliáš, z.s. Celkem</t>
  </si>
  <si>
    <t>Dílny tvořivosti, o.p.s. Celkem</t>
  </si>
  <si>
    <t>Dívčí katolická střední škola Celkem</t>
  </si>
  <si>
    <t>DOM - Dům otevřených možností, o.p.s. Celkem</t>
  </si>
  <si>
    <t>Elpida, o.p.s. Celkem</t>
  </si>
  <si>
    <t>Global Partner Péče, z.ú. Celkem</t>
  </si>
  <si>
    <t>Husitské centrum o. p. s. Celkem</t>
  </si>
  <si>
    <t>Kolpingova rodina Praha 9 Celkem</t>
  </si>
  <si>
    <t>Letní dům, z.ú. Celkem</t>
  </si>
  <si>
    <t>LATA - programy pro mládež a rodinu, z.ú. Celkem</t>
  </si>
  <si>
    <t>Kvalitní podzim života, z.ú. Celkem</t>
  </si>
  <si>
    <t>Linka bezpečí, z.s. Celkem</t>
  </si>
  <si>
    <t>META, o.p.s. - Podpora příležitostí ve vzdělávání Celkem</t>
  </si>
  <si>
    <t>Národní rada osob se zdravotním postižením České republiky, z.s. Celkem</t>
  </si>
  <si>
    <t>Natama, o.p.s. Celkem</t>
  </si>
  <si>
    <t>Nový Prostor, z.ú. Celkem</t>
  </si>
  <si>
    <t>Občanská poradna Praha, z.s. Celkem</t>
  </si>
  <si>
    <t>Pestrá, o.p.s. Celkem</t>
  </si>
  <si>
    <t>PONTE D22, z.ú. Celkem</t>
  </si>
  <si>
    <t>Prev-Centrum, z.ú. Celkem</t>
  </si>
  <si>
    <t>Sjednocená organizace nevidomých a slabozrakých České republiky, zapsaný spolek  Celkem</t>
  </si>
  <si>
    <t>Společnost E / Czech Epilepsy Association, z. s. Celkem</t>
  </si>
  <si>
    <t>Středisko pro Centrum Terapie Autismu z.s. Celkem</t>
  </si>
  <si>
    <t>STŘEP - České centrum pro sanaci rodiny, z.ú. Celkem</t>
  </si>
  <si>
    <t>Svaz tělesně postižených v České republice z. s. Celkem</t>
  </si>
  <si>
    <t>Terapeutické centrum Modré dveře, z.ú. Celkem</t>
  </si>
  <si>
    <t>Tichý svět, o.p.s. Celkem</t>
  </si>
  <si>
    <t>TyfloCentrum Praha, o.p.s. Celkem</t>
  </si>
  <si>
    <t>Tyfloservis, o.p.s. Celkem</t>
  </si>
  <si>
    <t>Unie ROSKA - reg. org. ROSKA PRAHA, z.p.s. Celkem</t>
  </si>
  <si>
    <t>Návrh dotace zaokrouhleno 2025 Kč</t>
  </si>
  <si>
    <t>Pobočka Diakonie Církve bratrské v Praze 3 Celkem</t>
  </si>
  <si>
    <t>Požadavek na dotaci / Maximální návrh podpory Kč</t>
  </si>
  <si>
    <t>Příloha č. 1 k usnesení Zastupitelstva HMP č. 20/13 ze dne 23.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</si>
</sst>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u/>
      <sz val="16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34" borderId="12" xfId="0" applyNumberFormat="1" applyFill="1" applyBorder="1" applyAlignment="1">
      <alignment horizontal="center" vertical="center" wrapText="1"/>
    </xf>
    <xf numFmtId="3" fontId="0" fillId="35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" fontId="0" fillId="36" borderId="12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 wrapText="1"/>
    </xf>
    <xf numFmtId="0" fontId="0" fillId="38" borderId="0" xfId="0" applyFill="1"/>
    <xf numFmtId="0" fontId="16" fillId="37" borderId="12" xfId="0" applyFont="1" applyFill="1" applyBorder="1" applyAlignment="1">
      <alignment horizontal="center" vertical="center" wrapText="1"/>
    </xf>
    <xf numFmtId="3" fontId="16" fillId="37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3" fontId="16" fillId="37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0" fontId="0" fillId="38" borderId="12" xfId="0" applyFill="1" applyBorder="1" applyAlignment="1">
      <alignment vertical="center" wrapText="1"/>
    </xf>
    <xf numFmtId="0" fontId="0" fillId="38" borderId="12" xfId="0" applyFill="1" applyBorder="1" applyAlignment="1">
      <alignment vertical="center"/>
    </xf>
    <xf numFmtId="0" fontId="0" fillId="0" borderId="12" xfId="0" applyBorder="1" applyAlignment="1">
      <alignment vertical="center" wrapText="1"/>
    </xf>
    <xf numFmtId="3" fontId="20" fillId="37" borderId="12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3" fontId="23" fillId="0" borderId="13" xfId="0" applyNumberFormat="1" applyFont="1" applyBorder="1" applyAlignment="1">
      <alignment horizontal="center" wrapText="1"/>
    </xf>
    <xf numFmtId="3" fontId="23" fillId="0" borderId="14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vertical="center" wrapText="1"/>
    </xf>
    <xf numFmtId="4" fontId="0" fillId="38" borderId="12" xfId="0" applyNumberFormat="1" applyFill="1" applyBorder="1" applyAlignment="1">
      <alignment horizontal="center" vertical="center" wrapText="1"/>
    </xf>
    <xf numFmtId="3" fontId="0" fillId="38" borderId="12" xfId="0" applyNumberFormat="1" applyFill="1" applyBorder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4" fontId="0" fillId="33" borderId="11" xfId="0" applyNumberFormat="1" applyFill="1" applyBorder="1" applyAlignment="1">
      <alignment horizontal="center" vertical="center" wrapText="1"/>
    </xf>
    <xf numFmtId="3" fontId="0" fillId="38" borderId="0" xfId="0" applyNumberFormat="1" applyFill="1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topLeftCell="B1" zoomScale="60" zoomScaleNormal="60" workbookViewId="0">
      <selection activeCell="L3" sqref="L3"/>
    </sheetView>
  </sheetViews>
  <sheetFormatPr defaultColWidth="12.7109375" defaultRowHeight="44.1" customHeight="1" x14ac:dyDescent="0.25"/>
  <cols>
    <col min="1" max="1" width="15.7109375" style="2" customWidth="1"/>
    <col min="2" max="2" width="32.140625" style="2" customWidth="1"/>
    <col min="3" max="3" width="25.5703125" style="2" customWidth="1"/>
    <col min="4" max="4" width="23.140625" style="2" customWidth="1"/>
    <col min="5" max="5" width="18.28515625" style="2" customWidth="1"/>
    <col min="6" max="6" width="17.5703125" style="4" customWidth="1"/>
    <col min="7" max="7" width="18.7109375" style="32" customWidth="1"/>
    <col min="8" max="8" width="18.5703125" style="4" customWidth="1"/>
    <col min="9" max="9" width="28" style="34" customWidth="1"/>
    <col min="10" max="10" width="21.7109375" style="2" customWidth="1"/>
    <col min="11" max="11" width="18.42578125" style="2" customWidth="1"/>
    <col min="12" max="12" width="59.7109375" style="32" customWidth="1"/>
  </cols>
  <sheetData>
    <row r="1" spans="1:12" ht="44.1" customHeight="1" x14ac:dyDescent="0.25">
      <c r="A1" s="24" t="s">
        <v>163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103.5" customHeight="1" x14ac:dyDescent="0.25">
      <c r="A2" s="9" t="s">
        <v>110</v>
      </c>
      <c r="B2" s="9" t="s">
        <v>111</v>
      </c>
      <c r="C2" s="9" t="s">
        <v>77</v>
      </c>
      <c r="D2" s="9" t="s">
        <v>78</v>
      </c>
      <c r="E2" s="9" t="s">
        <v>112</v>
      </c>
      <c r="F2" s="10" t="s">
        <v>115</v>
      </c>
      <c r="G2" s="33" t="s">
        <v>113</v>
      </c>
      <c r="H2" s="10" t="s">
        <v>114</v>
      </c>
      <c r="I2" s="10" t="s">
        <v>118</v>
      </c>
      <c r="J2" s="10" t="s">
        <v>162</v>
      </c>
      <c r="K2" s="10" t="s">
        <v>160</v>
      </c>
      <c r="L2" s="9" t="s">
        <v>79</v>
      </c>
    </row>
    <row r="3" spans="1:12" ht="44.1" customHeight="1" x14ac:dyDescent="0.25">
      <c r="A3" s="1">
        <v>1112573</v>
      </c>
      <c r="B3" s="1" t="s">
        <v>4</v>
      </c>
      <c r="C3" s="1" t="s">
        <v>5</v>
      </c>
      <c r="D3" s="1" t="s">
        <v>6</v>
      </c>
      <c r="E3" s="1" t="s">
        <v>82</v>
      </c>
      <c r="F3" s="3">
        <v>1.248</v>
      </c>
      <c r="G3" s="30">
        <v>1.2</v>
      </c>
      <c r="H3" s="7">
        <v>935000</v>
      </c>
      <c r="I3" s="31">
        <v>1122000</v>
      </c>
      <c r="J3" s="6">
        <v>235000</v>
      </c>
      <c r="K3" s="5">
        <v>225000</v>
      </c>
      <c r="L3" s="11"/>
    </row>
    <row r="4" spans="1:12" ht="44.1" customHeight="1" x14ac:dyDescent="0.25">
      <c r="A4" s="1">
        <v>7952461</v>
      </c>
      <c r="B4" s="1" t="s">
        <v>4</v>
      </c>
      <c r="C4" s="1" t="s">
        <v>2</v>
      </c>
      <c r="D4" s="1" t="s">
        <v>6</v>
      </c>
      <c r="E4" s="1" t="s">
        <v>82</v>
      </c>
      <c r="F4" s="3">
        <v>0.83800000000000008</v>
      </c>
      <c r="G4" s="30">
        <v>0.8</v>
      </c>
      <c r="H4" s="7">
        <v>935000</v>
      </c>
      <c r="I4" s="31">
        <v>748000</v>
      </c>
      <c r="J4" s="6">
        <v>160000</v>
      </c>
      <c r="K4" s="5">
        <v>153000</v>
      </c>
      <c r="L4" s="11"/>
    </row>
    <row r="5" spans="1:12" s="12" customFormat="1" ht="44.1" customHeight="1" x14ac:dyDescent="0.25">
      <c r="A5" s="11"/>
      <c r="B5" s="13" t="s">
        <v>119</v>
      </c>
      <c r="C5" s="20"/>
      <c r="D5" s="20"/>
      <c r="E5" s="20"/>
      <c r="F5" s="20"/>
      <c r="G5" s="20"/>
      <c r="H5" s="20"/>
      <c r="I5" s="20"/>
      <c r="J5" s="11"/>
      <c r="K5" s="14">
        <f>SUM(K3:K4)</f>
        <v>378000</v>
      </c>
      <c r="L5" s="11"/>
    </row>
    <row r="6" spans="1:12" ht="47.25" customHeight="1" x14ac:dyDescent="0.25">
      <c r="A6" s="1">
        <v>3617065</v>
      </c>
      <c r="B6" s="1" t="s">
        <v>7</v>
      </c>
      <c r="C6" s="1" t="s">
        <v>2</v>
      </c>
      <c r="D6" s="1" t="s">
        <v>8</v>
      </c>
      <c r="E6" s="1" t="s">
        <v>82</v>
      </c>
      <c r="F6" s="3">
        <v>4.4550000000000001</v>
      </c>
      <c r="G6" s="30">
        <v>2.4</v>
      </c>
      <c r="H6" s="7">
        <v>935000</v>
      </c>
      <c r="I6" s="31">
        <v>2244000</v>
      </c>
      <c r="J6" s="6">
        <v>671000</v>
      </c>
      <c r="K6" s="5">
        <v>516000</v>
      </c>
      <c r="L6" s="11"/>
    </row>
    <row r="7" spans="1:12" s="12" customFormat="1" ht="47.25" customHeight="1" x14ac:dyDescent="0.25">
      <c r="A7" s="11"/>
      <c r="B7" s="13" t="s">
        <v>120</v>
      </c>
      <c r="C7" s="21"/>
      <c r="D7" s="21"/>
      <c r="E7" s="21"/>
      <c r="F7" s="21"/>
      <c r="G7" s="21"/>
      <c r="H7" s="21"/>
      <c r="I7" s="21"/>
      <c r="J7" s="21"/>
      <c r="K7" s="14">
        <f>SUM(K6)</f>
        <v>516000</v>
      </c>
      <c r="L7" s="11"/>
    </row>
    <row r="8" spans="1:12" ht="44.1" customHeight="1" x14ac:dyDescent="0.25">
      <c r="A8" s="1">
        <v>6288606</v>
      </c>
      <c r="B8" s="1" t="s">
        <v>83</v>
      </c>
      <c r="C8" s="1" t="s">
        <v>2</v>
      </c>
      <c r="D8" s="1" t="s">
        <v>96</v>
      </c>
      <c r="E8" s="1" t="s">
        <v>82</v>
      </c>
      <c r="F8" s="8">
        <v>3.16</v>
      </c>
      <c r="G8" s="30">
        <v>3.4</v>
      </c>
      <c r="H8" s="7">
        <v>935000</v>
      </c>
      <c r="I8" s="31">
        <v>2954600</v>
      </c>
      <c r="J8" s="6">
        <v>189320</v>
      </c>
      <c r="K8" s="5">
        <v>181000</v>
      </c>
      <c r="L8" s="11"/>
    </row>
    <row r="9" spans="1:12" s="12" customFormat="1" ht="44.1" customHeight="1" x14ac:dyDescent="0.25">
      <c r="A9" s="11"/>
      <c r="B9" s="13" t="s">
        <v>121</v>
      </c>
      <c r="C9" s="20"/>
      <c r="D9" s="20"/>
      <c r="E9" s="20"/>
      <c r="F9" s="20"/>
      <c r="G9" s="20"/>
      <c r="H9" s="20"/>
      <c r="I9" s="20"/>
      <c r="J9" s="11"/>
      <c r="K9" s="14">
        <f>SUM(K8)</f>
        <v>181000</v>
      </c>
      <c r="L9" s="11"/>
    </row>
    <row r="10" spans="1:12" ht="44.1" customHeight="1" x14ac:dyDescent="0.25">
      <c r="A10" s="1">
        <v>4851969</v>
      </c>
      <c r="B10" s="1" t="s">
        <v>12</v>
      </c>
      <c r="C10" s="1" t="s">
        <v>13</v>
      </c>
      <c r="D10" s="1" t="s">
        <v>14</v>
      </c>
      <c r="E10" s="1" t="s">
        <v>82</v>
      </c>
      <c r="F10" s="3">
        <v>4.298</v>
      </c>
      <c r="G10" s="30">
        <v>4.28</v>
      </c>
      <c r="H10" s="7">
        <v>935000</v>
      </c>
      <c r="I10" s="31">
        <v>4001800</v>
      </c>
      <c r="J10" s="6">
        <v>950000</v>
      </c>
      <c r="K10" s="5">
        <v>910000</v>
      </c>
      <c r="L10" s="11"/>
    </row>
    <row r="11" spans="1:12" s="12" customFormat="1" ht="44.1" customHeight="1" x14ac:dyDescent="0.25">
      <c r="A11" s="11"/>
      <c r="B11" s="13" t="s">
        <v>122</v>
      </c>
      <c r="C11" s="20"/>
      <c r="D11" s="20"/>
      <c r="E11" s="20"/>
      <c r="F11" s="20"/>
      <c r="G11" s="20"/>
      <c r="H11" s="20"/>
      <c r="I11" s="20"/>
      <c r="J11" s="11"/>
      <c r="K11" s="14">
        <f>SUM(K10)</f>
        <v>910000</v>
      </c>
      <c r="L11" s="11"/>
    </row>
    <row r="12" spans="1:12" ht="44.1" customHeight="1" x14ac:dyDescent="0.25">
      <c r="A12" s="1">
        <v>5470299</v>
      </c>
      <c r="B12" s="1" t="s">
        <v>15</v>
      </c>
      <c r="C12" s="1" t="s">
        <v>2</v>
      </c>
      <c r="D12" s="1" t="s">
        <v>16</v>
      </c>
      <c r="E12" s="1" t="s">
        <v>82</v>
      </c>
      <c r="F12" s="3">
        <v>2.6</v>
      </c>
      <c r="G12" s="30">
        <v>2.6</v>
      </c>
      <c r="H12" s="7">
        <v>935000</v>
      </c>
      <c r="I12" s="31">
        <v>2431000</v>
      </c>
      <c r="J12" s="6">
        <v>547000</v>
      </c>
      <c r="K12" s="5">
        <v>524000</v>
      </c>
      <c r="L12" s="11"/>
    </row>
    <row r="13" spans="1:12" s="12" customFormat="1" ht="44.1" customHeight="1" x14ac:dyDescent="0.25">
      <c r="A13" s="11"/>
      <c r="B13" s="13" t="s">
        <v>123</v>
      </c>
      <c r="C13" s="20"/>
      <c r="D13" s="20"/>
      <c r="E13" s="20"/>
      <c r="F13" s="20"/>
      <c r="G13" s="20"/>
      <c r="H13" s="20"/>
      <c r="I13" s="20"/>
      <c r="J13" s="11"/>
      <c r="K13" s="14">
        <f>SUM(K12)</f>
        <v>524000</v>
      </c>
      <c r="L13" s="11"/>
    </row>
    <row r="14" spans="1:12" ht="44.1" customHeight="1" x14ac:dyDescent="0.25">
      <c r="A14" s="1">
        <v>5002625</v>
      </c>
      <c r="B14" s="1" t="s">
        <v>84</v>
      </c>
      <c r="C14" s="1" t="s">
        <v>32</v>
      </c>
      <c r="D14" s="1" t="s">
        <v>97</v>
      </c>
      <c r="E14" s="1" t="s">
        <v>82</v>
      </c>
      <c r="F14" s="3">
        <v>12.99</v>
      </c>
      <c r="G14" s="30">
        <v>1.86</v>
      </c>
      <c r="H14" s="7">
        <v>935000</v>
      </c>
      <c r="I14" s="31">
        <v>1739100</v>
      </c>
      <c r="J14" s="6">
        <v>365000</v>
      </c>
      <c r="K14" s="5">
        <v>350000</v>
      </c>
      <c r="L14" s="11"/>
    </row>
    <row r="15" spans="1:12" s="12" customFormat="1" ht="44.1" customHeight="1" x14ac:dyDescent="0.25">
      <c r="A15" s="11"/>
      <c r="B15" s="13" t="s">
        <v>124</v>
      </c>
      <c r="C15" s="20"/>
      <c r="D15" s="20"/>
      <c r="E15" s="20"/>
      <c r="F15" s="20"/>
      <c r="G15" s="20"/>
      <c r="H15" s="20"/>
      <c r="I15" s="20"/>
      <c r="J15" s="11"/>
      <c r="K15" s="14">
        <f>SUM(K14)</f>
        <v>350000</v>
      </c>
      <c r="L15" s="11"/>
    </row>
    <row r="16" spans="1:12" ht="44.1" customHeight="1" x14ac:dyDescent="0.25">
      <c r="A16" s="1">
        <v>9375088</v>
      </c>
      <c r="B16" s="1" t="s">
        <v>19</v>
      </c>
      <c r="C16" s="1" t="s">
        <v>2</v>
      </c>
      <c r="D16" s="1" t="s">
        <v>20</v>
      </c>
      <c r="E16" s="1" t="s">
        <v>82</v>
      </c>
      <c r="F16" s="3">
        <v>10.086</v>
      </c>
      <c r="G16" s="30">
        <v>2</v>
      </c>
      <c r="H16" s="7">
        <v>935000</v>
      </c>
      <c r="I16" s="31">
        <v>1870000</v>
      </c>
      <c r="J16" s="6">
        <v>684379</v>
      </c>
      <c r="K16" s="5">
        <v>537000</v>
      </c>
      <c r="L16" s="11"/>
    </row>
    <row r="17" spans="1:12" s="12" customFormat="1" ht="44.1" customHeight="1" x14ac:dyDescent="0.25">
      <c r="A17" s="11"/>
      <c r="B17" s="13" t="s">
        <v>125</v>
      </c>
      <c r="C17" s="20"/>
      <c r="D17" s="20"/>
      <c r="E17" s="20"/>
      <c r="F17" s="20"/>
      <c r="G17" s="20"/>
      <c r="H17" s="20"/>
      <c r="I17" s="20"/>
      <c r="J17" s="11"/>
      <c r="K17" s="14">
        <f>SUM(K16)</f>
        <v>537000</v>
      </c>
      <c r="L17" s="11"/>
    </row>
    <row r="18" spans="1:12" ht="44.1" customHeight="1" x14ac:dyDescent="0.25">
      <c r="A18" s="1">
        <v>6680999</v>
      </c>
      <c r="B18" s="1" t="s">
        <v>25</v>
      </c>
      <c r="C18" s="1" t="s">
        <v>26</v>
      </c>
      <c r="D18" s="1" t="s">
        <v>27</v>
      </c>
      <c r="E18" s="1" t="s">
        <v>82</v>
      </c>
      <c r="F18" s="3">
        <v>5.3</v>
      </c>
      <c r="G18" s="30">
        <v>1.3</v>
      </c>
      <c r="H18" s="7">
        <v>935000</v>
      </c>
      <c r="I18" s="31">
        <v>1215500</v>
      </c>
      <c r="J18" s="6">
        <v>364650</v>
      </c>
      <c r="K18" s="5">
        <v>349000</v>
      </c>
      <c r="L18" s="11"/>
    </row>
    <row r="19" spans="1:12" s="12" customFormat="1" ht="44.1" customHeight="1" x14ac:dyDescent="0.25">
      <c r="A19" s="11"/>
      <c r="B19" s="13" t="s">
        <v>126</v>
      </c>
      <c r="C19" s="20"/>
      <c r="D19" s="20"/>
      <c r="E19" s="20"/>
      <c r="F19" s="20"/>
      <c r="G19" s="20"/>
      <c r="H19" s="20"/>
      <c r="I19" s="20"/>
      <c r="J19" s="11"/>
      <c r="K19" s="14">
        <f>SUM(K18)</f>
        <v>349000</v>
      </c>
      <c r="L19" s="11"/>
    </row>
    <row r="20" spans="1:12" ht="60.75" customHeight="1" x14ac:dyDescent="0.25">
      <c r="A20" s="1">
        <v>6804206</v>
      </c>
      <c r="B20" s="11" t="s">
        <v>28</v>
      </c>
      <c r="C20" s="1" t="s">
        <v>2</v>
      </c>
      <c r="D20" s="1" t="s">
        <v>29</v>
      </c>
      <c r="E20" s="1" t="s">
        <v>82</v>
      </c>
      <c r="F20" s="3">
        <v>1.018</v>
      </c>
      <c r="G20" s="30">
        <v>0</v>
      </c>
      <c r="H20" s="7">
        <v>935000</v>
      </c>
      <c r="I20" s="31">
        <v>0</v>
      </c>
      <c r="J20" s="6">
        <v>600000</v>
      </c>
      <c r="K20" s="5">
        <v>0</v>
      </c>
      <c r="L20" s="11" t="s">
        <v>109</v>
      </c>
    </row>
    <row r="21" spans="1:12" s="12" customFormat="1" ht="44.1" customHeight="1" x14ac:dyDescent="0.25">
      <c r="A21" s="11"/>
      <c r="B21" s="13" t="s">
        <v>127</v>
      </c>
      <c r="C21" s="20"/>
      <c r="D21" s="20"/>
      <c r="E21" s="20"/>
      <c r="F21" s="20"/>
      <c r="G21" s="20"/>
      <c r="H21" s="20"/>
      <c r="I21" s="20"/>
      <c r="J21" s="11"/>
      <c r="K21" s="14">
        <f>SUM(K20)</f>
        <v>0</v>
      </c>
      <c r="L21" s="11"/>
    </row>
    <row r="22" spans="1:12" ht="44.1" customHeight="1" x14ac:dyDescent="0.25">
      <c r="A22" s="1">
        <v>2225351</v>
      </c>
      <c r="B22" s="1" t="s">
        <v>85</v>
      </c>
      <c r="C22" s="1" t="s">
        <v>2</v>
      </c>
      <c r="D22" s="1" t="s">
        <v>98</v>
      </c>
      <c r="E22" s="1" t="s">
        <v>82</v>
      </c>
      <c r="F22" s="3">
        <v>4.5</v>
      </c>
      <c r="G22" s="30">
        <v>1.1000000000000001</v>
      </c>
      <c r="H22" s="7">
        <v>935000</v>
      </c>
      <c r="I22" s="31">
        <v>1028500.0000000001</v>
      </c>
      <c r="J22" s="6">
        <v>1662826</v>
      </c>
      <c r="K22" s="5">
        <v>295000</v>
      </c>
      <c r="L22" s="11"/>
    </row>
    <row r="23" spans="1:12" s="12" customFormat="1" ht="44.1" customHeight="1" x14ac:dyDescent="0.25">
      <c r="A23" s="11"/>
      <c r="B23" s="13" t="s">
        <v>128</v>
      </c>
      <c r="C23" s="20"/>
      <c r="D23" s="20"/>
      <c r="E23" s="20"/>
      <c r="F23" s="20"/>
      <c r="G23" s="20"/>
      <c r="H23" s="20"/>
      <c r="I23" s="20"/>
      <c r="J23" s="11"/>
      <c r="K23" s="14">
        <f>SUM(K22)</f>
        <v>295000</v>
      </c>
      <c r="L23" s="11"/>
    </row>
    <row r="24" spans="1:12" ht="44.1" customHeight="1" x14ac:dyDescent="0.25">
      <c r="A24" s="1">
        <v>1602621</v>
      </c>
      <c r="B24" s="1" t="s">
        <v>30</v>
      </c>
      <c r="C24" s="1" t="s">
        <v>11</v>
      </c>
      <c r="D24" s="1" t="s">
        <v>31</v>
      </c>
      <c r="E24" s="1" t="s">
        <v>81</v>
      </c>
      <c r="F24" s="1">
        <v>2</v>
      </c>
      <c r="G24" s="31">
        <v>2</v>
      </c>
      <c r="H24" s="7">
        <v>740000</v>
      </c>
      <c r="I24" s="31">
        <v>1336000</v>
      </c>
      <c r="J24" s="6">
        <v>872278</v>
      </c>
      <c r="K24" s="5">
        <v>384000</v>
      </c>
      <c r="L24" s="11"/>
    </row>
    <row r="25" spans="1:12" s="12" customFormat="1" ht="44.1" customHeight="1" x14ac:dyDescent="0.25">
      <c r="A25" s="11"/>
      <c r="B25" s="13" t="s">
        <v>129</v>
      </c>
      <c r="C25" s="20"/>
      <c r="D25" s="20"/>
      <c r="E25" s="20"/>
      <c r="F25" s="20"/>
      <c r="G25" s="20"/>
      <c r="H25" s="20"/>
      <c r="I25" s="20"/>
      <c r="J25" s="11"/>
      <c r="K25" s="14">
        <f>SUM(K24)</f>
        <v>384000</v>
      </c>
      <c r="L25" s="11"/>
    </row>
    <row r="26" spans="1:12" ht="44.1" customHeight="1" x14ac:dyDescent="0.25">
      <c r="A26" s="1">
        <v>3457142</v>
      </c>
      <c r="B26" s="1" t="s">
        <v>33</v>
      </c>
      <c r="C26" s="1" t="s">
        <v>17</v>
      </c>
      <c r="D26" s="1" t="s">
        <v>34</v>
      </c>
      <c r="E26" s="1" t="s">
        <v>82</v>
      </c>
      <c r="F26" s="3">
        <v>4.2989999999999995</v>
      </c>
      <c r="G26" s="30">
        <v>3.68</v>
      </c>
      <c r="H26" s="7">
        <v>935000</v>
      </c>
      <c r="I26" s="31">
        <v>3440800</v>
      </c>
      <c r="J26" s="6">
        <v>945201</v>
      </c>
      <c r="K26" s="5">
        <v>890000</v>
      </c>
      <c r="L26" s="11"/>
    </row>
    <row r="27" spans="1:12" s="12" customFormat="1" ht="44.1" customHeight="1" x14ac:dyDescent="0.25">
      <c r="A27" s="11"/>
      <c r="B27" s="13" t="s">
        <v>130</v>
      </c>
      <c r="C27" s="20"/>
      <c r="D27" s="20"/>
      <c r="E27" s="20"/>
      <c r="F27" s="20"/>
      <c r="G27" s="20"/>
      <c r="H27" s="20"/>
      <c r="I27" s="20"/>
      <c r="J27" s="11"/>
      <c r="K27" s="14">
        <f>SUM(K26)</f>
        <v>890000</v>
      </c>
      <c r="L27" s="11"/>
    </row>
    <row r="28" spans="1:12" ht="44.1" customHeight="1" x14ac:dyDescent="0.25">
      <c r="A28" s="1">
        <v>9270655</v>
      </c>
      <c r="B28" s="1" t="s">
        <v>35</v>
      </c>
      <c r="C28" s="1" t="s">
        <v>17</v>
      </c>
      <c r="D28" s="1" t="s">
        <v>36</v>
      </c>
      <c r="E28" s="1" t="s">
        <v>82</v>
      </c>
      <c r="F28" s="3">
        <v>3.1890000000000001</v>
      </c>
      <c r="G28" s="30">
        <v>2.95</v>
      </c>
      <c r="H28" s="7">
        <v>935000</v>
      </c>
      <c r="I28" s="31">
        <v>2758250</v>
      </c>
      <c r="J28" s="6">
        <v>827000</v>
      </c>
      <c r="K28" s="5">
        <v>793000</v>
      </c>
      <c r="L28" s="11"/>
    </row>
    <row r="29" spans="1:12" s="12" customFormat="1" ht="44.1" customHeight="1" x14ac:dyDescent="0.25">
      <c r="A29" s="11"/>
      <c r="B29" s="13" t="s">
        <v>131</v>
      </c>
      <c r="C29" s="20"/>
      <c r="D29" s="20"/>
      <c r="E29" s="20"/>
      <c r="F29" s="20"/>
      <c r="G29" s="20"/>
      <c r="H29" s="20"/>
      <c r="I29" s="20"/>
      <c r="J29" s="11"/>
      <c r="K29" s="14">
        <f>SUM(K28)</f>
        <v>793000</v>
      </c>
      <c r="L29" s="11"/>
    </row>
    <row r="30" spans="1:12" ht="44.1" customHeight="1" x14ac:dyDescent="0.25">
      <c r="A30" s="1">
        <v>2285108</v>
      </c>
      <c r="B30" s="1" t="s">
        <v>37</v>
      </c>
      <c r="C30" s="1" t="s">
        <v>9</v>
      </c>
      <c r="D30" s="1" t="s">
        <v>38</v>
      </c>
      <c r="E30" s="1" t="s">
        <v>82</v>
      </c>
      <c r="F30" s="3">
        <v>7.1929999999999996</v>
      </c>
      <c r="G30" s="30">
        <v>5</v>
      </c>
      <c r="H30" s="7">
        <v>935000</v>
      </c>
      <c r="I30" s="31">
        <v>4223171.833727235</v>
      </c>
      <c r="J30" s="6">
        <v>851339</v>
      </c>
      <c r="K30" s="5">
        <v>816000</v>
      </c>
      <c r="L30" s="11"/>
    </row>
    <row r="31" spans="1:12" s="12" customFormat="1" ht="44.1" customHeight="1" x14ac:dyDescent="0.25">
      <c r="A31" s="11"/>
      <c r="B31" s="13" t="s">
        <v>132</v>
      </c>
      <c r="C31" s="20"/>
      <c r="D31" s="20"/>
      <c r="E31" s="20"/>
      <c r="F31" s="20"/>
      <c r="G31" s="20"/>
      <c r="H31" s="20"/>
      <c r="I31" s="20"/>
      <c r="J31" s="11"/>
      <c r="K31" s="14">
        <f>SUM(K30)</f>
        <v>816000</v>
      </c>
      <c r="L31" s="11"/>
    </row>
    <row r="32" spans="1:12" ht="44.1" customHeight="1" x14ac:dyDescent="0.25">
      <c r="A32" s="1">
        <v>1068030</v>
      </c>
      <c r="B32" s="1" t="s">
        <v>39</v>
      </c>
      <c r="C32" s="1" t="s">
        <v>10</v>
      </c>
      <c r="D32" s="1" t="s">
        <v>40</v>
      </c>
      <c r="E32" s="1" t="s">
        <v>82</v>
      </c>
      <c r="F32" s="8">
        <v>2.75</v>
      </c>
      <c r="G32" s="30">
        <v>2.8</v>
      </c>
      <c r="H32" s="7">
        <v>935000</v>
      </c>
      <c r="I32" s="31">
        <v>2571250</v>
      </c>
      <c r="J32" s="6">
        <v>750000</v>
      </c>
      <c r="K32" s="5">
        <v>719000</v>
      </c>
      <c r="L32" s="11"/>
    </row>
    <row r="33" spans="1:12" ht="44.1" customHeight="1" x14ac:dyDescent="0.25">
      <c r="A33" s="1">
        <v>7923241</v>
      </c>
      <c r="B33" s="1" t="s">
        <v>39</v>
      </c>
      <c r="C33" s="1" t="s">
        <v>2</v>
      </c>
      <c r="D33" s="1" t="s">
        <v>41</v>
      </c>
      <c r="E33" s="1" t="s">
        <v>82</v>
      </c>
      <c r="F33" s="3">
        <v>0.75</v>
      </c>
      <c r="G33" s="30">
        <v>0.6</v>
      </c>
      <c r="H33" s="7">
        <v>935000</v>
      </c>
      <c r="I33" s="31">
        <v>561000</v>
      </c>
      <c r="J33" s="6">
        <v>171000</v>
      </c>
      <c r="K33" s="5">
        <v>161000</v>
      </c>
      <c r="L33" s="11"/>
    </row>
    <row r="34" spans="1:12" s="12" customFormat="1" ht="44.1" customHeight="1" x14ac:dyDescent="0.25">
      <c r="A34" s="11"/>
      <c r="B34" s="13" t="s">
        <v>133</v>
      </c>
      <c r="C34" s="20"/>
      <c r="D34" s="20"/>
      <c r="E34" s="20"/>
      <c r="F34" s="20"/>
      <c r="G34" s="20"/>
      <c r="H34" s="20"/>
      <c r="I34" s="20"/>
      <c r="J34" s="11"/>
      <c r="K34" s="14">
        <f>SUM(K32:K33)</f>
        <v>880000</v>
      </c>
      <c r="L34" s="11"/>
    </row>
    <row r="35" spans="1:12" ht="44.1" customHeight="1" x14ac:dyDescent="0.25">
      <c r="A35" s="1">
        <v>1745849</v>
      </c>
      <c r="B35" s="1" t="s">
        <v>86</v>
      </c>
      <c r="C35" s="1" t="s">
        <v>24</v>
      </c>
      <c r="D35" s="1" t="s">
        <v>99</v>
      </c>
      <c r="E35" s="1" t="s">
        <v>82</v>
      </c>
      <c r="F35" s="3">
        <v>7.4399999999999995</v>
      </c>
      <c r="G35" s="30">
        <v>1.2</v>
      </c>
      <c r="H35" s="7">
        <v>935000</v>
      </c>
      <c r="I35" s="31">
        <v>1122000</v>
      </c>
      <c r="J35" s="6">
        <v>2993750</v>
      </c>
      <c r="K35" s="5">
        <v>322000</v>
      </c>
      <c r="L35" s="11"/>
    </row>
    <row r="36" spans="1:12" s="12" customFormat="1" ht="44.1" customHeight="1" x14ac:dyDescent="0.25">
      <c r="A36" s="11"/>
      <c r="B36" s="13" t="s">
        <v>134</v>
      </c>
      <c r="C36" s="20"/>
      <c r="D36" s="20"/>
      <c r="E36" s="20"/>
      <c r="F36" s="20"/>
      <c r="G36" s="20"/>
      <c r="H36" s="20"/>
      <c r="I36" s="20"/>
      <c r="J36" s="11"/>
      <c r="K36" s="14">
        <f>SUM(K35)</f>
        <v>322000</v>
      </c>
      <c r="L36" s="11"/>
    </row>
    <row r="37" spans="1:12" ht="44.1" customHeight="1" x14ac:dyDescent="0.25">
      <c r="A37" s="1">
        <v>9955736</v>
      </c>
      <c r="B37" s="1" t="s">
        <v>42</v>
      </c>
      <c r="C37" s="1" t="s">
        <v>0</v>
      </c>
      <c r="D37" s="1" t="s">
        <v>43</v>
      </c>
      <c r="E37" s="1" t="s">
        <v>80</v>
      </c>
      <c r="F37" s="7">
        <v>3744</v>
      </c>
      <c r="G37" s="31">
        <v>3744</v>
      </c>
      <c r="H37" s="7">
        <v>735</v>
      </c>
      <c r="I37" s="31">
        <v>2283840</v>
      </c>
      <c r="J37" s="6">
        <v>764166</v>
      </c>
      <c r="K37" s="5">
        <v>657000</v>
      </c>
      <c r="L37" s="11"/>
    </row>
    <row r="38" spans="1:12" s="12" customFormat="1" ht="44.1" customHeight="1" x14ac:dyDescent="0.25">
      <c r="A38" s="11"/>
      <c r="B38" s="13" t="s">
        <v>135</v>
      </c>
      <c r="C38" s="20"/>
      <c r="D38" s="20"/>
      <c r="E38" s="20"/>
      <c r="F38" s="20"/>
      <c r="G38" s="20"/>
      <c r="H38" s="20"/>
      <c r="I38" s="20"/>
      <c r="J38" s="11"/>
      <c r="K38" s="14">
        <f>SUM(K37)</f>
        <v>657000</v>
      </c>
      <c r="L38" s="11"/>
    </row>
    <row r="39" spans="1:12" ht="44.1" customHeight="1" x14ac:dyDescent="0.25">
      <c r="A39" s="1">
        <v>5486809</v>
      </c>
      <c r="B39" s="1" t="s">
        <v>44</v>
      </c>
      <c r="C39" s="1" t="s">
        <v>22</v>
      </c>
      <c r="D39" s="1" t="s">
        <v>45</v>
      </c>
      <c r="E39" s="1" t="s">
        <v>82</v>
      </c>
      <c r="F39" s="8">
        <v>4.3860000000000001</v>
      </c>
      <c r="G39" s="30">
        <v>4.54</v>
      </c>
      <c r="H39" s="7">
        <v>935000</v>
      </c>
      <c r="I39" s="31">
        <v>4100910</v>
      </c>
      <c r="J39" s="6">
        <v>1005800</v>
      </c>
      <c r="K39" s="5">
        <v>964000</v>
      </c>
      <c r="L39" s="11"/>
    </row>
    <row r="40" spans="1:12" s="12" customFormat="1" ht="44.1" customHeight="1" x14ac:dyDescent="0.25">
      <c r="A40" s="11"/>
      <c r="B40" s="13" t="s">
        <v>136</v>
      </c>
      <c r="C40" s="20"/>
      <c r="D40" s="20"/>
      <c r="E40" s="20"/>
      <c r="F40" s="20"/>
      <c r="G40" s="20"/>
      <c r="H40" s="20"/>
      <c r="I40" s="20"/>
      <c r="J40" s="11"/>
      <c r="K40" s="14">
        <f>SUM(K39)</f>
        <v>964000</v>
      </c>
      <c r="L40" s="11"/>
    </row>
    <row r="41" spans="1:12" ht="44.1" customHeight="1" x14ac:dyDescent="0.25">
      <c r="A41" s="1">
        <v>3336111</v>
      </c>
      <c r="B41" s="1" t="s">
        <v>46</v>
      </c>
      <c r="C41" s="1" t="s">
        <v>26</v>
      </c>
      <c r="D41" s="1" t="s">
        <v>47</v>
      </c>
      <c r="E41" s="1" t="s">
        <v>82</v>
      </c>
      <c r="F41" s="3">
        <v>1.1100000000000001</v>
      </c>
      <c r="G41" s="30">
        <v>0.9</v>
      </c>
      <c r="H41" s="7">
        <v>935000</v>
      </c>
      <c r="I41" s="31">
        <v>841500</v>
      </c>
      <c r="J41" s="6">
        <v>252000</v>
      </c>
      <c r="K41" s="5">
        <v>241000</v>
      </c>
      <c r="L41" s="11"/>
    </row>
    <row r="42" spans="1:12" ht="44.1" customHeight="1" x14ac:dyDescent="0.25">
      <c r="A42" s="1">
        <v>5212112</v>
      </c>
      <c r="B42" s="1" t="s">
        <v>46</v>
      </c>
      <c r="C42" s="1" t="s">
        <v>1</v>
      </c>
      <c r="D42" s="1" t="s">
        <v>48</v>
      </c>
      <c r="E42" s="1" t="s">
        <v>81</v>
      </c>
      <c r="F42" s="1">
        <v>6</v>
      </c>
      <c r="G42" s="31">
        <v>6</v>
      </c>
      <c r="H42" s="7">
        <v>575000</v>
      </c>
      <c r="I42" s="31">
        <v>3450000</v>
      </c>
      <c r="J42" s="6">
        <v>780000</v>
      </c>
      <c r="K42" s="5">
        <v>747000</v>
      </c>
      <c r="L42" s="11"/>
    </row>
    <row r="43" spans="1:12" s="12" customFormat="1" ht="44.1" customHeight="1" x14ac:dyDescent="0.25">
      <c r="A43" s="11"/>
      <c r="B43" s="13" t="s">
        <v>137</v>
      </c>
      <c r="C43" s="20"/>
      <c r="D43" s="20"/>
      <c r="E43" s="20"/>
      <c r="F43" s="20"/>
      <c r="G43" s="20"/>
      <c r="H43" s="20"/>
      <c r="I43" s="20"/>
      <c r="J43" s="11"/>
      <c r="K43" s="14">
        <f>SUM(K41:K42)</f>
        <v>988000</v>
      </c>
      <c r="L43" s="11"/>
    </row>
    <row r="44" spans="1:12" ht="44.1" customHeight="1" x14ac:dyDescent="0.25">
      <c r="A44" s="1">
        <v>3101074</v>
      </c>
      <c r="B44" s="1" t="s">
        <v>49</v>
      </c>
      <c r="C44" s="1" t="s">
        <v>9</v>
      </c>
      <c r="D44" s="1" t="s">
        <v>50</v>
      </c>
      <c r="E44" s="1" t="s">
        <v>82</v>
      </c>
      <c r="F44" s="3">
        <v>20.25</v>
      </c>
      <c r="G44" s="30">
        <v>1</v>
      </c>
      <c r="H44" s="7">
        <v>935000</v>
      </c>
      <c r="I44" s="31">
        <v>875740.74074074079</v>
      </c>
      <c r="J44" s="6">
        <v>300000</v>
      </c>
      <c r="K44" s="5">
        <v>251000</v>
      </c>
      <c r="L44" s="11"/>
    </row>
    <row r="45" spans="1:12" s="12" customFormat="1" ht="44.1" customHeight="1" x14ac:dyDescent="0.25">
      <c r="A45" s="11"/>
      <c r="B45" s="13" t="s">
        <v>140</v>
      </c>
      <c r="C45" s="20"/>
      <c r="D45" s="20"/>
      <c r="E45" s="20"/>
      <c r="F45" s="20"/>
      <c r="G45" s="20"/>
      <c r="H45" s="20"/>
      <c r="I45" s="20"/>
      <c r="J45" s="11"/>
      <c r="K45" s="14">
        <f>SUM(K44)</f>
        <v>251000</v>
      </c>
      <c r="L45" s="11"/>
    </row>
    <row r="46" spans="1:12" ht="44.1" customHeight="1" x14ac:dyDescent="0.25">
      <c r="A46" s="1">
        <v>4086998</v>
      </c>
      <c r="B46" s="1" t="s">
        <v>51</v>
      </c>
      <c r="C46" s="1" t="s">
        <v>26</v>
      </c>
      <c r="D46" s="1" t="s">
        <v>52</v>
      </c>
      <c r="E46" s="1" t="s">
        <v>82</v>
      </c>
      <c r="F46" s="3">
        <v>1.1499999999999999</v>
      </c>
      <c r="G46" s="30">
        <v>1</v>
      </c>
      <c r="H46" s="7">
        <v>935000</v>
      </c>
      <c r="I46" s="31">
        <v>935000</v>
      </c>
      <c r="J46" s="6">
        <v>245000</v>
      </c>
      <c r="K46" s="5">
        <v>215000</v>
      </c>
      <c r="L46" s="11"/>
    </row>
    <row r="47" spans="1:12" s="12" customFormat="1" ht="44.1" customHeight="1" x14ac:dyDescent="0.25">
      <c r="A47" s="11"/>
      <c r="B47" s="13" t="s">
        <v>139</v>
      </c>
      <c r="C47" s="20"/>
      <c r="D47" s="20"/>
      <c r="E47" s="20"/>
      <c r="F47" s="20"/>
      <c r="G47" s="20"/>
      <c r="H47" s="20"/>
      <c r="I47" s="20"/>
      <c r="J47" s="11"/>
      <c r="K47" s="14">
        <f>SUM(K46)</f>
        <v>215000</v>
      </c>
      <c r="L47" s="11"/>
    </row>
    <row r="48" spans="1:12" ht="44.1" customHeight="1" x14ac:dyDescent="0.25">
      <c r="A48" s="1">
        <v>8019644</v>
      </c>
      <c r="B48" s="1" t="s">
        <v>87</v>
      </c>
      <c r="C48" s="1" t="s">
        <v>10</v>
      </c>
      <c r="D48" s="1" t="s">
        <v>100</v>
      </c>
      <c r="E48" s="1" t="s">
        <v>82</v>
      </c>
      <c r="F48" s="3">
        <v>6.6000000000000005</v>
      </c>
      <c r="G48" s="30">
        <v>2.1</v>
      </c>
      <c r="H48" s="7">
        <v>935000</v>
      </c>
      <c r="I48" s="31">
        <v>1963500</v>
      </c>
      <c r="J48" s="6">
        <v>672500</v>
      </c>
      <c r="K48" s="5">
        <v>564000</v>
      </c>
      <c r="L48" s="11"/>
    </row>
    <row r="49" spans="1:12" s="12" customFormat="1" ht="44.1" customHeight="1" x14ac:dyDescent="0.25">
      <c r="A49" s="11"/>
      <c r="B49" s="13" t="s">
        <v>138</v>
      </c>
      <c r="C49" s="20"/>
      <c r="D49" s="20"/>
      <c r="E49" s="20"/>
      <c r="F49" s="20"/>
      <c r="G49" s="20"/>
      <c r="H49" s="20"/>
      <c r="I49" s="20"/>
      <c r="J49" s="11"/>
      <c r="K49" s="14">
        <f>SUM(K48)</f>
        <v>564000</v>
      </c>
      <c r="L49" s="11"/>
    </row>
    <row r="50" spans="1:12" ht="44.1" customHeight="1" x14ac:dyDescent="0.25">
      <c r="A50" s="1">
        <v>1842029</v>
      </c>
      <c r="B50" s="1" t="s">
        <v>88</v>
      </c>
      <c r="C50" s="1" t="s">
        <v>24</v>
      </c>
      <c r="D50" s="1" t="s">
        <v>101</v>
      </c>
      <c r="E50" s="1" t="s">
        <v>82</v>
      </c>
      <c r="F50" s="3">
        <v>46.68</v>
      </c>
      <c r="G50" s="30">
        <v>2.1</v>
      </c>
      <c r="H50" s="7">
        <v>935000</v>
      </c>
      <c r="I50" s="31">
        <v>1963500</v>
      </c>
      <c r="J50" s="6">
        <v>2995679</v>
      </c>
      <c r="K50" s="5">
        <v>564000</v>
      </c>
      <c r="L50" s="11"/>
    </row>
    <row r="51" spans="1:12" ht="44.1" customHeight="1" x14ac:dyDescent="0.25">
      <c r="A51" s="1">
        <v>6206589</v>
      </c>
      <c r="B51" s="1" t="s">
        <v>88</v>
      </c>
      <c r="C51" s="1" t="s">
        <v>24</v>
      </c>
      <c r="D51" s="1" t="s">
        <v>102</v>
      </c>
      <c r="E51" s="1" t="s">
        <v>82</v>
      </c>
      <c r="F51" s="3">
        <v>3.3</v>
      </c>
      <c r="G51" s="30">
        <v>0.4</v>
      </c>
      <c r="H51" s="7">
        <v>935000</v>
      </c>
      <c r="I51" s="31">
        <v>374000</v>
      </c>
      <c r="J51" s="6">
        <v>366000</v>
      </c>
      <c r="K51" s="5">
        <v>107000</v>
      </c>
      <c r="L51" s="11"/>
    </row>
    <row r="52" spans="1:12" s="12" customFormat="1" ht="44.1" customHeight="1" x14ac:dyDescent="0.25">
      <c r="A52" s="11"/>
      <c r="B52" s="13" t="s">
        <v>141</v>
      </c>
      <c r="C52" s="20"/>
      <c r="D52" s="20"/>
      <c r="E52" s="20"/>
      <c r="F52" s="20"/>
      <c r="G52" s="20"/>
      <c r="H52" s="20"/>
      <c r="I52" s="20"/>
      <c r="J52" s="11"/>
      <c r="K52" s="14">
        <f>SUM(K50:K51)</f>
        <v>671000</v>
      </c>
      <c r="L52" s="11"/>
    </row>
    <row r="53" spans="1:12" ht="44.1" customHeight="1" x14ac:dyDescent="0.25">
      <c r="A53" s="1">
        <v>2795337</v>
      </c>
      <c r="B53" s="1" t="s">
        <v>53</v>
      </c>
      <c r="C53" s="1" t="s">
        <v>2</v>
      </c>
      <c r="D53" s="1" t="s">
        <v>54</v>
      </c>
      <c r="E53" s="1" t="s">
        <v>82</v>
      </c>
      <c r="F53" s="3">
        <v>2.35</v>
      </c>
      <c r="G53" s="30">
        <v>1.2</v>
      </c>
      <c r="H53" s="7">
        <v>935000</v>
      </c>
      <c r="I53" s="31">
        <v>1122000</v>
      </c>
      <c r="J53" s="6">
        <v>453457</v>
      </c>
      <c r="K53" s="5">
        <v>322000</v>
      </c>
      <c r="L53" s="11"/>
    </row>
    <row r="54" spans="1:12" ht="43.5" customHeight="1" x14ac:dyDescent="0.25">
      <c r="A54" s="1">
        <v>3449149</v>
      </c>
      <c r="B54" s="1" t="s">
        <v>53</v>
      </c>
      <c r="C54" s="1" t="s">
        <v>26</v>
      </c>
      <c r="D54" s="1" t="s">
        <v>55</v>
      </c>
      <c r="E54" s="1" t="s">
        <v>82</v>
      </c>
      <c r="F54" s="3">
        <v>1.5</v>
      </c>
      <c r="G54" s="30">
        <v>1.5</v>
      </c>
      <c r="H54" s="7">
        <v>935000</v>
      </c>
      <c r="I54" s="31">
        <v>1402500</v>
      </c>
      <c r="J54" s="6">
        <v>343086</v>
      </c>
      <c r="K54" s="5">
        <v>328000</v>
      </c>
      <c r="L54" s="11"/>
    </row>
    <row r="55" spans="1:12" s="12" customFormat="1" ht="44.1" customHeight="1" x14ac:dyDescent="0.25">
      <c r="A55" s="11"/>
      <c r="B55" s="13" t="s">
        <v>142</v>
      </c>
      <c r="C55" s="20"/>
      <c r="D55" s="20"/>
      <c r="E55" s="20"/>
      <c r="F55" s="20"/>
      <c r="G55" s="20"/>
      <c r="H55" s="20"/>
      <c r="I55" s="20"/>
      <c r="J55" s="11"/>
      <c r="K55" s="14">
        <f>SUM(K53:K54)</f>
        <v>650000</v>
      </c>
      <c r="L55" s="11"/>
    </row>
    <row r="56" spans="1:12" ht="44.1" customHeight="1" x14ac:dyDescent="0.25">
      <c r="A56" s="1">
        <v>2888527</v>
      </c>
      <c r="B56" s="1" t="s">
        <v>89</v>
      </c>
      <c r="C56" s="1" t="s">
        <v>2</v>
      </c>
      <c r="D56" s="1" t="s">
        <v>103</v>
      </c>
      <c r="E56" s="1" t="s">
        <v>82</v>
      </c>
      <c r="F56" s="3">
        <v>4.32</v>
      </c>
      <c r="G56" s="30">
        <v>3.85</v>
      </c>
      <c r="H56" s="7">
        <v>935000</v>
      </c>
      <c r="I56" s="31">
        <v>3599750</v>
      </c>
      <c r="J56" s="6">
        <v>253050</v>
      </c>
      <c r="K56" s="5">
        <v>242000</v>
      </c>
      <c r="L56" s="11"/>
    </row>
    <row r="57" spans="1:12" s="12" customFormat="1" ht="44.1" customHeight="1" x14ac:dyDescent="0.25">
      <c r="A57" s="11"/>
      <c r="B57" s="13" t="s">
        <v>143</v>
      </c>
      <c r="C57" s="20"/>
      <c r="D57" s="20"/>
      <c r="E57" s="20"/>
      <c r="F57" s="20"/>
      <c r="G57" s="20"/>
      <c r="H57" s="20"/>
      <c r="I57" s="20"/>
      <c r="J57" s="11"/>
      <c r="K57" s="14">
        <f>SUM(K56)</f>
        <v>242000</v>
      </c>
      <c r="L57" s="11"/>
    </row>
    <row r="58" spans="1:12" ht="44.1" customHeight="1" x14ac:dyDescent="0.25">
      <c r="A58" s="1">
        <v>8039664</v>
      </c>
      <c r="B58" s="1" t="s">
        <v>56</v>
      </c>
      <c r="C58" s="1" t="s">
        <v>2</v>
      </c>
      <c r="D58" s="1" t="s">
        <v>57</v>
      </c>
      <c r="E58" s="1" t="s">
        <v>82</v>
      </c>
      <c r="F58" s="8">
        <v>1.6930000000000001</v>
      </c>
      <c r="G58" s="30">
        <v>1.7</v>
      </c>
      <c r="H58" s="7">
        <v>935000</v>
      </c>
      <c r="I58" s="31">
        <v>1582955</v>
      </c>
      <c r="J58" s="6">
        <v>476850</v>
      </c>
      <c r="K58" s="5">
        <v>455000</v>
      </c>
      <c r="L58" s="11"/>
    </row>
    <row r="59" spans="1:12" s="12" customFormat="1" ht="44.1" customHeight="1" x14ac:dyDescent="0.25">
      <c r="A59" s="11"/>
      <c r="B59" s="13" t="s">
        <v>144</v>
      </c>
      <c r="C59" s="20"/>
      <c r="D59" s="20"/>
      <c r="E59" s="20"/>
      <c r="F59" s="20"/>
      <c r="G59" s="20"/>
      <c r="H59" s="20"/>
      <c r="I59" s="20"/>
      <c r="J59" s="11"/>
      <c r="K59" s="14">
        <f>SUM(K58)</f>
        <v>455000</v>
      </c>
      <c r="L59" s="11"/>
    </row>
    <row r="60" spans="1:12" ht="44.1" customHeight="1" x14ac:dyDescent="0.25">
      <c r="A60" s="1">
        <v>7271133</v>
      </c>
      <c r="B60" s="1" t="s">
        <v>58</v>
      </c>
      <c r="C60" s="1" t="s">
        <v>10</v>
      </c>
      <c r="D60" s="1" t="s">
        <v>59</v>
      </c>
      <c r="E60" s="1" t="s">
        <v>82</v>
      </c>
      <c r="F60" s="3">
        <v>2.9</v>
      </c>
      <c r="G60" s="30">
        <v>2.5</v>
      </c>
      <c r="H60" s="7">
        <v>935000</v>
      </c>
      <c r="I60" s="31">
        <v>2337500</v>
      </c>
      <c r="J60" s="6">
        <v>701250</v>
      </c>
      <c r="K60" s="5">
        <v>672000</v>
      </c>
      <c r="L60" s="11"/>
    </row>
    <row r="61" spans="1:12" s="12" customFormat="1" ht="44.1" customHeight="1" x14ac:dyDescent="0.25">
      <c r="A61" s="11"/>
      <c r="B61" s="13" t="s">
        <v>145</v>
      </c>
      <c r="C61" s="20"/>
      <c r="D61" s="20"/>
      <c r="E61" s="20"/>
      <c r="F61" s="20"/>
      <c r="G61" s="20"/>
      <c r="H61" s="20"/>
      <c r="I61" s="20"/>
      <c r="J61" s="11"/>
      <c r="K61" s="14">
        <f>SUM(K60)</f>
        <v>672000</v>
      </c>
      <c r="L61" s="11"/>
    </row>
    <row r="62" spans="1:12" ht="44.1" customHeight="1" x14ac:dyDescent="0.25">
      <c r="A62" s="1">
        <v>4147691</v>
      </c>
      <c r="B62" s="1" t="s">
        <v>60</v>
      </c>
      <c r="C62" s="1" t="s">
        <v>2</v>
      </c>
      <c r="D62" s="1" t="s">
        <v>61</v>
      </c>
      <c r="E62" s="1" t="s">
        <v>82</v>
      </c>
      <c r="F62" s="3">
        <v>3.1</v>
      </c>
      <c r="G62" s="30">
        <v>3.1</v>
      </c>
      <c r="H62" s="7">
        <v>935000</v>
      </c>
      <c r="I62" s="31">
        <v>2898500</v>
      </c>
      <c r="J62" s="6">
        <v>807000</v>
      </c>
      <c r="K62" s="5">
        <v>773000</v>
      </c>
      <c r="L62" s="11"/>
    </row>
    <row r="63" spans="1:12" s="12" customFormat="1" ht="44.1" customHeight="1" x14ac:dyDescent="0.25">
      <c r="A63" s="11"/>
      <c r="B63" s="13" t="s">
        <v>146</v>
      </c>
      <c r="C63" s="20"/>
      <c r="D63" s="20"/>
      <c r="E63" s="20"/>
      <c r="F63" s="20"/>
      <c r="G63" s="20"/>
      <c r="H63" s="20"/>
      <c r="I63" s="20"/>
      <c r="J63" s="11"/>
      <c r="K63" s="14">
        <f>SUM(K62)</f>
        <v>773000</v>
      </c>
      <c r="L63" s="11"/>
    </row>
    <row r="64" spans="1:12" ht="44.1" customHeight="1" x14ac:dyDescent="0.25">
      <c r="A64" s="1">
        <v>9093562</v>
      </c>
      <c r="B64" s="1" t="s">
        <v>90</v>
      </c>
      <c r="C64" s="1" t="s">
        <v>10</v>
      </c>
      <c r="D64" s="1" t="s">
        <v>104</v>
      </c>
      <c r="E64" s="1" t="s">
        <v>82</v>
      </c>
      <c r="F64" s="3">
        <v>7.45</v>
      </c>
      <c r="G64" s="30">
        <v>1.25</v>
      </c>
      <c r="H64" s="7">
        <v>935000</v>
      </c>
      <c r="I64" s="31">
        <v>1168750</v>
      </c>
      <c r="J64" s="6">
        <v>842257</v>
      </c>
      <c r="K64" s="5">
        <v>336000</v>
      </c>
      <c r="L64" s="11"/>
    </row>
    <row r="65" spans="1:12" s="12" customFormat="1" ht="44.1" customHeight="1" x14ac:dyDescent="0.25">
      <c r="A65" s="11"/>
      <c r="B65" s="13" t="s">
        <v>147</v>
      </c>
      <c r="C65" s="20"/>
      <c r="D65" s="20"/>
      <c r="E65" s="20"/>
      <c r="F65" s="20"/>
      <c r="G65" s="20"/>
      <c r="H65" s="20"/>
      <c r="I65" s="20"/>
      <c r="J65" s="11"/>
      <c r="K65" s="14">
        <f>SUM(K64)</f>
        <v>336000</v>
      </c>
      <c r="L65" s="11"/>
    </row>
    <row r="66" spans="1:12" ht="44.1" customHeight="1" x14ac:dyDescent="0.25">
      <c r="A66" s="1">
        <v>3236460</v>
      </c>
      <c r="B66" s="1" t="s">
        <v>62</v>
      </c>
      <c r="C66" s="1" t="s">
        <v>3</v>
      </c>
      <c r="D66" s="1" t="s">
        <v>63</v>
      </c>
      <c r="E66" s="1" t="s">
        <v>82</v>
      </c>
      <c r="F66" s="8">
        <v>5.2859999999999996</v>
      </c>
      <c r="G66" s="30">
        <v>5.3</v>
      </c>
      <c r="H66" s="7">
        <v>1075250</v>
      </c>
      <c r="I66" s="31">
        <v>5243771.5</v>
      </c>
      <c r="J66" s="6">
        <v>885000</v>
      </c>
      <c r="K66" s="5">
        <v>848000</v>
      </c>
      <c r="L66" s="11"/>
    </row>
    <row r="67" spans="1:12" s="12" customFormat="1" ht="44.1" customHeight="1" x14ac:dyDescent="0.25">
      <c r="A67" s="11"/>
      <c r="B67" s="13" t="s">
        <v>161</v>
      </c>
      <c r="C67" s="20"/>
      <c r="D67" s="20"/>
      <c r="E67" s="20"/>
      <c r="F67" s="20"/>
      <c r="G67" s="20"/>
      <c r="H67" s="20"/>
      <c r="I67" s="20"/>
      <c r="J67" s="11"/>
      <c r="K67" s="14">
        <f>SUM(K66)</f>
        <v>848000</v>
      </c>
      <c r="L67" s="11"/>
    </row>
    <row r="68" spans="1:12" ht="44.1" customHeight="1" x14ac:dyDescent="0.25">
      <c r="A68" s="1">
        <v>4651772</v>
      </c>
      <c r="B68" s="1" t="s">
        <v>64</v>
      </c>
      <c r="C68" s="1" t="s">
        <v>21</v>
      </c>
      <c r="D68" s="1" t="s">
        <v>23</v>
      </c>
      <c r="E68" s="1" t="s">
        <v>82</v>
      </c>
      <c r="F68" s="3">
        <v>4.7290000000000001</v>
      </c>
      <c r="G68" s="30">
        <v>3.6</v>
      </c>
      <c r="H68" s="7">
        <v>935000</v>
      </c>
      <c r="I68" s="31">
        <v>2918378.9384647915</v>
      </c>
      <c r="J68" s="6">
        <v>860000</v>
      </c>
      <c r="K68" s="5">
        <v>824000</v>
      </c>
      <c r="L68" s="11"/>
    </row>
    <row r="69" spans="1:12" s="12" customFormat="1" ht="44.1" customHeight="1" x14ac:dyDescent="0.25">
      <c r="A69" s="11"/>
      <c r="B69" s="13" t="s">
        <v>148</v>
      </c>
      <c r="C69" s="20"/>
      <c r="D69" s="20"/>
      <c r="E69" s="20"/>
      <c r="F69" s="20"/>
      <c r="G69" s="20"/>
      <c r="H69" s="20"/>
      <c r="I69" s="20"/>
      <c r="J69" s="11"/>
      <c r="K69" s="14">
        <f>SUM(K68)</f>
        <v>824000</v>
      </c>
      <c r="L69" s="11"/>
    </row>
    <row r="70" spans="1:12" ht="44.1" customHeight="1" x14ac:dyDescent="0.25">
      <c r="A70" s="1">
        <v>6520881</v>
      </c>
      <c r="B70" s="1" t="s">
        <v>65</v>
      </c>
      <c r="C70" s="1" t="s">
        <v>22</v>
      </c>
      <c r="D70" s="1" t="s">
        <v>66</v>
      </c>
      <c r="E70" s="1" t="s">
        <v>82</v>
      </c>
      <c r="F70" s="3">
        <v>3</v>
      </c>
      <c r="G70" s="30">
        <v>2.95</v>
      </c>
      <c r="H70" s="7">
        <v>935000</v>
      </c>
      <c r="I70" s="31">
        <v>2758250</v>
      </c>
      <c r="J70" s="6">
        <v>812387</v>
      </c>
      <c r="K70" s="5">
        <v>779000</v>
      </c>
      <c r="L70" s="11"/>
    </row>
    <row r="71" spans="1:12" ht="44.1" customHeight="1" x14ac:dyDescent="0.25">
      <c r="A71" s="1"/>
      <c r="B71" s="13" t="s">
        <v>149</v>
      </c>
      <c r="C71" s="22"/>
      <c r="D71" s="22"/>
      <c r="E71" s="22"/>
      <c r="F71" s="22"/>
      <c r="G71" s="20"/>
      <c r="H71" s="22"/>
      <c r="I71" s="20"/>
      <c r="J71" s="1"/>
      <c r="K71" s="14">
        <f>SUM(K70)</f>
        <v>779000</v>
      </c>
      <c r="L71" s="11"/>
    </row>
    <row r="72" spans="1:12" ht="44.1" customHeight="1" x14ac:dyDescent="0.25">
      <c r="A72" s="1">
        <v>2500401</v>
      </c>
      <c r="B72" s="1" t="s">
        <v>91</v>
      </c>
      <c r="C72" s="1" t="s">
        <v>2</v>
      </c>
      <c r="D72" s="1" t="s">
        <v>98</v>
      </c>
      <c r="E72" s="1" t="s">
        <v>82</v>
      </c>
      <c r="F72" s="3">
        <v>2.8</v>
      </c>
      <c r="G72" s="30">
        <v>2.4</v>
      </c>
      <c r="H72" s="7">
        <v>935000</v>
      </c>
      <c r="I72" s="31">
        <v>2244000</v>
      </c>
      <c r="J72" s="6">
        <v>381000</v>
      </c>
      <c r="K72" s="5">
        <v>365000</v>
      </c>
      <c r="L72" s="11"/>
    </row>
    <row r="73" spans="1:12" ht="44.1" customHeight="1" x14ac:dyDescent="0.25">
      <c r="A73" s="1">
        <v>2550149</v>
      </c>
      <c r="B73" s="1" t="s">
        <v>91</v>
      </c>
      <c r="C73" s="1" t="s">
        <v>10</v>
      </c>
      <c r="D73" s="1" t="s">
        <v>10</v>
      </c>
      <c r="E73" s="1" t="s">
        <v>82</v>
      </c>
      <c r="F73" s="3">
        <v>1.6</v>
      </c>
      <c r="G73" s="30">
        <v>1.5</v>
      </c>
      <c r="H73" s="7">
        <v>935000</v>
      </c>
      <c r="I73" s="31">
        <v>1402500</v>
      </c>
      <c r="J73" s="6">
        <v>489000</v>
      </c>
      <c r="K73" s="5">
        <v>403000</v>
      </c>
      <c r="L73" s="11"/>
    </row>
    <row r="74" spans="1:12" s="12" customFormat="1" ht="44.1" customHeight="1" x14ac:dyDescent="0.25">
      <c r="A74" s="11"/>
      <c r="B74" s="13" t="s">
        <v>150</v>
      </c>
      <c r="C74" s="20"/>
      <c r="D74" s="20"/>
      <c r="E74" s="20"/>
      <c r="F74" s="20"/>
      <c r="G74" s="20"/>
      <c r="H74" s="20"/>
      <c r="I74" s="20"/>
      <c r="J74" s="11"/>
      <c r="K74" s="14">
        <f>SUM(K72:K73)</f>
        <v>768000</v>
      </c>
      <c r="L74" s="11"/>
    </row>
    <row r="75" spans="1:12" ht="44.1" customHeight="1" x14ac:dyDescent="0.25">
      <c r="A75" s="1">
        <v>3793589</v>
      </c>
      <c r="B75" s="1" t="s">
        <v>92</v>
      </c>
      <c r="C75" s="1" t="s">
        <v>2</v>
      </c>
      <c r="D75" s="1" t="s">
        <v>105</v>
      </c>
      <c r="E75" s="1" t="s">
        <v>82</v>
      </c>
      <c r="F75" s="3">
        <v>1.3399999999999999</v>
      </c>
      <c r="G75" s="30">
        <v>0.3</v>
      </c>
      <c r="H75" s="7">
        <v>935000</v>
      </c>
      <c r="I75" s="31">
        <v>280500</v>
      </c>
      <c r="J75" s="6">
        <v>150839</v>
      </c>
      <c r="K75" s="5">
        <v>80000</v>
      </c>
      <c r="L75" s="11"/>
    </row>
    <row r="76" spans="1:12" s="12" customFormat="1" ht="44.1" customHeight="1" x14ac:dyDescent="0.25">
      <c r="A76" s="11"/>
      <c r="B76" s="13" t="s">
        <v>151</v>
      </c>
      <c r="C76" s="20"/>
      <c r="D76" s="20"/>
      <c r="E76" s="20"/>
      <c r="F76" s="20"/>
      <c r="G76" s="20"/>
      <c r="H76" s="20"/>
      <c r="I76" s="20"/>
      <c r="J76" s="11"/>
      <c r="K76" s="14">
        <f>SUM(K75)</f>
        <v>80000</v>
      </c>
      <c r="L76" s="11"/>
    </row>
    <row r="77" spans="1:12" ht="44.1" customHeight="1" x14ac:dyDescent="0.25">
      <c r="A77" s="1">
        <v>7956214</v>
      </c>
      <c r="B77" s="1" t="s">
        <v>93</v>
      </c>
      <c r="C77" s="1" t="s">
        <v>2</v>
      </c>
      <c r="D77" s="1" t="s">
        <v>106</v>
      </c>
      <c r="E77" s="1" t="s">
        <v>82</v>
      </c>
      <c r="F77" s="3">
        <v>3.49</v>
      </c>
      <c r="G77" s="30">
        <v>0.6</v>
      </c>
      <c r="H77" s="7">
        <v>935000</v>
      </c>
      <c r="I77" s="31">
        <v>561000</v>
      </c>
      <c r="J77" s="6">
        <v>223509</v>
      </c>
      <c r="K77" s="5">
        <v>161000</v>
      </c>
      <c r="L77" s="11"/>
    </row>
    <row r="78" spans="1:12" s="12" customFormat="1" ht="44.1" customHeight="1" x14ac:dyDescent="0.25">
      <c r="A78" s="11"/>
      <c r="B78" s="13" t="s">
        <v>93</v>
      </c>
      <c r="C78" s="20"/>
      <c r="D78" s="20"/>
      <c r="E78" s="20"/>
      <c r="F78" s="20"/>
      <c r="G78" s="20"/>
      <c r="H78" s="20"/>
      <c r="I78" s="20"/>
      <c r="J78" s="11"/>
      <c r="K78" s="14">
        <f>SUM(K77)</f>
        <v>161000</v>
      </c>
      <c r="L78" s="11"/>
    </row>
    <row r="79" spans="1:12" ht="44.1" customHeight="1" x14ac:dyDescent="0.25">
      <c r="A79" s="1">
        <v>1893425</v>
      </c>
      <c r="B79" s="1" t="s">
        <v>67</v>
      </c>
      <c r="C79" s="1" t="s">
        <v>26</v>
      </c>
      <c r="D79" s="1" t="s">
        <v>67</v>
      </c>
      <c r="E79" s="1" t="s">
        <v>82</v>
      </c>
      <c r="F79" s="3">
        <v>3.3759999999999999</v>
      </c>
      <c r="G79" s="30">
        <v>3.2</v>
      </c>
      <c r="H79" s="7">
        <v>935000</v>
      </c>
      <c r="I79" s="31">
        <v>2992000</v>
      </c>
      <c r="J79" s="6">
        <v>733950</v>
      </c>
      <c r="K79" s="5">
        <v>703000</v>
      </c>
      <c r="L79" s="11"/>
    </row>
    <row r="80" spans="1:12" s="12" customFormat="1" ht="44.1" customHeight="1" x14ac:dyDescent="0.25">
      <c r="A80" s="11"/>
      <c r="B80" s="13" t="s">
        <v>152</v>
      </c>
      <c r="C80" s="20"/>
      <c r="D80" s="20"/>
      <c r="E80" s="20"/>
      <c r="F80" s="20"/>
      <c r="G80" s="20"/>
      <c r="H80" s="20"/>
      <c r="I80" s="20"/>
      <c r="J80" s="11"/>
      <c r="K80" s="14">
        <f>SUM(K79)</f>
        <v>703000</v>
      </c>
      <c r="L80" s="11"/>
    </row>
    <row r="81" spans="1:12" ht="44.1" customHeight="1" x14ac:dyDescent="0.25">
      <c r="A81" s="1">
        <v>2206550</v>
      </c>
      <c r="B81" s="1" t="s">
        <v>68</v>
      </c>
      <c r="C81" s="1" t="s">
        <v>26</v>
      </c>
      <c r="D81" s="1" t="s">
        <v>69</v>
      </c>
      <c r="E81" s="1" t="s">
        <v>82</v>
      </c>
      <c r="F81" s="3">
        <v>6</v>
      </c>
      <c r="G81" s="30">
        <v>6</v>
      </c>
      <c r="H81" s="7">
        <v>935000</v>
      </c>
      <c r="I81" s="31">
        <v>5610000</v>
      </c>
      <c r="J81" s="6">
        <v>1010401</v>
      </c>
      <c r="K81" s="5">
        <v>968000</v>
      </c>
      <c r="L81" s="11"/>
    </row>
    <row r="82" spans="1:12" s="12" customFormat="1" ht="44.1" customHeight="1" x14ac:dyDescent="0.25">
      <c r="A82" s="11"/>
      <c r="B82" s="13" t="s">
        <v>153</v>
      </c>
      <c r="C82" s="20"/>
      <c r="D82" s="20"/>
      <c r="E82" s="20"/>
      <c r="F82" s="20"/>
      <c r="G82" s="20"/>
      <c r="H82" s="20"/>
      <c r="I82" s="20"/>
      <c r="J82" s="11"/>
      <c r="K82" s="14">
        <f>SUM(K81)</f>
        <v>968000</v>
      </c>
      <c r="L82" s="11"/>
    </row>
    <row r="83" spans="1:12" ht="64.5" customHeight="1" x14ac:dyDescent="0.25">
      <c r="A83" s="1">
        <v>9693809</v>
      </c>
      <c r="B83" s="1" t="s">
        <v>70</v>
      </c>
      <c r="C83" s="1" t="s">
        <v>2</v>
      </c>
      <c r="D83" s="1" t="s">
        <v>71</v>
      </c>
      <c r="E83" s="1" t="s">
        <v>82</v>
      </c>
      <c r="F83" s="3">
        <v>0.82</v>
      </c>
      <c r="G83" s="30">
        <v>0.7</v>
      </c>
      <c r="H83" s="7">
        <v>935000</v>
      </c>
      <c r="I83" s="31">
        <v>654500</v>
      </c>
      <c r="J83" s="6">
        <v>184350</v>
      </c>
      <c r="K83" s="5">
        <v>176000</v>
      </c>
      <c r="L83" s="11"/>
    </row>
    <row r="84" spans="1:12" s="12" customFormat="1" ht="44.1" customHeight="1" x14ac:dyDescent="0.25">
      <c r="A84" s="11"/>
      <c r="B84" s="13" t="s">
        <v>154</v>
      </c>
      <c r="C84" s="20"/>
      <c r="D84" s="20"/>
      <c r="E84" s="20"/>
      <c r="F84" s="20"/>
      <c r="G84" s="20"/>
      <c r="H84" s="20"/>
      <c r="I84" s="20"/>
      <c r="J84" s="11"/>
      <c r="K84" s="14">
        <f>SUM(K83)</f>
        <v>176000</v>
      </c>
      <c r="L84" s="11"/>
    </row>
    <row r="85" spans="1:12" ht="44.1" customHeight="1" x14ac:dyDescent="0.25">
      <c r="A85" s="1">
        <v>8613016</v>
      </c>
      <c r="B85" s="1" t="s">
        <v>72</v>
      </c>
      <c r="C85" s="1" t="s">
        <v>1</v>
      </c>
      <c r="D85" s="1" t="s">
        <v>73</v>
      </c>
      <c r="E85" s="1" t="s">
        <v>82</v>
      </c>
      <c r="F85" s="3">
        <v>4.93</v>
      </c>
      <c r="G85" s="30">
        <v>1</v>
      </c>
      <c r="H85" s="7">
        <v>935000</v>
      </c>
      <c r="I85" s="31">
        <v>935000</v>
      </c>
      <c r="J85" s="6">
        <v>788155</v>
      </c>
      <c r="K85" s="5">
        <v>268000</v>
      </c>
      <c r="L85" s="11"/>
    </row>
    <row r="86" spans="1:12" s="12" customFormat="1" ht="44.1" customHeight="1" x14ac:dyDescent="0.25">
      <c r="A86" s="11"/>
      <c r="B86" s="13" t="s">
        <v>155</v>
      </c>
      <c r="C86" s="20"/>
      <c r="D86" s="20"/>
      <c r="E86" s="20"/>
      <c r="F86" s="20"/>
      <c r="G86" s="20"/>
      <c r="H86" s="20"/>
      <c r="I86" s="20"/>
      <c r="J86" s="11"/>
      <c r="K86" s="14">
        <f>SUM(K85)</f>
        <v>268000</v>
      </c>
      <c r="L86" s="11"/>
    </row>
    <row r="87" spans="1:12" ht="44.1" customHeight="1" x14ac:dyDescent="0.25">
      <c r="A87" s="1">
        <v>8477576</v>
      </c>
      <c r="B87" s="1" t="s">
        <v>94</v>
      </c>
      <c r="C87" s="1" t="s">
        <v>18</v>
      </c>
      <c r="D87" s="1" t="s">
        <v>107</v>
      </c>
      <c r="E87" s="1" t="s">
        <v>82</v>
      </c>
      <c r="F87" s="3">
        <v>8.1199999999999992</v>
      </c>
      <c r="G87" s="30">
        <v>2.4</v>
      </c>
      <c r="H87" s="7">
        <v>935000</v>
      </c>
      <c r="I87" s="31">
        <v>2244000</v>
      </c>
      <c r="J87" s="6">
        <v>557500</v>
      </c>
      <c r="K87" s="5">
        <v>534000</v>
      </c>
      <c r="L87" s="11"/>
    </row>
    <row r="88" spans="1:12" s="12" customFormat="1" ht="44.1" customHeight="1" x14ac:dyDescent="0.25">
      <c r="A88" s="11"/>
      <c r="B88" s="13" t="s">
        <v>156</v>
      </c>
      <c r="C88" s="20"/>
      <c r="D88" s="20"/>
      <c r="E88" s="20"/>
      <c r="F88" s="20"/>
      <c r="G88" s="20"/>
      <c r="H88" s="20"/>
      <c r="I88" s="20"/>
      <c r="J88" s="11"/>
      <c r="K88" s="14">
        <f>SUM(K87)</f>
        <v>534000</v>
      </c>
      <c r="L88" s="11"/>
    </row>
    <row r="89" spans="1:12" ht="44.1" customHeight="1" x14ac:dyDescent="0.25">
      <c r="A89" s="1">
        <v>2850128</v>
      </c>
      <c r="B89" s="1" t="s">
        <v>74</v>
      </c>
      <c r="C89" s="1" t="s">
        <v>75</v>
      </c>
      <c r="D89" s="1" t="s">
        <v>75</v>
      </c>
      <c r="E89" s="1" t="s">
        <v>82</v>
      </c>
      <c r="F89" s="3">
        <v>4.1550000000000002</v>
      </c>
      <c r="G89" s="30">
        <v>2</v>
      </c>
      <c r="H89" s="7">
        <v>935000</v>
      </c>
      <c r="I89" s="31">
        <v>1735838.7484957883</v>
      </c>
      <c r="J89" s="6">
        <v>360000</v>
      </c>
      <c r="K89" s="5">
        <v>345000</v>
      </c>
      <c r="L89" s="11"/>
    </row>
    <row r="90" spans="1:12" s="12" customFormat="1" ht="44.1" customHeight="1" x14ac:dyDescent="0.25">
      <c r="A90" s="11"/>
      <c r="B90" s="13" t="s">
        <v>157</v>
      </c>
      <c r="C90" s="20"/>
      <c r="D90" s="20"/>
      <c r="E90" s="20"/>
      <c r="F90" s="20"/>
      <c r="G90" s="20"/>
      <c r="H90" s="20"/>
      <c r="I90" s="20"/>
      <c r="J90" s="11"/>
      <c r="K90" s="14">
        <f>SUM(K89)</f>
        <v>345000</v>
      </c>
      <c r="L90" s="11"/>
    </row>
    <row r="91" spans="1:12" ht="54" customHeight="1" x14ac:dyDescent="0.25">
      <c r="A91" s="1">
        <v>1492747</v>
      </c>
      <c r="B91" s="1" t="s">
        <v>95</v>
      </c>
      <c r="C91" s="1" t="s">
        <v>10</v>
      </c>
      <c r="D91" s="1" t="s">
        <v>108</v>
      </c>
      <c r="E91" s="1" t="s">
        <v>82</v>
      </c>
      <c r="F91" s="3">
        <v>4.55</v>
      </c>
      <c r="G91" s="30">
        <v>2.25</v>
      </c>
      <c r="H91" s="7">
        <v>935000</v>
      </c>
      <c r="I91" s="31">
        <v>2103750</v>
      </c>
      <c r="J91" s="6">
        <v>631000</v>
      </c>
      <c r="K91" s="5">
        <v>605000</v>
      </c>
      <c r="L91" s="11"/>
    </row>
    <row r="92" spans="1:12" s="12" customFormat="1" ht="44.1" customHeight="1" x14ac:dyDescent="0.25">
      <c r="A92" s="11"/>
      <c r="B92" s="13" t="s">
        <v>158</v>
      </c>
      <c r="C92" s="20"/>
      <c r="D92" s="20"/>
      <c r="E92" s="20"/>
      <c r="F92" s="20"/>
      <c r="G92" s="20"/>
      <c r="H92" s="20"/>
      <c r="I92" s="20"/>
      <c r="J92" s="11"/>
      <c r="K92" s="14">
        <f>SUM(K91)</f>
        <v>605000</v>
      </c>
      <c r="L92" s="11"/>
    </row>
    <row r="93" spans="1:12" ht="44.1" customHeight="1" x14ac:dyDescent="0.25">
      <c r="A93" s="1">
        <v>9845202</v>
      </c>
      <c r="B93" s="1" t="s">
        <v>76</v>
      </c>
      <c r="C93" s="1" t="s">
        <v>10</v>
      </c>
      <c r="D93" s="1" t="s">
        <v>10</v>
      </c>
      <c r="E93" s="1" t="s">
        <v>82</v>
      </c>
      <c r="F93" s="3">
        <v>4.0250000000000004</v>
      </c>
      <c r="G93" s="30">
        <v>3.96</v>
      </c>
      <c r="H93" s="7">
        <v>935000</v>
      </c>
      <c r="I93" s="31">
        <v>3702600</v>
      </c>
      <c r="J93" s="6">
        <v>913900</v>
      </c>
      <c r="K93" s="5">
        <v>876000</v>
      </c>
      <c r="L93" s="11"/>
    </row>
    <row r="94" spans="1:12" s="12" customFormat="1" ht="44.1" customHeight="1" x14ac:dyDescent="0.25">
      <c r="A94" s="11"/>
      <c r="B94" s="16" t="s">
        <v>159</v>
      </c>
      <c r="C94" s="20"/>
      <c r="D94" s="20"/>
      <c r="E94" s="20"/>
      <c r="F94" s="20"/>
      <c r="G94" s="20"/>
      <c r="H94" s="20"/>
      <c r="I94" s="20"/>
      <c r="J94" s="11"/>
      <c r="K94" s="17">
        <f>SUM(K93)</f>
        <v>876000</v>
      </c>
      <c r="L94" s="11"/>
    </row>
    <row r="95" spans="1:12" ht="118.5" customHeight="1" x14ac:dyDescent="0.25">
      <c r="B95" s="18" t="s">
        <v>116</v>
      </c>
      <c r="C95" s="1"/>
      <c r="D95" s="1"/>
      <c r="E95" s="1"/>
      <c r="F95" s="7"/>
      <c r="G95" s="27" t="s">
        <v>117</v>
      </c>
      <c r="H95" s="28"/>
      <c r="I95" s="28"/>
      <c r="J95" s="19"/>
      <c r="K95" s="23">
        <f>SUM(K3:K94)/2</f>
        <v>23498000</v>
      </c>
      <c r="L95" s="11"/>
    </row>
    <row r="96" spans="1:12" ht="44.1" customHeight="1" x14ac:dyDescent="0.25">
      <c r="B96" s="15"/>
      <c r="G96" s="29"/>
      <c r="H96" s="29"/>
      <c r="I96" s="29"/>
    </row>
  </sheetData>
  <autoFilter ref="A2:L95" xr:uid="{00000000-0009-0000-0000-000000000000}">
    <sortState xmlns:xlrd2="http://schemas.microsoft.com/office/spreadsheetml/2017/richdata2" ref="A2:Q96">
      <sortCondition ref="B1:B96"/>
    </sortState>
  </autoFilter>
  <mergeCells count="3">
    <mergeCell ref="A1:L1"/>
    <mergeCell ref="G95:I95"/>
    <mergeCell ref="G96:I96"/>
  </mergeCells>
  <phoneticPr fontId="18" type="noConversion"/>
  <pageMargins left="0.7" right="0.7" top="0.78740157499999996" bottom="0.78740157499999996" header="0.3" footer="0.3"/>
  <pageSetup paperSize="9" scale="44" fitToHeight="0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2025</vt:lpstr>
      <vt:lpstr>'GRANTY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cp:lastPrinted>2024-12-16T15:47:29Z</cp:lastPrinted>
  <dcterms:created xsi:type="dcterms:W3CDTF">2024-11-11T13:13:44Z</dcterms:created>
  <dcterms:modified xsi:type="dcterms:W3CDTF">2025-01-24T08:43:25Z</dcterms:modified>
</cp:coreProperties>
</file>