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80" windowHeight="11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<sst xmlns="http://schemas.openxmlformats.org/spreadsheetml/2006/main" count="283" uniqueCount="128">
  <si>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</si>
  <si>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</si>
  <si>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</si>
  <si>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</si>
  <si>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</si>
  <si>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</si>
  <si>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</si>
  <si>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</si>
  <si>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</si>
  <si>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</si>
  <si>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</si>
  <si>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</si>
  <si>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</si>
  <si>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</si>
  <si>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</si>
  <si>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</si>
  <si>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</si>
  <si>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</si>
  <si>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</si>
  <si>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</si>
  <si>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</si>
  <si>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</si>
  <si>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</si>
  <si>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</si>
  <si>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</si>
  <si>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</si>
  <si>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</si>
  <si>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</si>
  <si>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</si>
  <si>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</si>
  <si>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</si>
  <si>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</si>
  <si>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</si>
  <si>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</si>
  <si>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</si>
  <si>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</si>
  <si>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</si>
  <si>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</si>
  <si>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</si>
  <si>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</si>
  <si>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</si>
  <si>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</si>
  <si>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</si>
  <si>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</si>
  <si>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</si>
  <si>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</si>
  <si>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</si>
  <si>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</si>
  <si>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</si>
  <si>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</si>
  <si>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</si>
  <si>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</si>
  <si>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</si>
  <si>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</si>
  <si>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</si>
  <si>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</si>
  <si>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</si>
  <si>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</si>
  <si>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</si>
  <si>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</si>
  <si>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</si>
  <si>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</si>
  <si>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</si>
  <si>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</si>
  <si>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</si>
  <si>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</si>
  <si>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</si>
  <si>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</si>
  <si>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</si>
  <si>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</si>
  <si>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</si>
  <si>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</si>
  <si>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</si>
  <si>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</si>
  <si>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</si>
  <si>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</si>
  <si>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</si>
  <si>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</si>
  <si>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</si>
  <si>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</si>
  <si>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</si>
  <si>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</si>
  <si>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</si>
  <si>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</si>
  <si>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</si>
  <si>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</si>
  <si>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</si>
  <si>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</si>
  <si>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</si>
  <si>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</si>
  <si>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</si>
  <si>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</si>
  <si>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</si>
  <si>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</si>
  <si>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</si>
  <si>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</si>
  <si>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</si>
  <si>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</si>
  <si>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</si>
  <si>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</si>
  <si>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</si>
  <si>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</si>
  <si>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</si>
  <si>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</si>
  <si>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</si>
  <si>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</si>
  <si>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</si>
  <si>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</si>
  <si>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</si>
  <si>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</si>
  <si>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</si>
  <si>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</si>
  <si>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</si>
  <si>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</si>
  <si>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Lucembursko</t>
  </si>
  <si>
    <t>Indie</t>
  </si>
  <si>
    <t>India</t>
  </si>
  <si>
    <t>Celkem nerezidenti</t>
  </si>
  <si>
    <t>Total          Non-residents</t>
  </si>
  <si>
    <t>4.Q.</t>
  </si>
  <si>
    <t>ROK/YEAR 2012</t>
  </si>
  <si>
    <t>ROK/YEAR 2013</t>
  </si>
  <si>
    <t>INDEX 2014/2013%</t>
  </si>
  <si>
    <t>ROZDÍL/DIFF. 2014/13</t>
  </si>
  <si>
    <t>ROK / YEAR 2014</t>
  </si>
  <si>
    <t>ROK / YEAR  2014</t>
  </si>
  <si>
    <t>INDEX 2014/13 %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</si>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</sst>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99E3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D01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7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4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5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4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6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6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27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27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3" fontId="29" fillId="19" borderId="28" xfId="0" applyNumberFormat="1" applyFont="1" applyFill="1" applyBorder="1" applyAlignment="1">
      <alignment/>
    </xf>
    <xf numFmtId="3" fontId="29" fillId="19" borderId="29" xfId="0" applyNumberFormat="1" applyFont="1" applyFill="1" applyBorder="1" applyAlignment="1">
      <alignment/>
    </xf>
    <xf numFmtId="3" fontId="30" fillId="8" borderId="30" xfId="0" applyNumberFormat="1" applyFont="1" applyFill="1" applyBorder="1" applyAlignment="1" quotePrefix="1">
      <alignment horizontal="right"/>
    </xf>
    <xf numFmtId="164" fontId="34" fillId="8" borderId="25" xfId="0" applyNumberFormat="1" applyFont="1" applyFill="1" applyBorder="1" applyAlignment="1">
      <alignment horizontal="right"/>
    </xf>
    <xf numFmtId="1" fontId="36" fillId="8" borderId="31" xfId="0" applyNumberFormat="1" applyFont="1" applyFill="1" applyBorder="1" applyAlignment="1">
      <alignment horizontal="right"/>
    </xf>
    <xf numFmtId="3" fontId="31" fillId="8" borderId="30" xfId="0" applyNumberFormat="1" applyFont="1" applyFill="1" applyBorder="1" applyAlignment="1" quotePrefix="1">
      <alignment horizontal="right"/>
    </xf>
    <xf numFmtId="167" fontId="34" fillId="8" borderId="25" xfId="0" applyNumberFormat="1" applyFont="1" applyFill="1" applyBorder="1" applyAlignment="1" quotePrefix="1">
      <alignment horizontal="right"/>
    </xf>
    <xf numFmtId="3" fontId="36" fillId="8" borderId="31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2" xfId="0" applyNumberFormat="1" applyFont="1" applyFill="1" applyBorder="1" applyAlignment="1" quotePrefix="1">
      <alignment horizontal="right"/>
    </xf>
    <xf numFmtId="3" fontId="0" fillId="0" borderId="33" xfId="0" applyNumberFormat="1" applyFont="1" applyFill="1" applyBorder="1" applyAlignment="1" quotePrefix="1">
      <alignment horizontal="right"/>
    </xf>
    <xf numFmtId="3" fontId="27" fillId="0" borderId="34" xfId="0" applyNumberFormat="1" applyFont="1" applyFill="1" applyBorder="1" applyAlignment="1" quotePrefix="1">
      <alignment horizontal="right"/>
    </xf>
    <xf numFmtId="3" fontId="27" fillId="0" borderId="35" xfId="0" applyNumberFormat="1" applyFont="1" applyFill="1" applyBorder="1" applyAlignment="1" quotePrefix="1">
      <alignment horizontal="right"/>
    </xf>
    <xf numFmtId="3" fontId="27" fillId="0" borderId="32" xfId="0" applyNumberFormat="1" applyFont="1" applyFill="1" applyBorder="1" applyAlignment="1" quotePrefix="1">
      <alignment horizontal="right"/>
    </xf>
    <xf numFmtId="0" fontId="0" fillId="0" borderId="15" xfId="0" applyBorder="1" applyAlignment="1">
      <alignment/>
    </xf>
    <xf numFmtId="3" fontId="31" fillId="15" borderId="27" xfId="0" applyNumberFormat="1" applyFont="1" applyFill="1" applyBorder="1" applyAlignment="1" quotePrefix="1">
      <alignment/>
    </xf>
    <xf numFmtId="3" fontId="31" fillId="15" borderId="27" xfId="0" applyNumberFormat="1" applyFont="1" applyFill="1" applyBorder="1" applyAlignment="1" quotePrefix="1">
      <alignment horizontal="right"/>
    </xf>
    <xf numFmtId="3" fontId="31" fillId="15" borderId="27" xfId="0" applyNumberFormat="1" applyFont="1" applyFill="1" applyBorder="1" applyAlignment="1">
      <alignment/>
    </xf>
    <xf numFmtId="3" fontId="31" fillId="24" borderId="26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36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5" fillId="11" borderId="37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27" xfId="47" applyNumberFormat="1" applyFont="1" applyFill="1" applyBorder="1" applyAlignment="1" quotePrefix="1">
      <alignment horizontal="center" wrapText="1"/>
      <protection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25" fillId="15" borderId="40" xfId="47" applyNumberFormat="1" applyFont="1" applyFill="1" applyBorder="1" applyAlignment="1" quotePrefix="1">
      <alignment horizontal="center" wrapText="1"/>
      <protection/>
    </xf>
    <xf numFmtId="3" fontId="32" fillId="11" borderId="41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2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2" fillId="11" borderId="43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31" fillId="11" borderId="41" xfId="0" applyNumberFormat="1" applyFont="1" applyFill="1" applyBorder="1" applyAlignment="1">
      <alignment/>
    </xf>
    <xf numFmtId="3" fontId="29" fillId="19" borderId="24" xfId="0" applyNumberFormat="1" applyFont="1" applyFill="1" applyBorder="1" applyAlignment="1">
      <alignment/>
    </xf>
    <xf numFmtId="3" fontId="25" fillId="15" borderId="17" xfId="47" applyNumberFormat="1" applyFont="1" applyFill="1" applyBorder="1" applyAlignment="1">
      <alignment horizontal="center" wrapText="1"/>
      <protection/>
    </xf>
    <xf numFmtId="3" fontId="25" fillId="15" borderId="36" xfId="47" applyNumberFormat="1" applyFont="1" applyFill="1" applyBorder="1" applyAlignment="1">
      <alignment horizontal="center" wrapText="1"/>
      <protection/>
    </xf>
    <xf numFmtId="3" fontId="31" fillId="15" borderId="17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25" fillId="15" borderId="17" xfId="47" applyNumberFormat="1" applyFont="1" applyFill="1" applyBorder="1" applyAlignment="1" quotePrefix="1">
      <alignment horizontal="center" wrapText="1"/>
      <protection/>
    </xf>
    <xf numFmtId="3" fontId="27" fillId="15" borderId="37" xfId="0" applyNumberFormat="1" applyFont="1" applyFill="1" applyBorder="1" applyAlignment="1" quotePrefix="1">
      <alignment horizontal="right"/>
    </xf>
    <xf numFmtId="167" fontId="34" fillId="15" borderId="25" xfId="0" applyNumberFormat="1" applyFont="1" applyFill="1" applyBorder="1" applyAlignment="1" quotePrefix="1">
      <alignment horizontal="right"/>
    </xf>
    <xf numFmtId="3" fontId="36" fillId="15" borderId="25" xfId="0" applyNumberFormat="1" applyFont="1" applyFill="1" applyBorder="1" applyAlignment="1" quotePrefix="1">
      <alignment horizontal="right"/>
    </xf>
    <xf numFmtId="3" fontId="27" fillId="0" borderId="35" xfId="0" applyNumberFormat="1" applyFont="1" applyBorder="1" applyAlignment="1">
      <alignment/>
    </xf>
    <xf numFmtId="3" fontId="27" fillId="0" borderId="35" xfId="0" applyNumberFormat="1" applyFont="1" applyFill="1" applyBorder="1" applyAlignment="1" quotePrefix="1">
      <alignment/>
    </xf>
    <xf numFmtId="3" fontId="27" fillId="0" borderId="13" xfId="0" applyNumberFormat="1" applyFont="1" applyFill="1" applyBorder="1" applyAlignment="1" quotePrefix="1">
      <alignment/>
    </xf>
    <xf numFmtId="3" fontId="27" fillId="0" borderId="13" xfId="0" applyNumberFormat="1" applyFont="1" applyBorder="1" applyAlignment="1">
      <alignment/>
    </xf>
    <xf numFmtId="3" fontId="27" fillId="15" borderId="37" xfId="0" applyNumberFormat="1" applyFont="1" applyFill="1" applyBorder="1" applyAlignment="1">
      <alignment/>
    </xf>
    <xf numFmtId="3" fontId="27" fillId="15" borderId="44" xfId="0" applyNumberFormat="1" applyFont="1" applyFill="1" applyBorder="1" applyAlignment="1">
      <alignment/>
    </xf>
    <xf numFmtId="167" fontId="34" fillId="15" borderId="25" xfId="0" applyNumberFormat="1" applyFont="1" applyFill="1" applyBorder="1" applyAlignment="1">
      <alignment/>
    </xf>
    <xf numFmtId="167" fontId="34" fillId="15" borderId="15" xfId="0" applyNumberFormat="1" applyFont="1" applyFill="1" applyBorder="1" applyAlignment="1">
      <alignment/>
    </xf>
    <xf numFmtId="3" fontId="31" fillId="8" borderId="30" xfId="0" applyNumberFormat="1" applyFont="1" applyFill="1" applyBorder="1" applyAlignment="1">
      <alignment/>
    </xf>
    <xf numFmtId="167" fontId="34" fillId="8" borderId="25" xfId="0" applyNumberFormat="1" applyFont="1" applyFill="1" applyBorder="1" applyAlignment="1">
      <alignment/>
    </xf>
    <xf numFmtId="1" fontId="36" fillId="8" borderId="31" xfId="0" applyNumberFormat="1" applyFont="1" applyFill="1" applyBorder="1" applyAlignment="1">
      <alignment/>
    </xf>
    <xf numFmtId="3" fontId="27" fillId="0" borderId="25" xfId="0" applyNumberFormat="1" applyFont="1" applyBorder="1" applyAlignment="1">
      <alignment/>
    </xf>
    <xf numFmtId="3" fontId="27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27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27" fillId="15" borderId="25" xfId="0" applyNumberFormat="1" applyFont="1" applyFill="1" applyBorder="1" applyAlignment="1">
      <alignment/>
    </xf>
    <xf numFmtId="1" fontId="36" fillId="15" borderId="25" xfId="0" applyNumberFormat="1" applyFont="1" applyFill="1" applyBorder="1" applyAlignment="1">
      <alignment/>
    </xf>
    <xf numFmtId="164" fontId="34" fillId="8" borderId="30" xfId="0" applyNumberFormat="1" applyFont="1" applyFill="1" applyBorder="1" applyAlignment="1">
      <alignment/>
    </xf>
    <xf numFmtId="1" fontId="36" fillId="8" borderId="17" xfId="0" applyNumberFormat="1" applyFont="1" applyFill="1" applyBorder="1" applyAlignment="1">
      <alignment/>
    </xf>
    <xf numFmtId="3" fontId="25" fillId="11" borderId="30" xfId="0" applyNumberFormat="1" applyFont="1" applyFill="1" applyBorder="1" applyAlignment="1">
      <alignment horizontal="center"/>
    </xf>
    <xf numFmtId="3" fontId="25" fillId="11" borderId="31" xfId="0" applyNumberFormat="1" applyFont="1" applyFill="1" applyBorder="1" applyAlignment="1">
      <alignment horizontal="center"/>
    </xf>
    <xf numFmtId="3" fontId="28" fillId="8" borderId="30" xfId="0" applyNumberFormat="1" applyFont="1" applyFill="1" applyBorder="1" applyAlignment="1">
      <alignment horizontal="center"/>
    </xf>
    <xf numFmtId="49" fontId="33" fillId="8" borderId="25" xfId="0" applyNumberFormat="1" applyFont="1" applyFill="1" applyBorder="1" applyAlignment="1">
      <alignment horizontal="center"/>
    </xf>
    <xf numFmtId="49" fontId="35" fillId="8" borderId="31" xfId="0" applyNumberFormat="1" applyFont="1" applyFill="1" applyBorder="1" applyAlignment="1">
      <alignment horizontal="center"/>
    </xf>
    <xf numFmtId="3" fontId="25" fillId="11" borderId="45" xfId="0" applyNumberFormat="1" applyFont="1" applyFill="1" applyBorder="1" applyAlignment="1">
      <alignment horizontal="center"/>
    </xf>
    <xf numFmtId="3" fontId="38" fillId="8" borderId="30" xfId="0" applyNumberFormat="1" applyFont="1" applyFill="1" applyBorder="1" applyAlignment="1">
      <alignment horizontal="center"/>
    </xf>
    <xf numFmtId="3" fontId="37" fillId="8" borderId="30" xfId="0" applyNumberFormat="1" applyFont="1" applyFill="1" applyBorder="1" applyAlignment="1">
      <alignment horizontal="center"/>
    </xf>
    <xf numFmtId="164" fontId="34" fillId="8" borderId="48" xfId="0" applyNumberFormat="1" applyFont="1" applyFill="1" applyBorder="1" applyAlignment="1">
      <alignment/>
    </xf>
    <xf numFmtId="3" fontId="27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0" fillId="0" borderId="0" xfId="0" applyNumberFormat="1" applyFont="1" applyBorder="1" applyAlignment="1">
      <alignment/>
    </xf>
    <xf numFmtId="3" fontId="31" fillId="8" borderId="48" xfId="0" applyNumberFormat="1" applyFont="1" applyFill="1" applyBorder="1" applyAlignment="1">
      <alignment/>
    </xf>
    <xf numFmtId="3" fontId="0" fillId="0" borderId="49" xfId="0" applyNumberFormat="1" applyFont="1" applyBorder="1" applyAlignment="1">
      <alignment/>
    </xf>
    <xf numFmtId="3" fontId="27" fillId="11" borderId="0" xfId="0" applyNumberFormat="1" applyFont="1" applyFill="1" applyBorder="1" applyAlignment="1">
      <alignment/>
    </xf>
    <xf numFmtId="1" fontId="36" fillId="11" borderId="0" xfId="0" applyNumberFormat="1" applyFont="1" applyFill="1" applyBorder="1" applyAlignment="1">
      <alignment/>
    </xf>
    <xf numFmtId="1" fontId="36" fillId="8" borderId="42" xfId="0" applyNumberFormat="1" applyFont="1" applyFill="1" applyBorder="1" applyAlignment="1">
      <alignment/>
    </xf>
    <xf numFmtId="3" fontId="25" fillId="11" borderId="42" xfId="47" applyNumberFormat="1" applyFont="1" applyFill="1" applyBorder="1" applyAlignment="1" quotePrefix="1">
      <alignment horizontal="center" wrapText="1"/>
      <protection/>
    </xf>
    <xf numFmtId="3" fontId="31" fillId="8" borderId="20" xfId="0" applyNumberFormat="1" applyFont="1" applyFill="1" applyBorder="1" applyAlignment="1">
      <alignment/>
    </xf>
    <xf numFmtId="3" fontId="27" fillId="11" borderId="13" xfId="0" applyNumberFormat="1" applyFont="1" applyFill="1" applyBorder="1" applyAlignment="1">
      <alignment/>
    </xf>
    <xf numFmtId="1" fontId="36" fillId="11" borderId="13" xfId="0" applyNumberFormat="1" applyFont="1" applyFill="1" applyBorder="1" applyAlignment="1">
      <alignment/>
    </xf>
    <xf numFmtId="164" fontId="34" fillId="8" borderId="20" xfId="0" applyNumberFormat="1" applyFont="1" applyFill="1" applyBorder="1" applyAlignment="1">
      <alignment/>
    </xf>
    <xf numFmtId="1" fontId="36" fillId="8" borderId="22" xfId="0" applyNumberFormat="1" applyFont="1" applyFill="1" applyBorder="1" applyAlignment="1">
      <alignment/>
    </xf>
    <xf numFmtId="3" fontId="27" fillId="0" borderId="0" xfId="0" applyNumberFormat="1" applyFont="1" applyFill="1" applyBorder="1" applyAlignment="1" quotePrefix="1">
      <alignment/>
    </xf>
    <xf numFmtId="3" fontId="27" fillId="0" borderId="0" xfId="0" applyNumberFormat="1" applyFont="1" applyBorder="1" applyAlignment="1">
      <alignment/>
    </xf>
    <xf numFmtId="3" fontId="27" fillId="0" borderId="49" xfId="0" applyNumberFormat="1" applyFont="1" applyBorder="1" applyAlignment="1">
      <alignment/>
    </xf>
    <xf numFmtId="3" fontId="25" fillId="11" borderId="42" xfId="47" applyNumberFormat="1" applyFont="1" applyFill="1" applyBorder="1" applyAlignment="1">
      <alignment horizontal="center" wrapText="1"/>
      <protection/>
    </xf>
    <xf numFmtId="3" fontId="31" fillId="8" borderId="21" xfId="0" applyNumberFormat="1" applyFont="1" applyFill="1" applyBorder="1" applyAlignment="1">
      <alignment/>
    </xf>
    <xf numFmtId="3" fontId="27" fillId="11" borderId="14" xfId="0" applyNumberFormat="1" applyFont="1" applyFill="1" applyBorder="1" applyAlignment="1">
      <alignment/>
    </xf>
    <xf numFmtId="1" fontId="36" fillId="11" borderId="14" xfId="0" applyNumberFormat="1" applyFont="1" applyFill="1" applyBorder="1" applyAlignment="1">
      <alignment/>
    </xf>
    <xf numFmtId="164" fontId="34" fillId="8" borderId="21" xfId="0" applyNumberFormat="1" applyFont="1" applyFill="1" applyBorder="1" applyAlignment="1">
      <alignment/>
    </xf>
    <xf numFmtId="1" fontId="36" fillId="8" borderId="23" xfId="0" applyNumberFormat="1" applyFont="1" applyFill="1" applyBorder="1" applyAlignment="1">
      <alignment/>
    </xf>
    <xf numFmtId="3" fontId="27" fillId="0" borderId="36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1" fontId="25" fillId="15" borderId="25" xfId="0" applyNumberFormat="1" applyFont="1" applyFill="1" applyBorder="1" applyAlignment="1" quotePrefix="1">
      <alignment horizontal="center" vertical="center"/>
    </xf>
    <xf numFmtId="3" fontId="0" fillId="0" borderId="50" xfId="0" applyNumberFormat="1" applyFont="1" applyFill="1" applyBorder="1" applyAlignment="1" quotePrefix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/>
    </xf>
    <xf numFmtId="3" fontId="0" fillId="0" borderId="24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31" fillId="15" borderId="18" xfId="0" applyNumberFormat="1" applyFont="1" applyFill="1" applyBorder="1" applyAlignment="1">
      <alignment/>
    </xf>
    <xf numFmtId="3" fontId="27" fillId="0" borderId="53" xfId="0" applyNumberFormat="1" applyFont="1" applyBorder="1" applyAlignment="1">
      <alignment/>
    </xf>
    <xf numFmtId="3" fontId="30" fillId="19" borderId="26" xfId="0" applyNumberFormat="1" applyFont="1" applyFill="1" applyBorder="1" applyAlignment="1">
      <alignment/>
    </xf>
    <xf numFmtId="3" fontId="31" fillId="15" borderId="36" xfId="0" applyNumberFormat="1" applyFont="1" applyFill="1" applyBorder="1" applyAlignment="1">
      <alignment/>
    </xf>
    <xf numFmtId="3" fontId="27" fillId="0" borderId="54" xfId="0" applyNumberFormat="1" applyFont="1" applyFill="1" applyBorder="1" applyAlignment="1" quotePrefix="1">
      <alignment horizontal="right"/>
    </xf>
    <xf numFmtId="3" fontId="27" fillId="0" borderId="53" xfId="0" applyNumberFormat="1" applyFont="1" applyFill="1" applyBorder="1" applyAlignment="1" quotePrefix="1">
      <alignment horizontal="right"/>
    </xf>
    <xf numFmtId="167" fontId="34" fillId="25" borderId="0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1" fontId="36" fillId="8" borderId="55" xfId="0" applyNumberFormat="1" applyFont="1" applyFill="1" applyBorder="1" applyAlignment="1">
      <alignment horizontal="right"/>
    </xf>
    <xf numFmtId="3" fontId="36" fillId="25" borderId="0" xfId="0" applyNumberFormat="1" applyFont="1" applyFill="1" applyBorder="1" applyAlignment="1" quotePrefix="1">
      <alignment horizontal="right"/>
    </xf>
    <xf numFmtId="3" fontId="31" fillId="8" borderId="48" xfId="0" applyNumberFormat="1" applyFont="1" applyFill="1" applyBorder="1" applyAlignment="1" quotePrefix="1">
      <alignment horizontal="right"/>
    </xf>
    <xf numFmtId="3" fontId="36" fillId="8" borderId="55" xfId="0" applyNumberFormat="1" applyFont="1" applyFill="1" applyBorder="1" applyAlignment="1" quotePrefix="1">
      <alignment horizontal="right"/>
    </xf>
    <xf numFmtId="3" fontId="30" fillId="8" borderId="36" xfId="0" applyNumberFormat="1" applyFont="1" applyFill="1" applyBorder="1" applyAlignment="1" quotePrefix="1">
      <alignment horizontal="right"/>
    </xf>
    <xf numFmtId="164" fontId="34" fillId="8" borderId="15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27" fillId="15" borderId="44" xfId="0" applyNumberFormat="1" applyFont="1" applyFill="1" applyBorder="1" applyAlignment="1" quotePrefix="1">
      <alignment horizontal="right"/>
    </xf>
    <xf numFmtId="3" fontId="36" fillId="15" borderId="15" xfId="0" applyNumberFormat="1" applyFont="1" applyFill="1" applyBorder="1" applyAlignment="1" quotePrefix="1">
      <alignment horizontal="right"/>
    </xf>
    <xf numFmtId="3" fontId="31" fillId="8" borderId="36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167" fontId="34" fillId="26" borderId="25" xfId="0" applyNumberFormat="1" applyFont="1" applyFill="1" applyBorder="1" applyAlignment="1">
      <alignment/>
    </xf>
    <xf numFmtId="167" fontId="34" fillId="26" borderId="15" xfId="0" applyNumberFormat="1" applyFont="1" applyFill="1" applyBorder="1" applyAlignment="1" quotePrefix="1">
      <alignment horizontal="right"/>
    </xf>
    <xf numFmtId="3" fontId="25" fillId="27" borderId="25" xfId="0" applyNumberFormat="1" applyFont="1" applyFill="1" applyBorder="1" applyAlignment="1">
      <alignment horizontal="center"/>
    </xf>
    <xf numFmtId="167" fontId="34" fillId="27" borderId="0" xfId="0" applyNumberFormat="1" applyFont="1" applyFill="1" applyBorder="1" applyAlignment="1">
      <alignment/>
    </xf>
    <xf numFmtId="1" fontId="36" fillId="28" borderId="18" xfId="0" applyNumberFormat="1" applyFont="1" applyFill="1" applyBorder="1" applyAlignment="1">
      <alignment/>
    </xf>
    <xf numFmtId="167" fontId="34" fillId="8" borderId="0" xfId="0" applyNumberFormat="1" applyFont="1" applyFill="1" applyBorder="1" applyAlignment="1" quotePrefix="1">
      <alignment horizontal="right"/>
    </xf>
    <xf numFmtId="3" fontId="27" fillId="29" borderId="16" xfId="0" applyNumberFormat="1" applyFont="1" applyFill="1" applyBorder="1" applyAlignment="1">
      <alignment/>
    </xf>
    <xf numFmtId="167" fontId="34" fillId="29" borderId="0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" fontId="36" fillId="8" borderId="55" xfId="0" applyNumberFormat="1" applyFont="1" applyFill="1" applyBorder="1" applyAlignment="1">
      <alignment/>
    </xf>
    <xf numFmtId="167" fontId="34" fillId="25" borderId="14" xfId="0" applyNumberFormat="1" applyFont="1" applyFill="1" applyBorder="1" applyAlignment="1" quotePrefix="1">
      <alignment horizontal="right"/>
    </xf>
    <xf numFmtId="167" fontId="34" fillId="8" borderId="29" xfId="0" applyNumberFormat="1" applyFont="1" applyFill="1" applyBorder="1" applyAlignment="1" quotePrefix="1">
      <alignment horizontal="right"/>
    </xf>
    <xf numFmtId="3" fontId="27" fillId="29" borderId="56" xfId="0" applyNumberFormat="1" applyFont="1" applyFill="1" applyBorder="1" applyAlignment="1">
      <alignment/>
    </xf>
    <xf numFmtId="167" fontId="34" fillId="29" borderId="29" xfId="0" applyNumberFormat="1" applyFont="1" applyFill="1" applyBorder="1" applyAlignment="1">
      <alignment/>
    </xf>
    <xf numFmtId="3" fontId="31" fillId="8" borderId="57" xfId="0" applyNumberFormat="1" applyFont="1" applyFill="1" applyBorder="1" applyAlignment="1">
      <alignment/>
    </xf>
    <xf numFmtId="167" fontId="34" fillId="8" borderId="29" xfId="0" applyNumberFormat="1" applyFont="1" applyFill="1" applyBorder="1" applyAlignment="1">
      <alignment/>
    </xf>
    <xf numFmtId="1" fontId="36" fillId="8" borderId="58" xfId="0" applyNumberFormat="1" applyFont="1" applyFill="1" applyBorder="1" applyAlignment="1">
      <alignment/>
    </xf>
    <xf numFmtId="1" fontId="36" fillId="11" borderId="28" xfId="0" applyNumberFormat="1" applyFont="1" applyFill="1" applyBorder="1" applyAlignment="1">
      <alignment/>
    </xf>
    <xf numFmtId="3" fontId="36" fillId="25" borderId="14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28" xfId="0" applyNumberFormat="1" applyFont="1" applyFill="1" applyBorder="1" applyAlignment="1" quotePrefix="1">
      <alignment horizontal="right"/>
    </xf>
    <xf numFmtId="3" fontId="27" fillId="29" borderId="33" xfId="0" applyNumberFormat="1" applyFont="1" applyFill="1" applyBorder="1" applyAlignment="1">
      <alignment/>
    </xf>
    <xf numFmtId="167" fontId="34" fillId="29" borderId="14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1" fontId="36" fillId="8" borderId="28" xfId="0" applyNumberFormat="1" applyFont="1" applyFill="1" applyBorder="1" applyAlignment="1">
      <alignment/>
    </xf>
    <xf numFmtId="167" fontId="34" fillId="27" borderId="14" xfId="0" applyNumberFormat="1" applyFont="1" applyFill="1" applyBorder="1" applyAlignment="1">
      <alignment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7" fillId="0" borderId="47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1" fontId="36" fillId="8" borderId="27" xfId="0" applyNumberFormat="1" applyFont="1" applyFill="1" applyBorder="1" applyAlignment="1">
      <alignment/>
    </xf>
    <xf numFmtId="164" fontId="34" fillId="8" borderId="57" xfId="0" applyNumberFormat="1" applyFont="1" applyFill="1" applyBorder="1" applyAlignment="1">
      <alignment/>
    </xf>
    <xf numFmtId="1" fontId="36" fillId="8" borderId="43" xfId="0" applyNumberFormat="1" applyFont="1" applyFill="1" applyBorder="1" applyAlignment="1">
      <alignment/>
    </xf>
    <xf numFmtId="3" fontId="31" fillId="8" borderId="23" xfId="0" applyNumberFormat="1" applyFont="1" applyFill="1" applyBorder="1" applyAlignment="1">
      <alignment/>
    </xf>
    <xf numFmtId="164" fontId="34" fillId="8" borderId="23" xfId="0" applyNumberFormat="1" applyFont="1" applyFill="1" applyBorder="1" applyAlignment="1">
      <alignment/>
    </xf>
    <xf numFmtId="167" fontId="34" fillId="25" borderId="13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59" xfId="0" applyNumberFormat="1" applyFont="1" applyFill="1" applyBorder="1" applyAlignment="1" quotePrefix="1">
      <alignment horizontal="right"/>
    </xf>
    <xf numFmtId="3" fontId="27" fillId="29" borderId="32" xfId="0" applyNumberFormat="1" applyFont="1" applyFill="1" applyBorder="1" applyAlignment="1">
      <alignment/>
    </xf>
    <xf numFmtId="167" fontId="34" fillId="29" borderId="13" xfId="0" applyNumberFormat="1" applyFont="1" applyFill="1" applyBorder="1" applyAlignment="1">
      <alignment/>
    </xf>
    <xf numFmtId="167" fontId="34" fillId="8" borderId="13" xfId="0" applyNumberFormat="1" applyFont="1" applyFill="1" applyBorder="1" applyAlignment="1">
      <alignment/>
    </xf>
    <xf numFmtId="1" fontId="36" fillId="8" borderId="59" xfId="0" applyNumberFormat="1" applyFont="1" applyFill="1" applyBorder="1" applyAlignment="1">
      <alignment/>
    </xf>
    <xf numFmtId="167" fontId="34" fillId="27" borderId="13" xfId="0" applyNumberFormat="1" applyFont="1" applyFill="1" applyBorder="1" applyAlignment="1">
      <alignment/>
    </xf>
    <xf numFmtId="1" fontId="36" fillId="11" borderId="59" xfId="0" applyNumberFormat="1" applyFont="1" applyFill="1" applyBorder="1" applyAlignment="1">
      <alignment/>
    </xf>
    <xf numFmtId="3" fontId="25" fillId="27" borderId="45" xfId="0" applyNumberFormat="1" applyFont="1" applyFill="1" applyBorder="1" applyAlignment="1">
      <alignment horizontal="center"/>
    </xf>
    <xf numFmtId="49" fontId="33" fillId="27" borderId="25" xfId="0" applyNumberFormat="1" applyFont="1" applyFill="1" applyBorder="1" applyAlignment="1">
      <alignment horizontal="center"/>
    </xf>
    <xf numFmtId="49" fontId="35" fillId="27" borderId="31" xfId="0" applyNumberFormat="1" applyFont="1" applyFill="1" applyBorder="1" applyAlignment="1">
      <alignment horizontal="center"/>
    </xf>
    <xf numFmtId="1" fontId="36" fillId="15" borderId="18" xfId="0" applyNumberFormat="1" applyFont="1" applyFill="1" applyBorder="1" applyAlignment="1">
      <alignment/>
    </xf>
    <xf numFmtId="3" fontId="27" fillId="25" borderId="50" xfId="0" applyNumberFormat="1" applyFont="1" applyFill="1" applyBorder="1" applyAlignment="1" quotePrefix="1">
      <alignment horizontal="right"/>
    </xf>
    <xf numFmtId="3" fontId="27" fillId="25" borderId="60" xfId="0" applyNumberFormat="1" applyFont="1" applyFill="1" applyBorder="1" applyAlignment="1" quotePrefix="1">
      <alignment horizontal="right"/>
    </xf>
    <xf numFmtId="1" fontId="36" fillId="8" borderId="61" xfId="0" applyNumberFormat="1" applyFont="1" applyFill="1" applyBorder="1" applyAlignment="1">
      <alignment horizontal="right"/>
    </xf>
    <xf numFmtId="3" fontId="30" fillId="8" borderId="19" xfId="0" applyNumberFormat="1" applyFont="1" applyFill="1" applyBorder="1" applyAlignment="1" quotePrefix="1">
      <alignment horizontal="right"/>
    </xf>
    <xf numFmtId="164" fontId="34" fillId="8" borderId="24" xfId="0" applyNumberFormat="1" applyFont="1" applyFill="1" applyBorder="1" applyAlignment="1">
      <alignment horizontal="right"/>
    </xf>
    <xf numFmtId="3" fontId="36" fillId="25" borderId="59" xfId="0" applyNumberFormat="1" applyFont="1" applyFill="1" applyBorder="1" applyAlignment="1" quotePrefix="1">
      <alignment horizontal="right"/>
    </xf>
    <xf numFmtId="167" fontId="34" fillId="25" borderId="24" xfId="0" applyNumberFormat="1" applyFont="1" applyFill="1" applyBorder="1" applyAlignment="1" quotePrefix="1">
      <alignment horizontal="right"/>
    </xf>
    <xf numFmtId="3" fontId="36" fillId="25" borderId="61" xfId="0" applyNumberFormat="1" applyFont="1" applyFill="1" applyBorder="1" applyAlignment="1" quotePrefix="1">
      <alignment horizontal="right"/>
    </xf>
    <xf numFmtId="3" fontId="27" fillId="0" borderId="24" xfId="0" applyNumberFormat="1" applyFont="1" applyFill="1" applyBorder="1" applyAlignment="1" quotePrefix="1">
      <alignment horizontal="right"/>
    </xf>
    <xf numFmtId="3" fontId="0" fillId="0" borderId="24" xfId="0" applyNumberFormat="1" applyFont="1" applyFill="1" applyBorder="1" applyAlignment="1" quotePrefix="1">
      <alignment horizontal="right"/>
    </xf>
    <xf numFmtId="3" fontId="36" fillId="25" borderId="24" xfId="0" applyNumberFormat="1" applyFont="1" applyFill="1" applyBorder="1" applyAlignment="1" quotePrefix="1">
      <alignment horizontal="right"/>
    </xf>
    <xf numFmtId="3" fontId="27" fillId="0" borderId="24" xfId="0" applyNumberFormat="1" applyFont="1" applyFill="1" applyBorder="1" applyAlignment="1" quotePrefix="1">
      <alignment horizontal="right"/>
    </xf>
    <xf numFmtId="3" fontId="27" fillId="30" borderId="37" xfId="0" applyNumberFormat="1" applyFont="1" applyFill="1" applyBorder="1" applyAlignment="1">
      <alignment/>
    </xf>
    <xf numFmtId="3" fontId="27" fillId="0" borderId="62" xfId="0" applyNumberFormat="1" applyFont="1" applyFill="1" applyBorder="1" applyAlignment="1" quotePrefix="1">
      <alignment/>
    </xf>
    <xf numFmtId="3" fontId="0" fillId="0" borderId="61" xfId="0" applyNumberFormat="1" applyFont="1" applyFill="1" applyBorder="1" applyAlignment="1" quotePrefix="1">
      <alignment horizontal="right"/>
    </xf>
    <xf numFmtId="3" fontId="28" fillId="31" borderId="30" xfId="0" applyNumberFormat="1" applyFont="1" applyFill="1" applyBorder="1" applyAlignment="1">
      <alignment horizontal="center"/>
    </xf>
    <xf numFmtId="3" fontId="27" fillId="0" borderId="62" xfId="0" applyNumberFormat="1" applyFont="1" applyBorder="1" applyAlignment="1">
      <alignment/>
    </xf>
    <xf numFmtId="3" fontId="27" fillId="30" borderId="44" xfId="0" applyNumberFormat="1" applyFont="1" applyFill="1" applyBorder="1" applyAlignment="1">
      <alignment/>
    </xf>
    <xf numFmtId="3" fontId="27" fillId="25" borderId="16" xfId="0" applyNumberFormat="1" applyFont="1" applyFill="1" applyBorder="1" applyAlignment="1" quotePrefix="1">
      <alignment horizontal="right"/>
    </xf>
    <xf numFmtId="3" fontId="27" fillId="25" borderId="32" xfId="0" applyNumberFormat="1" applyFont="1" applyFill="1" applyBorder="1" applyAlignment="1" quotePrefix="1">
      <alignment horizontal="right"/>
    </xf>
    <xf numFmtId="3" fontId="36" fillId="25" borderId="28" xfId="0" applyNumberFormat="1" applyFont="1" applyFill="1" applyBorder="1" applyAlignment="1" quotePrefix="1">
      <alignment horizontal="right"/>
    </xf>
    <xf numFmtId="3" fontId="27" fillId="25" borderId="33" xfId="0" applyNumberFormat="1" applyFont="1" applyFill="1" applyBorder="1" applyAlignment="1" quotePrefix="1">
      <alignment horizontal="right"/>
    </xf>
    <xf numFmtId="3" fontId="27" fillId="0" borderId="51" xfId="0" applyNumberFormat="1" applyFont="1" applyFill="1" applyBorder="1" applyAlignment="1" quotePrefix="1">
      <alignment/>
    </xf>
    <xf numFmtId="3" fontId="27" fillId="0" borderId="52" xfId="0" applyNumberFormat="1" applyFont="1" applyFill="1" applyBorder="1" applyAlignment="1" quotePrefix="1">
      <alignment/>
    </xf>
    <xf numFmtId="3" fontId="27" fillId="0" borderId="33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5" fillId="11" borderId="63" xfId="47" applyNumberFormat="1" applyFont="1" applyFill="1" applyBorder="1" applyAlignment="1">
      <alignment horizontal="center" vertical="center"/>
      <protection/>
    </xf>
    <xf numFmtId="3" fontId="25" fillId="11" borderId="43" xfId="47" applyNumberFormat="1" applyFont="1" applyFill="1" applyBorder="1" applyAlignment="1">
      <alignment horizontal="center" vertical="center"/>
      <protection/>
    </xf>
    <xf numFmtId="3" fontId="26" fillId="11" borderId="64" xfId="47" applyNumberFormat="1" applyFont="1" applyFill="1" applyBorder="1" applyAlignment="1">
      <alignment horizontal="center" vertical="center"/>
      <protection/>
    </xf>
    <xf numFmtId="3" fontId="26" fillId="11" borderId="65" xfId="47" applyNumberFormat="1" applyFont="1" applyFill="1" applyBorder="1" applyAlignment="1">
      <alignment horizontal="center" vertical="center"/>
      <protection/>
    </xf>
    <xf numFmtId="1" fontId="40" fillId="15" borderId="30" xfId="0" applyNumberFormat="1" applyFont="1" applyFill="1" applyBorder="1" applyAlignment="1" quotePrefix="1">
      <alignment horizontal="center" vertical="center"/>
    </xf>
    <xf numFmtId="1" fontId="40" fillId="15" borderId="25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6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5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5" xfId="47" applyNumberFormat="1" applyFont="1" applyFill="1" applyBorder="1" applyAlignment="1">
      <alignment horizontal="center" vertical="center"/>
      <protection/>
    </xf>
    <xf numFmtId="3" fontId="25" fillId="11" borderId="66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67" xfId="47" applyNumberFormat="1" applyFont="1" applyFill="1" applyBorder="1" applyAlignment="1">
      <alignment horizontal="center" vertical="center"/>
      <protection/>
    </xf>
    <xf numFmtId="3" fontId="26" fillId="11" borderId="68" xfId="47" applyNumberFormat="1" applyFont="1" applyFill="1" applyBorder="1" applyAlignment="1">
      <alignment horizontal="center" vertical="center"/>
      <protection/>
    </xf>
    <xf numFmtId="1" fontId="40" fillId="15" borderId="36" xfId="0" applyNumberFormat="1" applyFont="1" applyFill="1" applyBorder="1" applyAlignment="1" quotePrefix="1">
      <alignment horizontal="center" vertical="center"/>
    </xf>
    <xf numFmtId="164" fontId="34" fillId="8" borderId="69" xfId="0" applyNumberFormat="1" applyFont="1" applyFill="1" applyBorder="1" applyAlignment="1">
      <alignment horizontal="right"/>
    </xf>
    <xf numFmtId="164" fontId="34" fillId="8" borderId="26" xfId="0" applyNumberFormat="1" applyFont="1" applyFill="1" applyBorder="1" applyAlignment="1">
      <alignment horizontal="right"/>
    </xf>
    <xf numFmtId="164" fontId="34" fillId="8" borderId="13" xfId="0" applyNumberFormat="1" applyFont="1" applyFill="1" applyBorder="1" applyAlignment="1">
      <alignment horizontal="right"/>
    </xf>
    <xf numFmtId="164" fontId="34" fillId="8" borderId="29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1"/>
  <sheetViews>
    <sheetView tabSelected="1" zoomScalePageLayoutView="0" workbookViewId="0" topLeftCell="AJ22">
      <selection activeCell="BD30" sqref="BD30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7" max="47" width="9.851562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5742187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307">
        <f>(C8/C29)</f>
        <v>1.160749675391239</v>
      </c>
      <c r="B3" s="308"/>
      <c r="C3" s="100" t="s">
        <v>0</v>
      </c>
      <c r="D3" s="121" t="s">
        <v>117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59" t="s">
        <v>114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59" t="s">
        <v>115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98" t="s">
        <v>98</v>
      </c>
      <c r="BF3" s="292">
        <v>1</v>
      </c>
      <c r="BG3" s="293"/>
    </row>
    <row r="4" spans="1:59" ht="42" customHeight="1" thickBot="1">
      <c r="A4" s="309" t="s">
        <v>100</v>
      </c>
      <c r="B4" s="310"/>
      <c r="C4" s="101" t="s">
        <v>1</v>
      </c>
      <c r="D4" s="122" t="s">
        <v>118</v>
      </c>
      <c r="E4" s="30" t="s">
        <v>3</v>
      </c>
      <c r="F4" s="31" t="s">
        <v>5</v>
      </c>
      <c r="G4" s="31" t="s">
        <v>7</v>
      </c>
      <c r="H4" s="31" t="s">
        <v>9</v>
      </c>
      <c r="I4" s="31" t="s">
        <v>11</v>
      </c>
      <c r="J4" s="32" t="s">
        <v>13</v>
      </c>
      <c r="K4" s="32" t="s">
        <v>15</v>
      </c>
      <c r="L4" s="31" t="s">
        <v>17</v>
      </c>
      <c r="M4" s="31" t="s">
        <v>19</v>
      </c>
      <c r="N4" s="31" t="s">
        <v>21</v>
      </c>
      <c r="O4" s="31" t="s">
        <v>23</v>
      </c>
      <c r="P4" s="31" t="s">
        <v>25</v>
      </c>
      <c r="Q4" s="31" t="s">
        <v>27</v>
      </c>
      <c r="R4" s="31" t="s">
        <v>29</v>
      </c>
      <c r="S4" s="31" t="s">
        <v>102</v>
      </c>
      <c r="T4" s="31" t="s">
        <v>30</v>
      </c>
      <c r="U4" s="31" t="s">
        <v>32</v>
      </c>
      <c r="V4" s="31" t="s">
        <v>33</v>
      </c>
      <c r="W4" s="31" t="s">
        <v>35</v>
      </c>
      <c r="X4" s="31" t="s">
        <v>37</v>
      </c>
      <c r="Y4" s="31" t="s">
        <v>39</v>
      </c>
      <c r="Z4" s="31" t="s">
        <v>41</v>
      </c>
      <c r="AA4" s="31" t="s">
        <v>43</v>
      </c>
      <c r="AB4" s="31" t="s">
        <v>45</v>
      </c>
      <c r="AC4" s="31" t="s">
        <v>47</v>
      </c>
      <c r="AD4" s="31" t="s">
        <v>49</v>
      </c>
      <c r="AE4" s="31" t="s">
        <v>51</v>
      </c>
      <c r="AF4" s="31" t="s">
        <v>53</v>
      </c>
      <c r="AG4" s="31" t="s">
        <v>55</v>
      </c>
      <c r="AH4" s="31" t="s">
        <v>57</v>
      </c>
      <c r="AI4" s="31" t="s">
        <v>59</v>
      </c>
      <c r="AJ4" s="31" t="s">
        <v>61</v>
      </c>
      <c r="AK4" s="31" t="s">
        <v>63</v>
      </c>
      <c r="AL4" s="31" t="s">
        <v>65</v>
      </c>
      <c r="AM4" s="31" t="s">
        <v>67</v>
      </c>
      <c r="AN4" s="31" t="s">
        <v>69</v>
      </c>
      <c r="AO4" s="31" t="s">
        <v>71</v>
      </c>
      <c r="AP4" s="31" t="s">
        <v>73</v>
      </c>
      <c r="AQ4" s="31" t="s">
        <v>75</v>
      </c>
      <c r="AR4" s="31" t="s">
        <v>104</v>
      </c>
      <c r="AS4" s="31" t="s">
        <v>77</v>
      </c>
      <c r="AT4" s="31" t="s">
        <v>79</v>
      </c>
      <c r="AU4" s="60" t="s">
        <v>116</v>
      </c>
      <c r="AV4" s="31" t="s">
        <v>81</v>
      </c>
      <c r="AW4" s="31" t="s">
        <v>83</v>
      </c>
      <c r="AX4" s="31" t="s">
        <v>85</v>
      </c>
      <c r="AY4" s="31" t="s">
        <v>87</v>
      </c>
      <c r="AZ4" s="31" t="s">
        <v>89</v>
      </c>
      <c r="BA4" s="31" t="s">
        <v>91</v>
      </c>
      <c r="BB4" s="31" t="s">
        <v>93</v>
      </c>
      <c r="BC4" s="31" t="s">
        <v>95</v>
      </c>
      <c r="BD4" s="32" t="s">
        <v>97</v>
      </c>
      <c r="BE4" s="99" t="s">
        <v>99</v>
      </c>
      <c r="BF4" s="294" t="s">
        <v>100</v>
      </c>
      <c r="BG4" s="295"/>
    </row>
    <row r="5" spans="1:59" ht="13.5" customHeight="1" thickTop="1">
      <c r="A5" s="311">
        <v>2013</v>
      </c>
      <c r="B5" s="22">
        <v>1</v>
      </c>
      <c r="C5" s="78">
        <v>60399</v>
      </c>
      <c r="D5" s="88">
        <v>238587</v>
      </c>
      <c r="E5" s="186">
        <v>2622</v>
      </c>
      <c r="F5" s="76">
        <v>657</v>
      </c>
      <c r="G5" s="76">
        <v>1969</v>
      </c>
      <c r="H5" s="76">
        <v>304</v>
      </c>
      <c r="I5" s="76">
        <v>1126</v>
      </c>
      <c r="J5" s="80">
        <v>11778</v>
      </c>
      <c r="K5" s="76">
        <v>1198</v>
      </c>
      <c r="L5" s="76">
        <v>1259</v>
      </c>
      <c r="M5" s="76">
        <v>77</v>
      </c>
      <c r="N5" s="80">
        <v>14884</v>
      </c>
      <c r="O5" s="76">
        <v>674</v>
      </c>
      <c r="P5" s="76">
        <v>123</v>
      </c>
      <c r="Q5" s="76">
        <v>1128</v>
      </c>
      <c r="R5" s="76">
        <v>254</v>
      </c>
      <c r="S5" s="76">
        <v>79</v>
      </c>
      <c r="T5" s="76">
        <v>56</v>
      </c>
      <c r="U5" s="76">
        <v>2917</v>
      </c>
      <c r="V5" s="76">
        <v>187</v>
      </c>
      <c r="W5" s="80">
        <v>24272</v>
      </c>
      <c r="X5" s="76">
        <v>3981</v>
      </c>
      <c r="Y5" s="76">
        <v>1841</v>
      </c>
      <c r="Z5" s="76">
        <v>5712</v>
      </c>
      <c r="AA5" s="76">
        <v>725</v>
      </c>
      <c r="AB5" s="76">
        <v>4676</v>
      </c>
      <c r="AC5" s="76">
        <v>1932</v>
      </c>
      <c r="AD5" s="80">
        <v>58432</v>
      </c>
      <c r="AE5" s="76">
        <v>1856</v>
      </c>
      <c r="AF5" s="76">
        <v>12130</v>
      </c>
      <c r="AG5" s="76">
        <v>528</v>
      </c>
      <c r="AH5" s="80">
        <v>15917</v>
      </c>
      <c r="AI5" s="76">
        <v>4479</v>
      </c>
      <c r="AJ5" s="76">
        <v>2030</v>
      </c>
      <c r="AK5" s="76">
        <v>2111</v>
      </c>
      <c r="AL5" s="76">
        <v>1782</v>
      </c>
      <c r="AM5" s="76">
        <v>5749</v>
      </c>
      <c r="AN5" s="76">
        <v>4655</v>
      </c>
      <c r="AO5" s="76">
        <v>1236</v>
      </c>
      <c r="AP5" s="80">
        <v>9447</v>
      </c>
      <c r="AQ5" s="76">
        <v>3027</v>
      </c>
      <c r="AR5" s="76">
        <v>794</v>
      </c>
      <c r="AS5" s="76">
        <v>2779</v>
      </c>
      <c r="AT5" s="76">
        <v>3366</v>
      </c>
      <c r="AU5" s="187">
        <v>528</v>
      </c>
      <c r="AV5" s="76">
        <v>3944</v>
      </c>
      <c r="AW5" s="76">
        <v>4812</v>
      </c>
      <c r="AX5" s="76">
        <v>3268</v>
      </c>
      <c r="AY5" s="76">
        <v>5133</v>
      </c>
      <c r="AZ5" s="76">
        <v>334</v>
      </c>
      <c r="BA5" s="76">
        <v>1310</v>
      </c>
      <c r="BB5" s="76">
        <v>4055</v>
      </c>
      <c r="BC5" s="76">
        <v>323</v>
      </c>
      <c r="BD5" s="76">
        <v>131</v>
      </c>
      <c r="BE5" s="188">
        <v>298986</v>
      </c>
      <c r="BF5" s="296">
        <v>2012</v>
      </c>
      <c r="BG5" s="91">
        <v>1</v>
      </c>
    </row>
    <row r="6" spans="1:59" ht="12.75" customHeight="1">
      <c r="A6" s="298"/>
      <c r="B6" s="16">
        <v>2</v>
      </c>
      <c r="C6" s="79">
        <v>64073</v>
      </c>
      <c r="D6" s="89">
        <v>225988</v>
      </c>
      <c r="E6" s="189">
        <v>4141</v>
      </c>
      <c r="F6" s="10">
        <v>841</v>
      </c>
      <c r="G6" s="10">
        <v>8327</v>
      </c>
      <c r="H6" s="10">
        <v>210</v>
      </c>
      <c r="I6" s="10">
        <v>1540</v>
      </c>
      <c r="J6" s="14">
        <v>13951</v>
      </c>
      <c r="K6" s="10">
        <v>1060</v>
      </c>
      <c r="L6" s="10">
        <v>1666</v>
      </c>
      <c r="M6" s="10">
        <v>74</v>
      </c>
      <c r="N6" s="14">
        <v>15199</v>
      </c>
      <c r="O6" s="10">
        <v>1118</v>
      </c>
      <c r="P6" s="10">
        <v>143</v>
      </c>
      <c r="Q6" s="10">
        <v>343</v>
      </c>
      <c r="R6" s="10">
        <v>206</v>
      </c>
      <c r="S6" s="10">
        <v>136</v>
      </c>
      <c r="T6" s="10">
        <v>20</v>
      </c>
      <c r="U6" s="10">
        <v>3185</v>
      </c>
      <c r="V6" s="10">
        <v>70</v>
      </c>
      <c r="W6" s="14">
        <v>28668</v>
      </c>
      <c r="X6" s="10">
        <v>4884</v>
      </c>
      <c r="Y6" s="10">
        <v>2091</v>
      </c>
      <c r="Z6" s="10">
        <v>7181</v>
      </c>
      <c r="AA6" s="10">
        <v>1009</v>
      </c>
      <c r="AB6" s="10">
        <v>5443</v>
      </c>
      <c r="AC6" s="10">
        <v>2328</v>
      </c>
      <c r="AD6" s="14">
        <v>23013</v>
      </c>
      <c r="AE6" s="10">
        <v>1451</v>
      </c>
      <c r="AF6" s="10">
        <v>13576</v>
      </c>
      <c r="AG6" s="10">
        <v>966</v>
      </c>
      <c r="AH6" s="14">
        <v>20565</v>
      </c>
      <c r="AI6" s="10">
        <v>5571</v>
      </c>
      <c r="AJ6" s="10">
        <v>2206</v>
      </c>
      <c r="AK6" s="10">
        <v>2931</v>
      </c>
      <c r="AL6" s="10">
        <v>2651</v>
      </c>
      <c r="AM6" s="10">
        <v>3290</v>
      </c>
      <c r="AN6" s="10">
        <v>3178</v>
      </c>
      <c r="AO6" s="10">
        <v>1205</v>
      </c>
      <c r="AP6" s="14">
        <v>8734</v>
      </c>
      <c r="AQ6" s="10">
        <v>2160</v>
      </c>
      <c r="AR6" s="10">
        <v>796</v>
      </c>
      <c r="AS6" s="10">
        <v>2223</v>
      </c>
      <c r="AT6" s="10">
        <v>4761</v>
      </c>
      <c r="AU6" s="190">
        <v>727</v>
      </c>
      <c r="AV6" s="10">
        <v>3490</v>
      </c>
      <c r="AW6" s="10">
        <v>5795</v>
      </c>
      <c r="AX6" s="10">
        <v>2988</v>
      </c>
      <c r="AY6" s="10">
        <v>6141</v>
      </c>
      <c r="AZ6" s="10">
        <v>243</v>
      </c>
      <c r="BA6" s="10">
        <v>1270</v>
      </c>
      <c r="BB6" s="10">
        <v>1776</v>
      </c>
      <c r="BC6" s="10">
        <v>152</v>
      </c>
      <c r="BD6" s="10">
        <v>295</v>
      </c>
      <c r="BE6" s="191">
        <v>290061</v>
      </c>
      <c r="BF6" s="297"/>
      <c r="BG6" s="92">
        <v>2</v>
      </c>
    </row>
    <row r="7" spans="1:60" ht="13.5" customHeight="1" thickBot="1">
      <c r="A7" s="298"/>
      <c r="B7" s="16">
        <v>3</v>
      </c>
      <c r="C7" s="79">
        <v>79351</v>
      </c>
      <c r="D7" s="90">
        <v>406906</v>
      </c>
      <c r="E7" s="189">
        <v>5648</v>
      </c>
      <c r="F7" s="10">
        <v>1455</v>
      </c>
      <c r="G7" s="10">
        <v>7053</v>
      </c>
      <c r="H7" s="10">
        <v>437</v>
      </c>
      <c r="I7" s="10">
        <v>2979</v>
      </c>
      <c r="J7" s="14">
        <v>19839</v>
      </c>
      <c r="K7" s="10">
        <v>2697</v>
      </c>
      <c r="L7" s="10">
        <v>2373</v>
      </c>
      <c r="M7" s="10">
        <v>217</v>
      </c>
      <c r="N7" s="14">
        <v>37990</v>
      </c>
      <c r="O7" s="10">
        <v>2358</v>
      </c>
      <c r="P7" s="10">
        <v>135</v>
      </c>
      <c r="Q7" s="10">
        <v>1206</v>
      </c>
      <c r="R7" s="10">
        <v>657</v>
      </c>
      <c r="S7" s="10">
        <v>204</v>
      </c>
      <c r="T7" s="10">
        <v>41</v>
      </c>
      <c r="U7" s="10">
        <v>7392</v>
      </c>
      <c r="V7" s="10">
        <v>85</v>
      </c>
      <c r="W7" s="14">
        <v>60075</v>
      </c>
      <c r="X7" s="10">
        <v>7382</v>
      </c>
      <c r="Y7" s="10">
        <v>4958</v>
      </c>
      <c r="Z7" s="10">
        <v>8807</v>
      </c>
      <c r="AA7" s="10">
        <v>1757</v>
      </c>
      <c r="AB7" s="10">
        <v>10124</v>
      </c>
      <c r="AC7" s="10">
        <v>3330</v>
      </c>
      <c r="AD7" s="14">
        <v>45541</v>
      </c>
      <c r="AE7" s="10">
        <v>3982</v>
      </c>
      <c r="AF7" s="10">
        <v>16524</v>
      </c>
      <c r="AG7" s="10">
        <v>1125</v>
      </c>
      <c r="AH7" s="14">
        <v>26030</v>
      </c>
      <c r="AI7" s="10">
        <v>15072</v>
      </c>
      <c r="AJ7" s="10">
        <v>4947</v>
      </c>
      <c r="AK7" s="10">
        <v>5642</v>
      </c>
      <c r="AL7" s="10">
        <v>3868</v>
      </c>
      <c r="AM7" s="10">
        <v>8614</v>
      </c>
      <c r="AN7" s="10">
        <v>8096</v>
      </c>
      <c r="AO7" s="10">
        <v>2792</v>
      </c>
      <c r="AP7" s="14">
        <v>19767</v>
      </c>
      <c r="AQ7" s="10">
        <v>3307</v>
      </c>
      <c r="AR7" s="10">
        <v>2266</v>
      </c>
      <c r="AS7" s="10">
        <v>4324</v>
      </c>
      <c r="AT7" s="10">
        <v>7235</v>
      </c>
      <c r="AU7" s="190">
        <v>1591</v>
      </c>
      <c r="AV7" s="10">
        <v>7244</v>
      </c>
      <c r="AW7" s="10">
        <v>8706</v>
      </c>
      <c r="AX7" s="10">
        <v>4737</v>
      </c>
      <c r="AY7" s="10">
        <v>10823</v>
      </c>
      <c r="AZ7" s="10">
        <v>481</v>
      </c>
      <c r="BA7" s="10">
        <v>1915</v>
      </c>
      <c r="BB7" s="10">
        <v>2353</v>
      </c>
      <c r="BC7" s="10">
        <v>309</v>
      </c>
      <c r="BD7" s="10">
        <v>416</v>
      </c>
      <c r="BE7" s="191">
        <v>486257</v>
      </c>
      <c r="BF7" s="297"/>
      <c r="BG7" s="92">
        <v>3</v>
      </c>
      <c r="BH7" s="87"/>
    </row>
    <row r="8" spans="1:59" ht="13.5" customHeight="1" thickBot="1">
      <c r="A8" s="298"/>
      <c r="B8" s="64" t="s">
        <v>107</v>
      </c>
      <c r="C8" s="62">
        <v>203823</v>
      </c>
      <c r="D8" s="123">
        <v>871481</v>
      </c>
      <c r="E8" s="102">
        <v>12411</v>
      </c>
      <c r="F8" s="103">
        <v>2953</v>
      </c>
      <c r="G8" s="103">
        <v>17349</v>
      </c>
      <c r="H8" s="104">
        <v>951</v>
      </c>
      <c r="I8" s="105">
        <v>5645</v>
      </c>
      <c r="J8" s="106">
        <v>45568</v>
      </c>
      <c r="K8" s="105">
        <v>4955</v>
      </c>
      <c r="L8" s="105">
        <v>5298</v>
      </c>
      <c r="M8" s="105">
        <v>368</v>
      </c>
      <c r="N8" s="106">
        <v>68073</v>
      </c>
      <c r="O8" s="103">
        <v>4150</v>
      </c>
      <c r="P8" s="104">
        <v>401</v>
      </c>
      <c r="Q8" s="103">
        <v>2677</v>
      </c>
      <c r="R8" s="104">
        <v>1117</v>
      </c>
      <c r="S8" s="103">
        <v>419</v>
      </c>
      <c r="T8" s="104">
        <v>117</v>
      </c>
      <c r="U8" s="103">
        <v>13494</v>
      </c>
      <c r="V8" s="104">
        <v>342</v>
      </c>
      <c r="W8" s="107">
        <v>113015</v>
      </c>
      <c r="X8" s="108">
        <v>16247</v>
      </c>
      <c r="Y8" s="103">
        <v>8890</v>
      </c>
      <c r="Z8" s="108">
        <v>21700</v>
      </c>
      <c r="AA8" s="103">
        <v>3491</v>
      </c>
      <c r="AB8" s="108">
        <v>20243</v>
      </c>
      <c r="AC8" s="103">
        <v>7590</v>
      </c>
      <c r="AD8" s="108">
        <v>126986</v>
      </c>
      <c r="AE8" s="103">
        <v>7289</v>
      </c>
      <c r="AF8" s="109">
        <v>42230</v>
      </c>
      <c r="AG8" s="103">
        <v>2619</v>
      </c>
      <c r="AH8" s="108">
        <v>62512</v>
      </c>
      <c r="AI8" s="107">
        <v>25122</v>
      </c>
      <c r="AJ8" s="104">
        <v>9183</v>
      </c>
      <c r="AK8" s="103">
        <v>10684</v>
      </c>
      <c r="AL8" s="104">
        <v>8301</v>
      </c>
      <c r="AM8" s="103">
        <v>17653</v>
      </c>
      <c r="AN8" s="104">
        <v>15929</v>
      </c>
      <c r="AO8" s="103">
        <v>5233</v>
      </c>
      <c r="AP8" s="107">
        <v>37948</v>
      </c>
      <c r="AQ8" s="103">
        <v>8494</v>
      </c>
      <c r="AR8" s="103">
        <v>3856</v>
      </c>
      <c r="AS8" s="103">
        <v>9326</v>
      </c>
      <c r="AT8" s="103">
        <v>15362</v>
      </c>
      <c r="AU8" s="103">
        <v>2846</v>
      </c>
      <c r="AV8" s="103">
        <v>14678</v>
      </c>
      <c r="AW8" s="103">
        <v>19313</v>
      </c>
      <c r="AX8" s="103">
        <v>10993</v>
      </c>
      <c r="AY8" s="103">
        <v>22097</v>
      </c>
      <c r="AZ8" s="103">
        <v>1058</v>
      </c>
      <c r="BA8" s="103">
        <v>4495</v>
      </c>
      <c r="BB8" s="103">
        <v>8184</v>
      </c>
      <c r="BC8" s="105">
        <v>784</v>
      </c>
      <c r="BD8" s="105">
        <v>842</v>
      </c>
      <c r="BE8" s="82">
        <v>1075304</v>
      </c>
      <c r="BF8" s="298"/>
      <c r="BG8" s="93" t="s">
        <v>107</v>
      </c>
    </row>
    <row r="9" spans="1:59" ht="12.75" customHeight="1">
      <c r="A9" s="298"/>
      <c r="B9" s="16">
        <v>4</v>
      </c>
      <c r="C9" s="79">
        <v>72656</v>
      </c>
      <c r="D9" s="158">
        <v>427011</v>
      </c>
      <c r="E9" s="189">
        <v>7283</v>
      </c>
      <c r="F9" s="10">
        <v>1815</v>
      </c>
      <c r="G9" s="10">
        <v>6770</v>
      </c>
      <c r="H9" s="10">
        <v>532</v>
      </c>
      <c r="I9" s="10">
        <v>5380</v>
      </c>
      <c r="J9" s="14">
        <v>22040</v>
      </c>
      <c r="K9" s="10">
        <v>1581</v>
      </c>
      <c r="L9" s="10">
        <v>1849</v>
      </c>
      <c r="M9" s="10">
        <v>445</v>
      </c>
      <c r="N9" s="14">
        <v>41781</v>
      </c>
      <c r="O9" s="10">
        <v>3497</v>
      </c>
      <c r="P9" s="10">
        <v>233</v>
      </c>
      <c r="Q9" s="10">
        <v>945</v>
      </c>
      <c r="R9" s="10">
        <v>486</v>
      </c>
      <c r="S9" s="10">
        <v>190</v>
      </c>
      <c r="T9" s="10">
        <v>33</v>
      </c>
      <c r="U9" s="10">
        <v>6719</v>
      </c>
      <c r="V9" s="10">
        <v>87</v>
      </c>
      <c r="W9" s="14">
        <v>52447</v>
      </c>
      <c r="X9" s="10">
        <v>9186</v>
      </c>
      <c r="Y9" s="10">
        <v>5325</v>
      </c>
      <c r="Z9" s="10">
        <v>12573</v>
      </c>
      <c r="AA9" s="10">
        <v>1739</v>
      </c>
      <c r="AB9" s="10">
        <v>9358</v>
      </c>
      <c r="AC9" s="10">
        <v>4648</v>
      </c>
      <c r="AD9" s="14">
        <v>52083</v>
      </c>
      <c r="AE9" s="10">
        <v>1434</v>
      </c>
      <c r="AF9" s="10">
        <v>14155</v>
      </c>
      <c r="AG9" s="10">
        <v>1483</v>
      </c>
      <c r="AH9" s="14">
        <v>24695</v>
      </c>
      <c r="AI9" s="10">
        <v>10195</v>
      </c>
      <c r="AJ9" s="10">
        <v>10352</v>
      </c>
      <c r="AK9" s="10">
        <v>6134</v>
      </c>
      <c r="AL9" s="10">
        <v>5035</v>
      </c>
      <c r="AM9" s="10">
        <v>8704</v>
      </c>
      <c r="AN9" s="10">
        <v>7990</v>
      </c>
      <c r="AO9" s="10">
        <v>4150</v>
      </c>
      <c r="AP9" s="14">
        <v>25545</v>
      </c>
      <c r="AQ9" s="10">
        <v>4516</v>
      </c>
      <c r="AR9" s="10">
        <v>1633</v>
      </c>
      <c r="AS9" s="10">
        <v>4581</v>
      </c>
      <c r="AT9" s="10">
        <v>7715</v>
      </c>
      <c r="AU9" s="190">
        <v>1764</v>
      </c>
      <c r="AV9" s="10">
        <v>4998</v>
      </c>
      <c r="AW9" s="10">
        <v>7147</v>
      </c>
      <c r="AX9" s="10">
        <v>5979</v>
      </c>
      <c r="AY9" s="10">
        <v>13141</v>
      </c>
      <c r="AZ9" s="10">
        <v>536</v>
      </c>
      <c r="BA9" s="10">
        <v>1851</v>
      </c>
      <c r="BB9" s="10">
        <v>3482</v>
      </c>
      <c r="BC9" s="10">
        <v>446</v>
      </c>
      <c r="BD9" s="11">
        <v>325</v>
      </c>
      <c r="BE9" s="191">
        <v>499667</v>
      </c>
      <c r="BF9" s="297"/>
      <c r="BG9" s="92">
        <v>4</v>
      </c>
    </row>
    <row r="10" spans="1:59" ht="12.75" customHeight="1">
      <c r="A10" s="298"/>
      <c r="B10" s="16">
        <v>5</v>
      </c>
      <c r="C10" s="79">
        <v>77088</v>
      </c>
      <c r="D10" s="158">
        <v>518071</v>
      </c>
      <c r="E10" s="189">
        <v>6272</v>
      </c>
      <c r="F10" s="10">
        <v>2602</v>
      </c>
      <c r="G10" s="10">
        <v>8448</v>
      </c>
      <c r="H10" s="10">
        <v>653</v>
      </c>
      <c r="I10" s="10">
        <v>5298</v>
      </c>
      <c r="J10" s="14">
        <v>26762</v>
      </c>
      <c r="K10" s="10">
        <v>1985</v>
      </c>
      <c r="L10" s="10">
        <v>1936</v>
      </c>
      <c r="M10" s="10">
        <v>358</v>
      </c>
      <c r="N10" s="14">
        <v>20702</v>
      </c>
      <c r="O10" s="10">
        <v>2658</v>
      </c>
      <c r="P10" s="10">
        <v>149</v>
      </c>
      <c r="Q10" s="10">
        <v>1083</v>
      </c>
      <c r="R10" s="10">
        <v>441</v>
      </c>
      <c r="S10" s="10">
        <v>221</v>
      </c>
      <c r="T10" s="10">
        <v>50</v>
      </c>
      <c r="U10" s="10">
        <v>8282</v>
      </c>
      <c r="V10" s="10">
        <v>111</v>
      </c>
      <c r="W10" s="14">
        <v>75981</v>
      </c>
      <c r="X10" s="10">
        <v>11018</v>
      </c>
      <c r="Y10" s="10">
        <v>6047</v>
      </c>
      <c r="Z10" s="10">
        <v>23298</v>
      </c>
      <c r="AA10" s="10">
        <v>1969</v>
      </c>
      <c r="AB10" s="10">
        <v>12293</v>
      </c>
      <c r="AC10" s="10">
        <v>3883</v>
      </c>
      <c r="AD10" s="14">
        <v>57510</v>
      </c>
      <c r="AE10" s="10">
        <v>1892</v>
      </c>
      <c r="AF10" s="10">
        <v>18547</v>
      </c>
      <c r="AG10" s="10">
        <v>1770</v>
      </c>
      <c r="AH10" s="14">
        <v>28493</v>
      </c>
      <c r="AI10" s="10">
        <v>10869</v>
      </c>
      <c r="AJ10" s="10">
        <v>10989</v>
      </c>
      <c r="AK10" s="10">
        <v>8416</v>
      </c>
      <c r="AL10" s="10">
        <v>5221</v>
      </c>
      <c r="AM10" s="10">
        <v>12409</v>
      </c>
      <c r="AN10" s="10">
        <v>9705</v>
      </c>
      <c r="AO10" s="10">
        <v>6964</v>
      </c>
      <c r="AP10" s="14">
        <v>40702</v>
      </c>
      <c r="AQ10" s="10">
        <v>6682</v>
      </c>
      <c r="AR10" s="10">
        <v>2309</v>
      </c>
      <c r="AS10" s="10">
        <v>7568</v>
      </c>
      <c r="AT10" s="10">
        <v>9636</v>
      </c>
      <c r="AU10" s="190">
        <v>3816</v>
      </c>
      <c r="AV10" s="10">
        <v>7222</v>
      </c>
      <c r="AW10" s="10">
        <v>9139</v>
      </c>
      <c r="AX10" s="10">
        <v>8589</v>
      </c>
      <c r="AY10" s="10">
        <v>16311</v>
      </c>
      <c r="AZ10" s="10">
        <v>738</v>
      </c>
      <c r="BA10" s="10">
        <v>2055</v>
      </c>
      <c r="BB10" s="10">
        <v>6928</v>
      </c>
      <c r="BC10" s="10">
        <v>811</v>
      </c>
      <c r="BD10" s="11">
        <v>280</v>
      </c>
      <c r="BE10" s="191">
        <v>595159</v>
      </c>
      <c r="BF10" s="297"/>
      <c r="BG10" s="92">
        <v>5</v>
      </c>
    </row>
    <row r="11" spans="1:59" ht="12.75" customHeight="1">
      <c r="A11" s="298"/>
      <c r="B11" s="16">
        <v>6</v>
      </c>
      <c r="C11" s="79">
        <v>69419</v>
      </c>
      <c r="D11" s="158">
        <v>440294</v>
      </c>
      <c r="E11" s="189">
        <v>4343</v>
      </c>
      <c r="F11" s="10">
        <v>1432</v>
      </c>
      <c r="G11" s="10">
        <v>5065</v>
      </c>
      <c r="H11" s="10">
        <v>845</v>
      </c>
      <c r="I11" s="10">
        <v>4163</v>
      </c>
      <c r="J11" s="14">
        <v>21315</v>
      </c>
      <c r="K11" s="10">
        <v>4421</v>
      </c>
      <c r="L11" s="10">
        <v>2417</v>
      </c>
      <c r="M11" s="10">
        <v>267</v>
      </c>
      <c r="N11" s="14">
        <v>16680</v>
      </c>
      <c r="O11" s="10">
        <v>1348</v>
      </c>
      <c r="P11" s="10">
        <v>169</v>
      </c>
      <c r="Q11" s="10">
        <v>1701</v>
      </c>
      <c r="R11" s="10">
        <v>1050</v>
      </c>
      <c r="S11" s="10">
        <v>206</v>
      </c>
      <c r="T11" s="10">
        <v>41</v>
      </c>
      <c r="U11" s="10">
        <v>5280</v>
      </c>
      <c r="V11" s="10">
        <v>187</v>
      </c>
      <c r="W11" s="14">
        <v>55959</v>
      </c>
      <c r="X11" s="10">
        <v>9407</v>
      </c>
      <c r="Y11" s="10">
        <v>4936</v>
      </c>
      <c r="Z11" s="10">
        <v>13117</v>
      </c>
      <c r="AA11" s="10">
        <v>2515</v>
      </c>
      <c r="AB11" s="10">
        <v>8610</v>
      </c>
      <c r="AC11" s="10">
        <v>3776</v>
      </c>
      <c r="AD11" s="14">
        <v>32715</v>
      </c>
      <c r="AE11" s="10">
        <v>1204</v>
      </c>
      <c r="AF11" s="10">
        <v>17260</v>
      </c>
      <c r="AG11" s="10">
        <v>1741</v>
      </c>
      <c r="AH11" s="14">
        <v>28889</v>
      </c>
      <c r="AI11" s="10">
        <v>16587</v>
      </c>
      <c r="AJ11" s="10">
        <v>7305</v>
      </c>
      <c r="AK11" s="10">
        <v>6096</v>
      </c>
      <c r="AL11" s="10">
        <v>5998</v>
      </c>
      <c r="AM11" s="10">
        <v>7189</v>
      </c>
      <c r="AN11" s="10">
        <v>6849</v>
      </c>
      <c r="AO11" s="10">
        <v>6261</v>
      </c>
      <c r="AP11" s="14">
        <v>43524</v>
      </c>
      <c r="AQ11" s="10">
        <v>6321</v>
      </c>
      <c r="AR11" s="10">
        <v>2744</v>
      </c>
      <c r="AS11" s="10">
        <v>7565</v>
      </c>
      <c r="AT11" s="10">
        <v>12280</v>
      </c>
      <c r="AU11" s="190">
        <v>3839</v>
      </c>
      <c r="AV11" s="10">
        <v>8752</v>
      </c>
      <c r="AW11" s="10">
        <v>9677</v>
      </c>
      <c r="AX11" s="10">
        <v>10043</v>
      </c>
      <c r="AY11" s="10">
        <v>14961</v>
      </c>
      <c r="AZ11" s="10">
        <v>1019</v>
      </c>
      <c r="BA11" s="10">
        <v>2653</v>
      </c>
      <c r="BB11" s="10">
        <v>7854</v>
      </c>
      <c r="BC11" s="10">
        <v>1063</v>
      </c>
      <c r="BD11" s="11">
        <v>655</v>
      </c>
      <c r="BE11" s="191">
        <v>509713</v>
      </c>
      <c r="BF11" s="297"/>
      <c r="BG11" s="92">
        <v>6</v>
      </c>
    </row>
    <row r="12" spans="1:59" ht="13.5" customHeight="1" thickBot="1">
      <c r="A12" s="298"/>
      <c r="B12" s="23" t="s">
        <v>109</v>
      </c>
      <c r="C12" s="37">
        <v>219163</v>
      </c>
      <c r="D12" s="124">
        <v>1385376</v>
      </c>
      <c r="E12" s="42">
        <v>17898</v>
      </c>
      <c r="F12" s="38">
        <v>5849</v>
      </c>
      <c r="G12" s="38">
        <v>20283</v>
      </c>
      <c r="H12" s="39">
        <v>2030</v>
      </c>
      <c r="I12" s="40">
        <v>14841</v>
      </c>
      <c r="J12" s="41">
        <v>70117</v>
      </c>
      <c r="K12" s="40">
        <v>7987</v>
      </c>
      <c r="L12" s="40">
        <v>6202</v>
      </c>
      <c r="M12" s="40">
        <v>1070</v>
      </c>
      <c r="N12" s="41">
        <v>79163</v>
      </c>
      <c r="O12" s="38">
        <v>7503</v>
      </c>
      <c r="P12" s="42">
        <v>551</v>
      </c>
      <c r="Q12" s="38">
        <v>3729</v>
      </c>
      <c r="R12" s="40">
        <v>1977</v>
      </c>
      <c r="S12" s="38">
        <v>617</v>
      </c>
      <c r="T12" s="39">
        <v>124</v>
      </c>
      <c r="U12" s="38">
        <v>20281</v>
      </c>
      <c r="V12" s="39">
        <v>385</v>
      </c>
      <c r="W12" s="43">
        <v>184387</v>
      </c>
      <c r="X12" s="44">
        <v>29611</v>
      </c>
      <c r="Y12" s="38">
        <v>16308</v>
      </c>
      <c r="Z12" s="44">
        <v>48988</v>
      </c>
      <c r="AA12" s="38">
        <v>6223</v>
      </c>
      <c r="AB12" s="44">
        <v>30261</v>
      </c>
      <c r="AC12" s="38">
        <v>12307</v>
      </c>
      <c r="AD12" s="44">
        <v>142308</v>
      </c>
      <c r="AE12" s="38">
        <v>4530</v>
      </c>
      <c r="AF12" s="45">
        <v>49962</v>
      </c>
      <c r="AG12" s="38">
        <v>4994</v>
      </c>
      <c r="AH12" s="44">
        <v>82077</v>
      </c>
      <c r="AI12" s="43">
        <v>37651</v>
      </c>
      <c r="AJ12" s="39">
        <v>28646</v>
      </c>
      <c r="AK12" s="38">
        <v>20646</v>
      </c>
      <c r="AL12" s="39">
        <v>16254</v>
      </c>
      <c r="AM12" s="38">
        <v>28302</v>
      </c>
      <c r="AN12" s="39">
        <v>24544</v>
      </c>
      <c r="AO12" s="38">
        <v>17375</v>
      </c>
      <c r="AP12" s="43">
        <v>109771</v>
      </c>
      <c r="AQ12" s="38">
        <v>17519</v>
      </c>
      <c r="AR12" s="38">
        <v>6686</v>
      </c>
      <c r="AS12" s="38">
        <v>19714</v>
      </c>
      <c r="AT12" s="38">
        <v>29631</v>
      </c>
      <c r="AU12" s="38">
        <v>9419</v>
      </c>
      <c r="AV12" s="38">
        <v>20972</v>
      </c>
      <c r="AW12" s="38">
        <v>25963</v>
      </c>
      <c r="AX12" s="38">
        <v>24611</v>
      </c>
      <c r="AY12" s="38">
        <v>44413</v>
      </c>
      <c r="AZ12" s="38">
        <v>2293</v>
      </c>
      <c r="BA12" s="38">
        <v>6559</v>
      </c>
      <c r="BB12" s="38">
        <v>18264</v>
      </c>
      <c r="BC12" s="40">
        <v>2320</v>
      </c>
      <c r="BD12" s="40">
        <v>1260</v>
      </c>
      <c r="BE12" s="184">
        <v>1604539</v>
      </c>
      <c r="BF12" s="297"/>
      <c r="BG12" s="94" t="s">
        <v>109</v>
      </c>
    </row>
    <row r="13" spans="1:59" ht="13.5" customHeight="1" thickBot="1">
      <c r="A13" s="298"/>
      <c r="B13" s="61" t="s">
        <v>112</v>
      </c>
      <c r="C13" s="62">
        <v>422986</v>
      </c>
      <c r="D13" s="123">
        <v>2256857</v>
      </c>
      <c r="E13" s="109">
        <v>30309</v>
      </c>
      <c r="F13" s="110">
        <v>8802</v>
      </c>
      <c r="G13" s="110">
        <v>37632</v>
      </c>
      <c r="H13" s="110">
        <v>2981</v>
      </c>
      <c r="I13" s="110">
        <v>20486</v>
      </c>
      <c r="J13" s="106">
        <v>115685</v>
      </c>
      <c r="K13" s="110">
        <v>12942</v>
      </c>
      <c r="L13" s="110">
        <v>11500</v>
      </c>
      <c r="M13" s="110">
        <v>1438</v>
      </c>
      <c r="N13" s="106">
        <v>147236</v>
      </c>
      <c r="O13" s="110">
        <v>11653</v>
      </c>
      <c r="P13" s="110">
        <v>952</v>
      </c>
      <c r="Q13" s="110">
        <v>6406</v>
      </c>
      <c r="R13" s="110">
        <v>3094</v>
      </c>
      <c r="S13" s="110">
        <v>1036</v>
      </c>
      <c r="T13" s="110">
        <v>241</v>
      </c>
      <c r="U13" s="110">
        <v>33775</v>
      </c>
      <c r="V13" s="110">
        <v>727</v>
      </c>
      <c r="W13" s="106">
        <v>297402</v>
      </c>
      <c r="X13" s="110">
        <v>45858</v>
      </c>
      <c r="Y13" s="110">
        <v>25198</v>
      </c>
      <c r="Z13" s="110">
        <v>70688</v>
      </c>
      <c r="AA13" s="110">
        <v>9714</v>
      </c>
      <c r="AB13" s="106">
        <v>50504</v>
      </c>
      <c r="AC13" s="110">
        <v>19897</v>
      </c>
      <c r="AD13" s="106">
        <v>269294</v>
      </c>
      <c r="AE13" s="110">
        <v>11819</v>
      </c>
      <c r="AF13" s="110">
        <v>92192</v>
      </c>
      <c r="AG13" s="110">
        <v>7613</v>
      </c>
      <c r="AH13" s="106">
        <v>144589</v>
      </c>
      <c r="AI13" s="106">
        <v>62773</v>
      </c>
      <c r="AJ13" s="110">
        <v>37829</v>
      </c>
      <c r="AK13" s="110">
        <v>31330</v>
      </c>
      <c r="AL13" s="110">
        <v>24555</v>
      </c>
      <c r="AM13" s="110">
        <v>45955</v>
      </c>
      <c r="AN13" s="110">
        <v>40473</v>
      </c>
      <c r="AO13" s="110">
        <v>22608</v>
      </c>
      <c r="AP13" s="106">
        <v>147719</v>
      </c>
      <c r="AQ13" s="110">
        <v>26013</v>
      </c>
      <c r="AR13" s="110">
        <v>10542</v>
      </c>
      <c r="AS13" s="110">
        <v>29040</v>
      </c>
      <c r="AT13" s="110">
        <v>44993</v>
      </c>
      <c r="AU13" s="110">
        <v>12265</v>
      </c>
      <c r="AV13" s="110">
        <v>35650</v>
      </c>
      <c r="AW13" s="110">
        <v>45276</v>
      </c>
      <c r="AX13" s="110">
        <v>35604</v>
      </c>
      <c r="AY13" s="110">
        <v>66510</v>
      </c>
      <c r="AZ13" s="110">
        <v>3351</v>
      </c>
      <c r="BA13" s="110">
        <v>11054</v>
      </c>
      <c r="BB13" s="110">
        <v>26448</v>
      </c>
      <c r="BC13" s="110">
        <v>3104</v>
      </c>
      <c r="BD13" s="111">
        <v>2102</v>
      </c>
      <c r="BE13" s="83">
        <v>2679843</v>
      </c>
      <c r="BF13" s="298"/>
      <c r="BG13" s="95" t="s">
        <v>112</v>
      </c>
    </row>
    <row r="14" spans="1:59" ht="12.75" customHeight="1">
      <c r="A14" s="298"/>
      <c r="B14" s="16">
        <v>7</v>
      </c>
      <c r="C14" s="130">
        <v>59949</v>
      </c>
      <c r="D14" s="89">
        <v>512217</v>
      </c>
      <c r="E14" s="192">
        <v>6905</v>
      </c>
      <c r="F14" s="35">
        <v>1690</v>
      </c>
      <c r="G14" s="35">
        <v>10583</v>
      </c>
      <c r="H14" s="35">
        <v>740</v>
      </c>
      <c r="I14" s="35">
        <v>5887</v>
      </c>
      <c r="J14" s="131">
        <v>19577</v>
      </c>
      <c r="K14" s="35">
        <v>1122</v>
      </c>
      <c r="L14" s="35">
        <v>2664</v>
      </c>
      <c r="M14" s="35">
        <v>269</v>
      </c>
      <c r="N14" s="131">
        <v>18755</v>
      </c>
      <c r="O14" s="35">
        <v>1041</v>
      </c>
      <c r="P14" s="35">
        <v>242</v>
      </c>
      <c r="Q14" s="35">
        <v>2499</v>
      </c>
      <c r="R14" s="35">
        <v>647</v>
      </c>
      <c r="S14" s="35">
        <v>312</v>
      </c>
      <c r="T14" s="35">
        <v>46</v>
      </c>
      <c r="U14" s="35">
        <v>6012</v>
      </c>
      <c r="V14" s="35">
        <v>524</v>
      </c>
      <c r="W14" s="131">
        <v>69642</v>
      </c>
      <c r="X14" s="35">
        <v>13223</v>
      </c>
      <c r="Y14" s="35">
        <v>6611</v>
      </c>
      <c r="Z14" s="35">
        <v>16043</v>
      </c>
      <c r="AA14" s="35">
        <v>2411</v>
      </c>
      <c r="AB14" s="35">
        <v>9662</v>
      </c>
      <c r="AC14" s="35">
        <v>5717</v>
      </c>
      <c r="AD14" s="131">
        <v>40213</v>
      </c>
      <c r="AE14" s="35">
        <v>1869</v>
      </c>
      <c r="AF14" s="35">
        <v>15932</v>
      </c>
      <c r="AG14" s="35">
        <v>1067</v>
      </c>
      <c r="AH14" s="131">
        <v>29744</v>
      </c>
      <c r="AI14" s="35">
        <v>21334</v>
      </c>
      <c r="AJ14" s="35">
        <v>12863</v>
      </c>
      <c r="AK14" s="35">
        <v>6215</v>
      </c>
      <c r="AL14" s="35">
        <v>6699</v>
      </c>
      <c r="AM14" s="35">
        <v>7012</v>
      </c>
      <c r="AN14" s="35">
        <v>9111</v>
      </c>
      <c r="AO14" s="35">
        <v>6456</v>
      </c>
      <c r="AP14" s="131">
        <v>47374</v>
      </c>
      <c r="AQ14" s="35">
        <v>7474</v>
      </c>
      <c r="AR14" s="35">
        <v>6170</v>
      </c>
      <c r="AS14" s="35">
        <v>8252</v>
      </c>
      <c r="AT14" s="35">
        <v>15410</v>
      </c>
      <c r="AU14" s="190">
        <v>2685</v>
      </c>
      <c r="AV14" s="10">
        <v>10736</v>
      </c>
      <c r="AW14" s="35">
        <v>9363</v>
      </c>
      <c r="AX14" s="35">
        <v>13628</v>
      </c>
      <c r="AY14" s="35">
        <v>14758</v>
      </c>
      <c r="AZ14" s="35">
        <v>821</v>
      </c>
      <c r="BA14" s="35">
        <v>1965</v>
      </c>
      <c r="BB14" s="35">
        <v>10417</v>
      </c>
      <c r="BC14" s="35">
        <v>1548</v>
      </c>
      <c r="BD14" s="35">
        <v>277</v>
      </c>
      <c r="BE14" s="191">
        <v>572166</v>
      </c>
      <c r="BF14" s="297"/>
      <c r="BG14" s="92">
        <v>7</v>
      </c>
    </row>
    <row r="15" spans="1:59" ht="12.75" customHeight="1">
      <c r="A15" s="298"/>
      <c r="B15" s="16">
        <v>8</v>
      </c>
      <c r="C15" s="130">
        <v>61732</v>
      </c>
      <c r="D15" s="89">
        <v>561345</v>
      </c>
      <c r="E15" s="192">
        <v>6617</v>
      </c>
      <c r="F15" s="35">
        <v>1533</v>
      </c>
      <c r="G15" s="35">
        <v>7240</v>
      </c>
      <c r="H15" s="35">
        <v>1080</v>
      </c>
      <c r="I15" s="35">
        <v>5150</v>
      </c>
      <c r="J15" s="131">
        <v>24988</v>
      </c>
      <c r="K15" s="35">
        <v>4439</v>
      </c>
      <c r="L15" s="35">
        <v>2540</v>
      </c>
      <c r="M15" s="35">
        <v>261</v>
      </c>
      <c r="N15" s="131">
        <v>37281</v>
      </c>
      <c r="O15" s="35">
        <v>900</v>
      </c>
      <c r="P15" s="35">
        <v>396</v>
      </c>
      <c r="Q15" s="35">
        <v>1999</v>
      </c>
      <c r="R15" s="35">
        <v>800</v>
      </c>
      <c r="S15" s="35">
        <v>283</v>
      </c>
      <c r="T15" s="35">
        <v>59</v>
      </c>
      <c r="U15" s="35">
        <v>7998</v>
      </c>
      <c r="V15" s="35">
        <v>502</v>
      </c>
      <c r="W15" s="131">
        <v>71426</v>
      </c>
      <c r="X15" s="35">
        <v>13142</v>
      </c>
      <c r="Y15" s="35">
        <v>8077</v>
      </c>
      <c r="Z15" s="35">
        <v>20348</v>
      </c>
      <c r="AA15" s="35">
        <v>3763</v>
      </c>
      <c r="AB15" s="35">
        <v>9991</v>
      </c>
      <c r="AC15" s="35">
        <v>6725</v>
      </c>
      <c r="AD15" s="131">
        <v>46130</v>
      </c>
      <c r="AE15" s="35">
        <v>2893</v>
      </c>
      <c r="AF15" s="35">
        <v>19170</v>
      </c>
      <c r="AG15" s="35">
        <v>1200</v>
      </c>
      <c r="AH15" s="131">
        <v>32994</v>
      </c>
      <c r="AI15" s="35">
        <v>29347</v>
      </c>
      <c r="AJ15" s="35">
        <v>8393</v>
      </c>
      <c r="AK15" s="35">
        <v>7697</v>
      </c>
      <c r="AL15" s="35">
        <v>7199</v>
      </c>
      <c r="AM15" s="35">
        <v>8382</v>
      </c>
      <c r="AN15" s="35">
        <v>8992</v>
      </c>
      <c r="AO15" s="35">
        <v>7424</v>
      </c>
      <c r="AP15" s="131">
        <v>40025</v>
      </c>
      <c r="AQ15" s="35">
        <v>6528</v>
      </c>
      <c r="AR15" s="35">
        <v>2943</v>
      </c>
      <c r="AS15" s="35">
        <v>7417</v>
      </c>
      <c r="AT15" s="35">
        <v>13825</v>
      </c>
      <c r="AU15" s="190">
        <v>2943</v>
      </c>
      <c r="AV15" s="10">
        <v>11201</v>
      </c>
      <c r="AW15" s="35">
        <v>12225</v>
      </c>
      <c r="AX15" s="35">
        <v>12523</v>
      </c>
      <c r="AY15" s="35">
        <v>18901</v>
      </c>
      <c r="AZ15" s="35">
        <v>858</v>
      </c>
      <c r="BA15" s="35">
        <v>2915</v>
      </c>
      <c r="BB15" s="35">
        <v>9780</v>
      </c>
      <c r="BC15" s="35">
        <v>1478</v>
      </c>
      <c r="BD15" s="35">
        <v>424</v>
      </c>
      <c r="BE15" s="191">
        <v>623077</v>
      </c>
      <c r="BF15" s="297"/>
      <c r="BG15" s="92">
        <v>8</v>
      </c>
    </row>
    <row r="16" spans="1:59" ht="12.75" customHeight="1">
      <c r="A16" s="298"/>
      <c r="B16" s="16">
        <v>9</v>
      </c>
      <c r="C16" s="129">
        <v>81191</v>
      </c>
      <c r="D16" s="89">
        <v>489566</v>
      </c>
      <c r="E16" s="193">
        <v>6156</v>
      </c>
      <c r="F16" s="12">
        <v>1993</v>
      </c>
      <c r="G16" s="12">
        <v>8530</v>
      </c>
      <c r="H16" s="12">
        <v>623</v>
      </c>
      <c r="I16" s="12">
        <v>4380</v>
      </c>
      <c r="J16" s="132">
        <v>20056</v>
      </c>
      <c r="K16" s="12">
        <v>2389</v>
      </c>
      <c r="L16" s="12">
        <v>2412</v>
      </c>
      <c r="M16" s="12">
        <v>483</v>
      </c>
      <c r="N16" s="132">
        <v>19738</v>
      </c>
      <c r="O16" s="12">
        <v>2894</v>
      </c>
      <c r="P16" s="12">
        <v>193</v>
      </c>
      <c r="Q16" s="12">
        <v>1154</v>
      </c>
      <c r="R16" s="12">
        <v>584</v>
      </c>
      <c r="S16" s="12">
        <v>235</v>
      </c>
      <c r="T16" s="12">
        <v>106</v>
      </c>
      <c r="U16" s="12">
        <v>6994</v>
      </c>
      <c r="V16" s="12">
        <v>291</v>
      </c>
      <c r="W16" s="132">
        <v>65464</v>
      </c>
      <c r="X16" s="12">
        <v>9025</v>
      </c>
      <c r="Y16" s="12">
        <v>6266</v>
      </c>
      <c r="Z16" s="12">
        <v>18425</v>
      </c>
      <c r="AA16" s="12">
        <v>2374</v>
      </c>
      <c r="AB16" s="12">
        <v>10581</v>
      </c>
      <c r="AC16" s="12">
        <v>4676</v>
      </c>
      <c r="AD16" s="132">
        <v>42873</v>
      </c>
      <c r="AE16" s="12">
        <v>2090</v>
      </c>
      <c r="AF16" s="12">
        <v>16763</v>
      </c>
      <c r="AG16" s="12">
        <v>1561</v>
      </c>
      <c r="AH16" s="132">
        <v>30260</v>
      </c>
      <c r="AI16" s="12">
        <v>18208</v>
      </c>
      <c r="AJ16" s="12">
        <v>8516</v>
      </c>
      <c r="AK16" s="12">
        <v>6833</v>
      </c>
      <c r="AL16" s="12">
        <v>4190</v>
      </c>
      <c r="AM16" s="12">
        <v>8719</v>
      </c>
      <c r="AN16" s="12">
        <v>8008</v>
      </c>
      <c r="AO16" s="12">
        <v>9019</v>
      </c>
      <c r="AP16" s="132">
        <v>46063</v>
      </c>
      <c r="AQ16" s="12">
        <v>7866</v>
      </c>
      <c r="AR16" s="12">
        <v>3150</v>
      </c>
      <c r="AS16" s="12">
        <v>8539</v>
      </c>
      <c r="AT16" s="12">
        <v>12067</v>
      </c>
      <c r="AU16" s="190">
        <v>2105</v>
      </c>
      <c r="AV16" s="194">
        <v>7403</v>
      </c>
      <c r="AW16" s="12">
        <v>10453</v>
      </c>
      <c r="AX16" s="12">
        <v>9702</v>
      </c>
      <c r="AY16" s="12">
        <v>14676</v>
      </c>
      <c r="AZ16" s="12">
        <v>820</v>
      </c>
      <c r="BA16" s="12">
        <v>2186</v>
      </c>
      <c r="BB16" s="12">
        <v>9908</v>
      </c>
      <c r="BC16" s="12">
        <v>1296</v>
      </c>
      <c r="BD16" s="12">
        <v>270</v>
      </c>
      <c r="BE16" s="191">
        <v>570757</v>
      </c>
      <c r="BF16" s="297"/>
      <c r="BG16" s="92">
        <v>9</v>
      </c>
    </row>
    <row r="17" spans="1:59" ht="13.5" customHeight="1" thickBot="1">
      <c r="A17" s="298"/>
      <c r="B17" s="21" t="s">
        <v>110</v>
      </c>
      <c r="C17" s="24">
        <v>202872</v>
      </c>
      <c r="D17" s="124">
        <v>1563128</v>
      </c>
      <c r="E17" s="26">
        <v>19678</v>
      </c>
      <c r="F17" s="17">
        <v>5216</v>
      </c>
      <c r="G17" s="17">
        <v>26353</v>
      </c>
      <c r="H17" s="26">
        <v>2443</v>
      </c>
      <c r="I17" s="19">
        <v>15417</v>
      </c>
      <c r="J17" s="27">
        <v>64621</v>
      </c>
      <c r="K17" s="19">
        <v>7950</v>
      </c>
      <c r="L17" s="19">
        <v>7616</v>
      </c>
      <c r="M17" s="19">
        <v>1013</v>
      </c>
      <c r="N17" s="27">
        <v>75774</v>
      </c>
      <c r="O17" s="19">
        <v>4835</v>
      </c>
      <c r="P17" s="17">
        <v>831</v>
      </c>
      <c r="Q17" s="19">
        <v>5652</v>
      </c>
      <c r="R17" s="19">
        <v>2031</v>
      </c>
      <c r="S17" s="19">
        <v>830</v>
      </c>
      <c r="T17" s="19">
        <v>211</v>
      </c>
      <c r="U17" s="19">
        <v>21004</v>
      </c>
      <c r="V17" s="19">
        <v>1317</v>
      </c>
      <c r="W17" s="27">
        <v>206532</v>
      </c>
      <c r="X17" s="27">
        <v>35390</v>
      </c>
      <c r="Y17" s="65">
        <v>20954</v>
      </c>
      <c r="Z17" s="27">
        <v>54816</v>
      </c>
      <c r="AA17" s="19">
        <v>8548</v>
      </c>
      <c r="AB17" s="27">
        <v>30234</v>
      </c>
      <c r="AC17" s="19">
        <v>17118</v>
      </c>
      <c r="AD17" s="27">
        <v>129216</v>
      </c>
      <c r="AE17" s="19">
        <v>6852</v>
      </c>
      <c r="AF17" s="19">
        <v>51865</v>
      </c>
      <c r="AG17" s="19">
        <v>3828</v>
      </c>
      <c r="AH17" s="27">
        <v>92998</v>
      </c>
      <c r="AI17" s="27">
        <v>68889</v>
      </c>
      <c r="AJ17" s="19">
        <v>29772</v>
      </c>
      <c r="AK17" s="19">
        <v>20745</v>
      </c>
      <c r="AL17" s="19">
        <v>18088</v>
      </c>
      <c r="AM17" s="19">
        <v>24113</v>
      </c>
      <c r="AN17" s="19">
        <v>26111</v>
      </c>
      <c r="AO17" s="19">
        <v>22899</v>
      </c>
      <c r="AP17" s="27">
        <v>133462</v>
      </c>
      <c r="AQ17" s="19">
        <v>21868</v>
      </c>
      <c r="AR17" s="19">
        <v>12263</v>
      </c>
      <c r="AS17" s="19">
        <v>24208</v>
      </c>
      <c r="AT17" s="19">
        <v>41302</v>
      </c>
      <c r="AU17" s="19">
        <v>7733</v>
      </c>
      <c r="AV17" s="19">
        <v>29340</v>
      </c>
      <c r="AW17" s="19">
        <v>32041</v>
      </c>
      <c r="AX17" s="19">
        <v>35853</v>
      </c>
      <c r="AY17" s="19">
        <v>48335</v>
      </c>
      <c r="AZ17" s="19">
        <v>2499</v>
      </c>
      <c r="BA17" s="19">
        <v>7066</v>
      </c>
      <c r="BB17" s="19">
        <v>30105</v>
      </c>
      <c r="BC17" s="19">
        <v>4322</v>
      </c>
      <c r="BD17" s="66">
        <v>971</v>
      </c>
      <c r="BE17" s="183">
        <v>1766000</v>
      </c>
      <c r="BF17" s="297"/>
      <c r="BG17" s="96" t="s">
        <v>110</v>
      </c>
    </row>
    <row r="18" spans="1:59" ht="13.5" customHeight="1" thickBot="1">
      <c r="A18" s="298"/>
      <c r="B18" s="63" t="s">
        <v>111</v>
      </c>
      <c r="C18" s="25">
        <v>625858</v>
      </c>
      <c r="D18" s="198">
        <v>3819985</v>
      </c>
      <c r="E18" s="112">
        <v>49987</v>
      </c>
      <c r="F18" s="113">
        <v>14018</v>
      </c>
      <c r="G18" s="113">
        <v>63985</v>
      </c>
      <c r="H18" s="113">
        <v>5424</v>
      </c>
      <c r="I18" s="114">
        <v>35903</v>
      </c>
      <c r="J18" s="115">
        <v>180306</v>
      </c>
      <c r="K18" s="113">
        <v>20892</v>
      </c>
      <c r="L18" s="113">
        <v>19116</v>
      </c>
      <c r="M18" s="113">
        <v>2451</v>
      </c>
      <c r="N18" s="115">
        <v>223010</v>
      </c>
      <c r="O18" s="114">
        <v>16488</v>
      </c>
      <c r="P18" s="113">
        <v>1783</v>
      </c>
      <c r="Q18" s="113">
        <v>12058</v>
      </c>
      <c r="R18" s="113">
        <v>5125</v>
      </c>
      <c r="S18" s="113">
        <v>1866</v>
      </c>
      <c r="T18" s="113">
        <v>452</v>
      </c>
      <c r="U18" s="113">
        <v>54779</v>
      </c>
      <c r="V18" s="113">
        <v>2044</v>
      </c>
      <c r="W18" s="115">
        <v>503934</v>
      </c>
      <c r="X18" s="115">
        <v>81248</v>
      </c>
      <c r="Y18" s="113">
        <v>46152</v>
      </c>
      <c r="Z18" s="115">
        <v>125504</v>
      </c>
      <c r="AA18" s="113">
        <v>18262</v>
      </c>
      <c r="AB18" s="115">
        <v>80738</v>
      </c>
      <c r="AC18" s="113">
        <v>37015</v>
      </c>
      <c r="AD18" s="115">
        <v>398510</v>
      </c>
      <c r="AE18" s="113">
        <v>18671</v>
      </c>
      <c r="AF18" s="113">
        <v>144057</v>
      </c>
      <c r="AG18" s="113">
        <v>11441</v>
      </c>
      <c r="AH18" s="115">
        <v>237587</v>
      </c>
      <c r="AI18" s="115">
        <v>131662</v>
      </c>
      <c r="AJ18" s="113">
        <v>67601</v>
      </c>
      <c r="AK18" s="113">
        <v>52075</v>
      </c>
      <c r="AL18" s="113">
        <v>42643</v>
      </c>
      <c r="AM18" s="113">
        <v>70068</v>
      </c>
      <c r="AN18" s="113">
        <v>66584</v>
      </c>
      <c r="AO18" s="113">
        <v>45507</v>
      </c>
      <c r="AP18" s="115">
        <v>281181</v>
      </c>
      <c r="AQ18" s="113">
        <v>47881</v>
      </c>
      <c r="AR18" s="113">
        <v>22805</v>
      </c>
      <c r="AS18" s="113">
        <v>53248</v>
      </c>
      <c r="AT18" s="113">
        <v>86295</v>
      </c>
      <c r="AU18" s="113">
        <v>19998</v>
      </c>
      <c r="AV18" s="113">
        <v>64990</v>
      </c>
      <c r="AW18" s="113">
        <v>77317</v>
      </c>
      <c r="AX18" s="113">
        <v>71457</v>
      </c>
      <c r="AY18" s="113">
        <v>114845</v>
      </c>
      <c r="AZ18" s="113">
        <v>5850</v>
      </c>
      <c r="BA18" s="113">
        <v>18120</v>
      </c>
      <c r="BB18" s="113">
        <v>56553</v>
      </c>
      <c r="BC18" s="113">
        <v>7426</v>
      </c>
      <c r="BD18" s="116">
        <v>3073</v>
      </c>
      <c r="BE18" s="25">
        <v>4445843</v>
      </c>
      <c r="BF18" s="297"/>
      <c r="BG18" s="97" t="s">
        <v>111</v>
      </c>
    </row>
    <row r="19" spans="1:59" ht="12.75" customHeight="1">
      <c r="A19" s="298"/>
      <c r="B19" s="16">
        <v>10</v>
      </c>
      <c r="C19" s="196">
        <v>78754</v>
      </c>
      <c r="D19" s="88">
        <v>480285</v>
      </c>
      <c r="E19" s="193">
        <v>4935</v>
      </c>
      <c r="F19" s="12">
        <v>1611</v>
      </c>
      <c r="G19" s="12">
        <v>6445</v>
      </c>
      <c r="H19" s="12">
        <v>635</v>
      </c>
      <c r="I19" s="12">
        <v>4125</v>
      </c>
      <c r="J19" s="132">
        <v>20232</v>
      </c>
      <c r="K19" s="12">
        <v>2663</v>
      </c>
      <c r="L19" s="12">
        <v>2581</v>
      </c>
      <c r="M19" s="12">
        <v>403</v>
      </c>
      <c r="N19" s="132">
        <v>20518</v>
      </c>
      <c r="O19" s="12">
        <v>4477</v>
      </c>
      <c r="P19" s="12">
        <v>191</v>
      </c>
      <c r="Q19" s="12">
        <v>1127</v>
      </c>
      <c r="R19" s="12">
        <v>925</v>
      </c>
      <c r="S19" s="12">
        <v>195</v>
      </c>
      <c r="T19" s="12">
        <v>53</v>
      </c>
      <c r="U19" s="12">
        <v>8917</v>
      </c>
      <c r="V19" s="12">
        <v>532</v>
      </c>
      <c r="W19" s="132">
        <v>75303</v>
      </c>
      <c r="X19" s="12">
        <v>10091</v>
      </c>
      <c r="Y19" s="12">
        <v>6327</v>
      </c>
      <c r="Z19" s="12">
        <v>14111</v>
      </c>
      <c r="AA19" s="12">
        <v>2172</v>
      </c>
      <c r="AB19" s="12">
        <v>10094</v>
      </c>
      <c r="AC19" s="12">
        <v>4839</v>
      </c>
      <c r="AD19" s="132">
        <v>43539</v>
      </c>
      <c r="AE19" s="12">
        <v>2776</v>
      </c>
      <c r="AF19" s="12">
        <v>17660</v>
      </c>
      <c r="AG19" s="12">
        <v>2213</v>
      </c>
      <c r="AH19" s="132">
        <v>28686</v>
      </c>
      <c r="AI19" s="12">
        <v>13730</v>
      </c>
      <c r="AJ19" s="12">
        <v>7571</v>
      </c>
      <c r="AK19" s="12">
        <v>6551</v>
      </c>
      <c r="AL19" s="12">
        <v>8568</v>
      </c>
      <c r="AM19" s="12">
        <v>12089</v>
      </c>
      <c r="AN19" s="12">
        <v>9430</v>
      </c>
      <c r="AO19" s="12">
        <v>6989</v>
      </c>
      <c r="AP19" s="132">
        <v>37601</v>
      </c>
      <c r="AQ19" s="12">
        <v>6027</v>
      </c>
      <c r="AR19" s="12">
        <v>2675</v>
      </c>
      <c r="AS19" s="12">
        <v>6561</v>
      </c>
      <c r="AT19" s="12">
        <v>11696</v>
      </c>
      <c r="AU19" s="190">
        <v>2272</v>
      </c>
      <c r="AV19" s="194">
        <v>5928</v>
      </c>
      <c r="AW19" s="12">
        <v>11405</v>
      </c>
      <c r="AX19" s="12">
        <v>9129</v>
      </c>
      <c r="AY19" s="12">
        <v>14277</v>
      </c>
      <c r="AZ19" s="12">
        <v>433</v>
      </c>
      <c r="BA19" s="12">
        <v>2315</v>
      </c>
      <c r="BB19" s="12">
        <v>5690</v>
      </c>
      <c r="BC19" s="12">
        <v>631</v>
      </c>
      <c r="BD19" s="12">
        <v>341</v>
      </c>
      <c r="BE19" s="191">
        <v>559039</v>
      </c>
      <c r="BF19" s="297"/>
      <c r="BG19" s="92">
        <v>10</v>
      </c>
    </row>
    <row r="20" spans="1:59" ht="12.75" customHeight="1">
      <c r="A20" s="298"/>
      <c r="B20" s="16">
        <v>11</v>
      </c>
      <c r="C20" s="196">
        <v>74019</v>
      </c>
      <c r="D20" s="89">
        <v>356150</v>
      </c>
      <c r="E20" s="193">
        <v>4363</v>
      </c>
      <c r="F20" s="12">
        <v>1204</v>
      </c>
      <c r="G20" s="12">
        <v>3621</v>
      </c>
      <c r="H20" s="12">
        <v>307</v>
      </c>
      <c r="I20" s="12">
        <v>3112</v>
      </c>
      <c r="J20" s="132">
        <v>16483</v>
      </c>
      <c r="K20" s="12">
        <v>1611</v>
      </c>
      <c r="L20" s="12">
        <v>2562</v>
      </c>
      <c r="M20" s="12">
        <v>239</v>
      </c>
      <c r="N20" s="132">
        <v>18951</v>
      </c>
      <c r="O20" s="12">
        <v>3111</v>
      </c>
      <c r="P20" s="12">
        <v>201</v>
      </c>
      <c r="Q20" s="12">
        <v>802</v>
      </c>
      <c r="R20" s="12">
        <v>607</v>
      </c>
      <c r="S20" s="12">
        <v>217</v>
      </c>
      <c r="T20" s="12">
        <v>76</v>
      </c>
      <c r="U20" s="12">
        <v>6056</v>
      </c>
      <c r="V20" s="12">
        <v>982</v>
      </c>
      <c r="W20" s="132">
        <v>47171</v>
      </c>
      <c r="X20" s="12">
        <v>6976</v>
      </c>
      <c r="Y20" s="12">
        <v>4822</v>
      </c>
      <c r="Z20" s="12">
        <v>12303</v>
      </c>
      <c r="AA20" s="12">
        <v>1506</v>
      </c>
      <c r="AB20" s="12">
        <v>10150</v>
      </c>
      <c r="AC20" s="12">
        <v>3599</v>
      </c>
      <c r="AD20" s="132">
        <v>45137</v>
      </c>
      <c r="AE20" s="12">
        <v>2020</v>
      </c>
      <c r="AF20" s="12">
        <v>19198</v>
      </c>
      <c r="AG20" s="12">
        <v>1221</v>
      </c>
      <c r="AH20" s="132">
        <v>26028</v>
      </c>
      <c r="AI20" s="12">
        <v>9671</v>
      </c>
      <c r="AJ20" s="12">
        <v>4560</v>
      </c>
      <c r="AK20" s="12">
        <v>5380</v>
      </c>
      <c r="AL20" s="12">
        <v>2914</v>
      </c>
      <c r="AM20" s="12">
        <v>6411</v>
      </c>
      <c r="AN20" s="12">
        <v>7317</v>
      </c>
      <c r="AO20" s="12">
        <v>2792</v>
      </c>
      <c r="AP20" s="132">
        <v>21058</v>
      </c>
      <c r="AQ20" s="12">
        <v>2652</v>
      </c>
      <c r="AR20" s="12">
        <v>1366</v>
      </c>
      <c r="AS20" s="12">
        <v>3042</v>
      </c>
      <c r="AT20" s="12">
        <v>8690</v>
      </c>
      <c r="AU20" s="190">
        <v>1310</v>
      </c>
      <c r="AV20" s="194">
        <v>5306</v>
      </c>
      <c r="AW20" s="12">
        <v>7875</v>
      </c>
      <c r="AX20" s="12">
        <v>6087</v>
      </c>
      <c r="AY20" s="12">
        <v>9217</v>
      </c>
      <c r="AZ20" s="12">
        <v>377</v>
      </c>
      <c r="BA20" s="12">
        <v>1822</v>
      </c>
      <c r="BB20" s="12">
        <v>3082</v>
      </c>
      <c r="BC20" s="12">
        <v>405</v>
      </c>
      <c r="BD20" s="12">
        <v>180</v>
      </c>
      <c r="BE20" s="191">
        <v>430169</v>
      </c>
      <c r="BF20" s="297"/>
      <c r="BG20" s="92">
        <v>11</v>
      </c>
    </row>
    <row r="21" spans="1:59" ht="12.75" customHeight="1">
      <c r="A21" s="298"/>
      <c r="B21" s="16">
        <v>12</v>
      </c>
      <c r="C21" s="196">
        <v>73043</v>
      </c>
      <c r="D21" s="89">
        <v>391536</v>
      </c>
      <c r="E21" s="193">
        <v>4107</v>
      </c>
      <c r="F21" s="12">
        <v>1912</v>
      </c>
      <c r="G21" s="12">
        <v>3143</v>
      </c>
      <c r="H21" s="12">
        <v>802</v>
      </c>
      <c r="I21" s="12">
        <v>3612</v>
      </c>
      <c r="J21" s="132">
        <v>20290</v>
      </c>
      <c r="K21" s="12">
        <v>2276</v>
      </c>
      <c r="L21" s="12">
        <v>3188</v>
      </c>
      <c r="M21" s="12">
        <v>78</v>
      </c>
      <c r="N21" s="132">
        <v>23698</v>
      </c>
      <c r="O21" s="12">
        <v>2001</v>
      </c>
      <c r="P21" s="12">
        <v>262</v>
      </c>
      <c r="Q21" s="12">
        <v>1220</v>
      </c>
      <c r="R21" s="12">
        <v>966</v>
      </c>
      <c r="S21" s="12">
        <v>185</v>
      </c>
      <c r="T21" s="12">
        <v>93</v>
      </c>
      <c r="U21" s="12">
        <v>4832</v>
      </c>
      <c r="V21" s="12">
        <v>1048</v>
      </c>
      <c r="W21" s="132">
        <v>50725</v>
      </c>
      <c r="X21" s="12">
        <v>8671</v>
      </c>
      <c r="Y21" s="12">
        <v>3545</v>
      </c>
      <c r="Z21" s="12">
        <v>9994</v>
      </c>
      <c r="AA21" s="12">
        <v>1263</v>
      </c>
      <c r="AB21" s="12">
        <v>10205</v>
      </c>
      <c r="AC21" s="12">
        <v>4141</v>
      </c>
      <c r="AD21" s="132">
        <v>55003</v>
      </c>
      <c r="AE21" s="12">
        <v>5615</v>
      </c>
      <c r="AF21" s="12">
        <v>19877</v>
      </c>
      <c r="AG21" s="12">
        <v>1379</v>
      </c>
      <c r="AH21" s="132">
        <v>27674</v>
      </c>
      <c r="AI21" s="12">
        <v>9631</v>
      </c>
      <c r="AJ21" s="12">
        <v>4366</v>
      </c>
      <c r="AK21" s="12">
        <v>5362</v>
      </c>
      <c r="AL21" s="12">
        <v>3076</v>
      </c>
      <c r="AM21" s="12">
        <v>8537</v>
      </c>
      <c r="AN21" s="12">
        <v>9642</v>
      </c>
      <c r="AO21" s="12">
        <v>3412</v>
      </c>
      <c r="AP21" s="132">
        <v>19116</v>
      </c>
      <c r="AQ21" s="12">
        <v>2969</v>
      </c>
      <c r="AR21" s="12">
        <v>1497</v>
      </c>
      <c r="AS21" s="12">
        <v>2568</v>
      </c>
      <c r="AT21" s="12">
        <v>7673</v>
      </c>
      <c r="AU21" s="190">
        <v>1066</v>
      </c>
      <c r="AV21" s="194">
        <v>6684</v>
      </c>
      <c r="AW21" s="12">
        <v>9045</v>
      </c>
      <c r="AX21" s="12">
        <v>4784</v>
      </c>
      <c r="AY21" s="12">
        <v>11139</v>
      </c>
      <c r="AZ21" s="12">
        <v>582</v>
      </c>
      <c r="BA21" s="12">
        <v>1835</v>
      </c>
      <c r="BB21" s="12">
        <v>5687</v>
      </c>
      <c r="BC21" s="12">
        <v>668</v>
      </c>
      <c r="BD21" s="12">
        <v>392</v>
      </c>
      <c r="BE21" s="191">
        <v>464579</v>
      </c>
      <c r="BF21" s="297"/>
      <c r="BG21" s="92">
        <v>12</v>
      </c>
    </row>
    <row r="22" spans="1:59" ht="13.5" thickBot="1">
      <c r="A22" s="20"/>
      <c r="B22" s="21" t="s">
        <v>108</v>
      </c>
      <c r="C22" s="197">
        <v>225816</v>
      </c>
      <c r="D22" s="124">
        <v>1227971</v>
      </c>
      <c r="E22" s="120">
        <v>13405</v>
      </c>
      <c r="F22" s="73">
        <v>4727</v>
      </c>
      <c r="G22" s="73">
        <v>13209</v>
      </c>
      <c r="H22" s="75">
        <v>1744</v>
      </c>
      <c r="I22" s="74">
        <v>10849</v>
      </c>
      <c r="J22" s="27">
        <v>57005</v>
      </c>
      <c r="K22" s="74">
        <v>6550</v>
      </c>
      <c r="L22" s="74">
        <v>8331</v>
      </c>
      <c r="M22" s="74">
        <v>720</v>
      </c>
      <c r="N22" s="27">
        <v>63167</v>
      </c>
      <c r="O22" s="73">
        <v>9589</v>
      </c>
      <c r="P22" s="75">
        <v>654</v>
      </c>
      <c r="Q22" s="73">
        <v>3149</v>
      </c>
      <c r="R22" s="75">
        <v>2498</v>
      </c>
      <c r="S22" s="73">
        <v>597</v>
      </c>
      <c r="T22" s="75">
        <v>222</v>
      </c>
      <c r="U22" s="73">
        <v>19805</v>
      </c>
      <c r="V22" s="75">
        <v>2562</v>
      </c>
      <c r="W22" s="18">
        <v>173199</v>
      </c>
      <c r="X22" s="28">
        <v>25738</v>
      </c>
      <c r="Y22" s="73">
        <v>14694</v>
      </c>
      <c r="Z22" s="28">
        <v>36408</v>
      </c>
      <c r="AA22" s="73">
        <v>4941</v>
      </c>
      <c r="AB22" s="28">
        <v>30449</v>
      </c>
      <c r="AC22" s="73">
        <v>12579</v>
      </c>
      <c r="AD22" s="28">
        <v>143679</v>
      </c>
      <c r="AE22" s="73">
        <v>10411</v>
      </c>
      <c r="AF22" s="26">
        <v>56735</v>
      </c>
      <c r="AG22" s="73">
        <v>4813</v>
      </c>
      <c r="AH22" s="28">
        <v>82388</v>
      </c>
      <c r="AI22" s="18">
        <v>33032</v>
      </c>
      <c r="AJ22" s="75">
        <v>16497</v>
      </c>
      <c r="AK22" s="73">
        <v>17293</v>
      </c>
      <c r="AL22" s="75">
        <v>14558</v>
      </c>
      <c r="AM22" s="73">
        <v>27037</v>
      </c>
      <c r="AN22" s="75">
        <v>26389</v>
      </c>
      <c r="AO22" s="73">
        <v>13193</v>
      </c>
      <c r="AP22" s="18">
        <v>77775</v>
      </c>
      <c r="AQ22" s="73">
        <v>11648</v>
      </c>
      <c r="AR22" s="73">
        <v>5538</v>
      </c>
      <c r="AS22" s="73">
        <v>12171</v>
      </c>
      <c r="AT22" s="73">
        <v>28059</v>
      </c>
      <c r="AU22" s="73">
        <v>4648</v>
      </c>
      <c r="AV22" s="73">
        <v>17918</v>
      </c>
      <c r="AW22" s="73">
        <v>28325</v>
      </c>
      <c r="AX22" s="73">
        <v>20000</v>
      </c>
      <c r="AY22" s="73">
        <v>34633</v>
      </c>
      <c r="AZ22" s="73">
        <v>1392</v>
      </c>
      <c r="BA22" s="73">
        <v>5972</v>
      </c>
      <c r="BB22" s="73">
        <v>14459</v>
      </c>
      <c r="BC22" s="73">
        <v>1704</v>
      </c>
      <c r="BD22" s="74">
        <v>913</v>
      </c>
      <c r="BE22" s="184">
        <v>1453787</v>
      </c>
      <c r="BF22" s="185"/>
      <c r="BG22" s="96" t="s">
        <v>108</v>
      </c>
    </row>
    <row r="23" spans="1:59" ht="19.5" customHeight="1" thickBot="1">
      <c r="A23" s="29"/>
      <c r="B23" s="56" t="s">
        <v>121</v>
      </c>
      <c r="C23" s="25">
        <v>851674</v>
      </c>
      <c r="D23" s="195">
        <v>5047956</v>
      </c>
      <c r="E23" s="119">
        <v>63392</v>
      </c>
      <c r="F23" s="117">
        <v>18745</v>
      </c>
      <c r="G23" s="117">
        <v>77194</v>
      </c>
      <c r="H23" s="118">
        <v>7168</v>
      </c>
      <c r="I23" s="115">
        <v>46752</v>
      </c>
      <c r="J23" s="115">
        <v>237311</v>
      </c>
      <c r="K23" s="115">
        <v>27442</v>
      </c>
      <c r="L23" s="115">
        <v>27447</v>
      </c>
      <c r="M23" s="115">
        <v>3171</v>
      </c>
      <c r="N23" s="115">
        <v>286177</v>
      </c>
      <c r="O23" s="117">
        <v>26077</v>
      </c>
      <c r="P23" s="118">
        <v>2437</v>
      </c>
      <c r="Q23" s="117">
        <v>15207</v>
      </c>
      <c r="R23" s="118">
        <v>7623</v>
      </c>
      <c r="S23" s="117">
        <v>2463</v>
      </c>
      <c r="T23" s="118">
        <v>674</v>
      </c>
      <c r="U23" s="117">
        <v>74584</v>
      </c>
      <c r="V23" s="118">
        <v>4606</v>
      </c>
      <c r="W23" s="117">
        <v>677133</v>
      </c>
      <c r="X23" s="118">
        <v>106986</v>
      </c>
      <c r="Y23" s="117">
        <v>60846</v>
      </c>
      <c r="Z23" s="118">
        <v>161912</v>
      </c>
      <c r="AA23" s="117">
        <v>23203</v>
      </c>
      <c r="AB23" s="118">
        <v>111187</v>
      </c>
      <c r="AC23" s="117">
        <v>49594</v>
      </c>
      <c r="AD23" s="118">
        <v>542189</v>
      </c>
      <c r="AE23" s="117">
        <v>29082</v>
      </c>
      <c r="AF23" s="112">
        <v>200792</v>
      </c>
      <c r="AG23" s="117">
        <v>16254</v>
      </c>
      <c r="AH23" s="118">
        <v>319975</v>
      </c>
      <c r="AI23" s="117">
        <v>164694</v>
      </c>
      <c r="AJ23" s="118">
        <v>84098</v>
      </c>
      <c r="AK23" s="117">
        <v>69368</v>
      </c>
      <c r="AL23" s="118">
        <v>57201</v>
      </c>
      <c r="AM23" s="117">
        <v>97105</v>
      </c>
      <c r="AN23" s="118">
        <v>92973</v>
      </c>
      <c r="AO23" s="115">
        <v>58700</v>
      </c>
      <c r="AP23" s="115">
        <v>358956</v>
      </c>
      <c r="AQ23" s="115">
        <v>59529</v>
      </c>
      <c r="AR23" s="117">
        <v>28343</v>
      </c>
      <c r="AS23" s="117">
        <v>65419</v>
      </c>
      <c r="AT23" s="117">
        <v>114354</v>
      </c>
      <c r="AU23" s="117">
        <v>24646</v>
      </c>
      <c r="AV23" s="117">
        <v>82908</v>
      </c>
      <c r="AW23" s="118">
        <v>105642</v>
      </c>
      <c r="AX23" s="117">
        <v>91457</v>
      </c>
      <c r="AY23" s="118">
        <v>149478</v>
      </c>
      <c r="AZ23" s="115">
        <v>7242</v>
      </c>
      <c r="BA23" s="117">
        <v>24092</v>
      </c>
      <c r="BB23" s="118">
        <v>71012</v>
      </c>
      <c r="BC23" s="117">
        <v>9130</v>
      </c>
      <c r="BD23" s="118">
        <v>3986</v>
      </c>
      <c r="BE23" s="84">
        <v>5899630</v>
      </c>
      <c r="BF23" s="29"/>
      <c r="BG23" s="56" t="s">
        <v>120</v>
      </c>
    </row>
    <row r="24" spans="1:59" ht="21.75" customHeight="1">
      <c r="A24" s="54"/>
      <c r="B24" s="55"/>
      <c r="C24" s="52"/>
      <c r="D24" s="8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52"/>
      <c r="AF24" s="53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4"/>
      <c r="BG24" s="55"/>
    </row>
    <row r="25" spans="1:59" ht="18" customHeight="1" thickBot="1">
      <c r="A25" s="57"/>
      <c r="B25" s="58" t="s">
        <v>124</v>
      </c>
      <c r="C25" s="46"/>
      <c r="D25" s="86"/>
      <c r="E25" s="51"/>
      <c r="F25" s="47"/>
      <c r="G25" s="47"/>
      <c r="H25" s="48"/>
      <c r="I25" s="49"/>
      <c r="J25" s="49"/>
      <c r="K25" s="49"/>
      <c r="L25" s="49"/>
      <c r="M25" s="49"/>
      <c r="N25" s="49"/>
      <c r="O25" s="47"/>
      <c r="P25" s="48"/>
      <c r="Q25" s="47"/>
      <c r="R25" s="48"/>
      <c r="S25" s="47"/>
      <c r="T25" s="48"/>
      <c r="U25" s="47"/>
      <c r="V25" s="48"/>
      <c r="W25" s="47"/>
      <c r="X25" s="48"/>
      <c r="Y25" s="47"/>
      <c r="Z25" s="48"/>
      <c r="AA25" s="47"/>
      <c r="AB25" s="48"/>
      <c r="AC25" s="47"/>
      <c r="AD25" s="50"/>
      <c r="AE25" s="47"/>
      <c r="AF25" s="50"/>
      <c r="AG25" s="47"/>
      <c r="AH25" s="48"/>
      <c r="AI25" s="47"/>
      <c r="AJ25" s="48"/>
      <c r="AK25" s="47"/>
      <c r="AL25" s="48"/>
      <c r="AM25" s="47"/>
      <c r="AN25" s="48"/>
      <c r="AO25" s="47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48"/>
      <c r="BB25" s="48"/>
      <c r="BC25" s="48"/>
      <c r="BD25" s="48"/>
      <c r="BE25" s="85"/>
      <c r="BF25" s="57"/>
      <c r="BG25" s="58" t="s">
        <v>125</v>
      </c>
    </row>
    <row r="26" spans="1:60" ht="12.75">
      <c r="A26" s="299">
        <v>2014</v>
      </c>
      <c r="B26" s="149">
        <v>1</v>
      </c>
      <c r="C26" s="199">
        <v>53621</v>
      </c>
      <c r="D26" s="88">
        <f>BE26-C26</f>
        <v>263528</v>
      </c>
      <c r="E26" s="186">
        <v>3563</v>
      </c>
      <c r="F26" s="76">
        <v>913</v>
      </c>
      <c r="G26" s="76">
        <v>1762</v>
      </c>
      <c r="H26" s="76">
        <v>378</v>
      </c>
      <c r="I26" s="76">
        <v>2029</v>
      </c>
      <c r="J26" s="80">
        <v>9928</v>
      </c>
      <c r="K26" s="76">
        <v>1154</v>
      </c>
      <c r="L26" s="76">
        <v>1674</v>
      </c>
      <c r="M26" s="76">
        <v>80</v>
      </c>
      <c r="N26" s="80">
        <v>15113</v>
      </c>
      <c r="O26" s="76">
        <v>1807</v>
      </c>
      <c r="P26" s="76">
        <v>129</v>
      </c>
      <c r="Q26" s="77">
        <v>588</v>
      </c>
      <c r="R26" s="77">
        <v>287</v>
      </c>
      <c r="S26" s="77">
        <v>113</v>
      </c>
      <c r="T26" s="77">
        <v>52</v>
      </c>
      <c r="U26" s="77">
        <v>2996</v>
      </c>
      <c r="V26" s="77">
        <v>133</v>
      </c>
      <c r="W26" s="290">
        <v>25767</v>
      </c>
      <c r="X26" s="77">
        <v>4444</v>
      </c>
      <c r="Y26" s="77">
        <v>2176</v>
      </c>
      <c r="Z26" s="290">
        <v>7062</v>
      </c>
      <c r="AA26" s="77">
        <v>998</v>
      </c>
      <c r="AB26" s="77">
        <v>4708</v>
      </c>
      <c r="AC26" s="77">
        <v>1816</v>
      </c>
      <c r="AD26" s="290">
        <v>62941</v>
      </c>
      <c r="AE26" s="77">
        <v>2248</v>
      </c>
      <c r="AF26" s="80">
        <v>11436</v>
      </c>
      <c r="AG26" s="76">
        <v>475</v>
      </c>
      <c r="AH26" s="80">
        <v>16406</v>
      </c>
      <c r="AI26" s="80">
        <v>5357</v>
      </c>
      <c r="AJ26" s="76">
        <v>2234</v>
      </c>
      <c r="AK26" s="76">
        <v>2968</v>
      </c>
      <c r="AL26" s="76">
        <v>2474</v>
      </c>
      <c r="AM26" s="76">
        <v>7992</v>
      </c>
      <c r="AN26" s="76">
        <v>5385</v>
      </c>
      <c r="AO26" s="76">
        <v>1371</v>
      </c>
      <c r="AP26" s="80">
        <v>9778</v>
      </c>
      <c r="AQ26" s="76">
        <v>3469</v>
      </c>
      <c r="AR26" s="76">
        <v>1092</v>
      </c>
      <c r="AS26" s="76">
        <v>3099</v>
      </c>
      <c r="AT26" s="80">
        <v>4793</v>
      </c>
      <c r="AU26" s="76">
        <v>810</v>
      </c>
      <c r="AV26" s="76">
        <v>3767</v>
      </c>
      <c r="AW26" s="76">
        <v>5246</v>
      </c>
      <c r="AX26" s="76">
        <v>6256</v>
      </c>
      <c r="AY26" s="76">
        <v>7566</v>
      </c>
      <c r="AZ26" s="76">
        <v>435</v>
      </c>
      <c r="BA26" s="76">
        <v>1367</v>
      </c>
      <c r="BB26" s="76">
        <v>4341</v>
      </c>
      <c r="BC26" s="76">
        <v>410</v>
      </c>
      <c r="BD26" s="77">
        <v>142</v>
      </c>
      <c r="BE26" s="288">
        <v>317149</v>
      </c>
      <c r="BF26" s="299">
        <v>2014</v>
      </c>
      <c r="BG26" s="149">
        <v>1</v>
      </c>
      <c r="BH26" s="87">
        <f>SUM(E26:BD26)</f>
        <v>263528</v>
      </c>
    </row>
    <row r="27" spans="1:59" ht="12.75">
      <c r="A27" s="300"/>
      <c r="B27" s="92">
        <v>2</v>
      </c>
      <c r="C27" s="200">
        <v>54269</v>
      </c>
      <c r="D27" s="89">
        <f>BE27-C27</f>
        <v>237956</v>
      </c>
      <c r="E27" s="189">
        <v>3427</v>
      </c>
      <c r="F27" s="10">
        <v>924</v>
      </c>
      <c r="G27" s="10">
        <v>3704</v>
      </c>
      <c r="H27" s="10">
        <v>194</v>
      </c>
      <c r="I27" s="10">
        <v>2556</v>
      </c>
      <c r="J27" s="14">
        <v>12992</v>
      </c>
      <c r="K27" s="10">
        <v>1288</v>
      </c>
      <c r="L27" s="10">
        <v>2061</v>
      </c>
      <c r="M27" s="10">
        <v>104</v>
      </c>
      <c r="N27" s="14">
        <v>14957</v>
      </c>
      <c r="O27" s="10">
        <v>1364</v>
      </c>
      <c r="P27" s="10">
        <v>154</v>
      </c>
      <c r="Q27" s="11">
        <v>484</v>
      </c>
      <c r="R27" s="11">
        <v>220</v>
      </c>
      <c r="S27" s="11">
        <v>117</v>
      </c>
      <c r="T27" s="11">
        <v>23</v>
      </c>
      <c r="U27" s="11">
        <v>3511</v>
      </c>
      <c r="V27" s="11">
        <v>163</v>
      </c>
      <c r="W27" s="291">
        <v>30656</v>
      </c>
      <c r="X27" s="11">
        <v>5649</v>
      </c>
      <c r="Y27" s="11">
        <v>2406</v>
      </c>
      <c r="Z27" s="291">
        <v>8282</v>
      </c>
      <c r="AA27" s="11">
        <v>1009</v>
      </c>
      <c r="AB27" s="11">
        <v>6137</v>
      </c>
      <c r="AC27" s="11">
        <v>2200</v>
      </c>
      <c r="AD27" s="291">
        <v>24286</v>
      </c>
      <c r="AE27" s="11">
        <v>1654</v>
      </c>
      <c r="AF27" s="14">
        <v>13546</v>
      </c>
      <c r="AG27" s="10">
        <v>801</v>
      </c>
      <c r="AH27" s="14">
        <v>21731</v>
      </c>
      <c r="AI27" s="14">
        <v>5467</v>
      </c>
      <c r="AJ27" s="10">
        <v>3296</v>
      </c>
      <c r="AK27" s="10">
        <v>2984</v>
      </c>
      <c r="AL27" s="10">
        <v>2522</v>
      </c>
      <c r="AM27" s="10">
        <v>3451</v>
      </c>
      <c r="AN27" s="10">
        <v>4413</v>
      </c>
      <c r="AO27" s="10">
        <v>1365</v>
      </c>
      <c r="AP27" s="14">
        <v>10482</v>
      </c>
      <c r="AQ27" s="10">
        <v>2086</v>
      </c>
      <c r="AR27" s="10">
        <v>906</v>
      </c>
      <c r="AS27" s="10">
        <v>2457</v>
      </c>
      <c r="AT27" s="14">
        <v>5679</v>
      </c>
      <c r="AU27" s="10">
        <v>888</v>
      </c>
      <c r="AV27" s="10">
        <v>3642</v>
      </c>
      <c r="AW27" s="10">
        <v>5865</v>
      </c>
      <c r="AX27" s="10">
        <v>5589</v>
      </c>
      <c r="AY27" s="10">
        <v>6491</v>
      </c>
      <c r="AZ27" s="10">
        <v>325</v>
      </c>
      <c r="BA27" s="10">
        <v>1238</v>
      </c>
      <c r="BB27" s="10">
        <v>1894</v>
      </c>
      <c r="BC27" s="10">
        <v>154</v>
      </c>
      <c r="BD27" s="11">
        <v>162</v>
      </c>
      <c r="BE27" s="289">
        <v>292225</v>
      </c>
      <c r="BF27" s="300"/>
      <c r="BG27" s="92">
        <v>2</v>
      </c>
    </row>
    <row r="28" spans="1:59" ht="13.5" thickBot="1">
      <c r="A28" s="300"/>
      <c r="B28" s="150">
        <v>3</v>
      </c>
      <c r="C28" s="200">
        <v>67706</v>
      </c>
      <c r="D28" s="90">
        <f>BE28-C28</f>
        <v>370733</v>
      </c>
      <c r="E28" s="280">
        <v>5553</v>
      </c>
      <c r="F28" s="10">
        <v>1711</v>
      </c>
      <c r="G28" s="10">
        <v>3822</v>
      </c>
      <c r="H28" s="10">
        <v>586</v>
      </c>
      <c r="I28" s="10">
        <v>4044</v>
      </c>
      <c r="J28" s="14">
        <v>16028</v>
      </c>
      <c r="K28" s="10">
        <v>1745</v>
      </c>
      <c r="L28" s="10">
        <v>2608</v>
      </c>
      <c r="M28" s="10">
        <v>164</v>
      </c>
      <c r="N28" s="14">
        <v>43211</v>
      </c>
      <c r="O28" s="10">
        <v>2281</v>
      </c>
      <c r="P28" s="10">
        <v>202</v>
      </c>
      <c r="Q28" s="11">
        <v>1027</v>
      </c>
      <c r="R28" s="11">
        <v>408</v>
      </c>
      <c r="S28" s="11">
        <v>246</v>
      </c>
      <c r="T28" s="11">
        <v>29</v>
      </c>
      <c r="U28" s="11">
        <v>6098</v>
      </c>
      <c r="V28" s="11">
        <v>190</v>
      </c>
      <c r="W28" s="291">
        <v>51435</v>
      </c>
      <c r="X28" s="11">
        <v>6762</v>
      </c>
      <c r="Y28" s="11">
        <v>3753</v>
      </c>
      <c r="Z28" s="291">
        <v>10720</v>
      </c>
      <c r="AA28" s="11">
        <v>1503</v>
      </c>
      <c r="AB28" s="11">
        <v>8818</v>
      </c>
      <c r="AC28" s="11">
        <v>3510</v>
      </c>
      <c r="AD28" s="291">
        <v>43231</v>
      </c>
      <c r="AE28" s="11">
        <v>3246</v>
      </c>
      <c r="AF28" s="14">
        <v>14922</v>
      </c>
      <c r="AG28" s="10">
        <v>1257</v>
      </c>
      <c r="AH28" s="14">
        <v>26612</v>
      </c>
      <c r="AI28" s="14">
        <v>9022</v>
      </c>
      <c r="AJ28" s="10">
        <v>4478</v>
      </c>
      <c r="AK28" s="10">
        <v>3594</v>
      </c>
      <c r="AL28" s="10">
        <v>2542</v>
      </c>
      <c r="AM28" s="10">
        <v>6688</v>
      </c>
      <c r="AN28" s="10">
        <v>8213</v>
      </c>
      <c r="AO28" s="10">
        <v>2731</v>
      </c>
      <c r="AP28" s="14">
        <v>17957</v>
      </c>
      <c r="AQ28" s="10">
        <v>3044</v>
      </c>
      <c r="AR28" s="10">
        <v>1541</v>
      </c>
      <c r="AS28" s="10">
        <v>2921</v>
      </c>
      <c r="AT28" s="14">
        <v>7042</v>
      </c>
      <c r="AU28" s="10">
        <v>1300</v>
      </c>
      <c r="AV28" s="10">
        <v>5201</v>
      </c>
      <c r="AW28" s="10">
        <v>7586</v>
      </c>
      <c r="AX28" s="10">
        <v>6138</v>
      </c>
      <c r="AY28" s="10">
        <v>10298</v>
      </c>
      <c r="AZ28" s="10">
        <v>399</v>
      </c>
      <c r="BA28" s="10">
        <v>1737</v>
      </c>
      <c r="BB28" s="10">
        <v>2091</v>
      </c>
      <c r="BC28" s="10">
        <v>215</v>
      </c>
      <c r="BD28" s="11">
        <v>273</v>
      </c>
      <c r="BE28" s="289">
        <v>438439</v>
      </c>
      <c r="BF28" s="300"/>
      <c r="BG28" s="150">
        <v>3</v>
      </c>
    </row>
    <row r="29" spans="1:59" ht="12.75">
      <c r="A29" s="300"/>
      <c r="B29" s="281" t="s">
        <v>107</v>
      </c>
      <c r="C29" s="67">
        <f>C26+C27+C28</f>
        <v>175596</v>
      </c>
      <c r="D29" s="67">
        <f>D26+D27+D28</f>
        <v>872217</v>
      </c>
      <c r="E29" s="269">
        <f>SUM(E26:E28)</f>
        <v>12543</v>
      </c>
      <c r="F29" s="269">
        <f>SUM(F26:F28)</f>
        <v>3548</v>
      </c>
      <c r="G29" s="269">
        <f aca="true" t="shared" si="0" ref="G29:BD29">SUM(G26:G28)</f>
        <v>9288</v>
      </c>
      <c r="H29" s="269">
        <f t="shared" si="0"/>
        <v>1158</v>
      </c>
      <c r="I29" s="269">
        <f t="shared" si="0"/>
        <v>8629</v>
      </c>
      <c r="J29" s="269">
        <f t="shared" si="0"/>
        <v>38948</v>
      </c>
      <c r="K29" s="269">
        <f t="shared" si="0"/>
        <v>4187</v>
      </c>
      <c r="L29" s="269">
        <f t="shared" si="0"/>
        <v>6343</v>
      </c>
      <c r="M29" s="269">
        <f t="shared" si="0"/>
        <v>348</v>
      </c>
      <c r="N29" s="269">
        <f t="shared" si="0"/>
        <v>73281</v>
      </c>
      <c r="O29" s="269">
        <f t="shared" si="0"/>
        <v>5452</v>
      </c>
      <c r="P29" s="269">
        <f t="shared" si="0"/>
        <v>485</v>
      </c>
      <c r="Q29" s="269">
        <f t="shared" si="0"/>
        <v>2099</v>
      </c>
      <c r="R29" s="269">
        <f t="shared" si="0"/>
        <v>915</v>
      </c>
      <c r="S29" s="269">
        <f t="shared" si="0"/>
        <v>476</v>
      </c>
      <c r="T29" s="269">
        <f t="shared" si="0"/>
        <v>104</v>
      </c>
      <c r="U29" s="269">
        <f t="shared" si="0"/>
        <v>12605</v>
      </c>
      <c r="V29" s="269">
        <f t="shared" si="0"/>
        <v>486</v>
      </c>
      <c r="W29" s="269">
        <f t="shared" si="0"/>
        <v>107858</v>
      </c>
      <c r="X29" s="269">
        <f t="shared" si="0"/>
        <v>16855</v>
      </c>
      <c r="Y29" s="269">
        <f t="shared" si="0"/>
        <v>8335</v>
      </c>
      <c r="Z29" s="269">
        <f t="shared" si="0"/>
        <v>26064</v>
      </c>
      <c r="AA29" s="269">
        <f t="shared" si="0"/>
        <v>3510</v>
      </c>
      <c r="AB29" s="269">
        <f t="shared" si="0"/>
        <v>19663</v>
      </c>
      <c r="AC29" s="269">
        <f t="shared" si="0"/>
        <v>7526</v>
      </c>
      <c r="AD29" s="269">
        <f t="shared" si="0"/>
        <v>130458</v>
      </c>
      <c r="AE29" s="269">
        <f t="shared" si="0"/>
        <v>7148</v>
      </c>
      <c r="AF29" s="269">
        <f t="shared" si="0"/>
        <v>39904</v>
      </c>
      <c r="AG29" s="269">
        <f t="shared" si="0"/>
        <v>2533</v>
      </c>
      <c r="AH29" s="269">
        <f t="shared" si="0"/>
        <v>64749</v>
      </c>
      <c r="AI29" s="269">
        <f t="shared" si="0"/>
        <v>19846</v>
      </c>
      <c r="AJ29" s="269">
        <f t="shared" si="0"/>
        <v>10008</v>
      </c>
      <c r="AK29" s="269">
        <f t="shared" si="0"/>
        <v>9546</v>
      </c>
      <c r="AL29" s="269">
        <f t="shared" si="0"/>
        <v>7538</v>
      </c>
      <c r="AM29" s="269">
        <f t="shared" si="0"/>
        <v>18131</v>
      </c>
      <c r="AN29" s="269">
        <f t="shared" si="0"/>
        <v>18011</v>
      </c>
      <c r="AO29" s="269">
        <f t="shared" si="0"/>
        <v>5467</v>
      </c>
      <c r="AP29" s="269">
        <f t="shared" si="0"/>
        <v>38217</v>
      </c>
      <c r="AQ29" s="269">
        <f t="shared" si="0"/>
        <v>8599</v>
      </c>
      <c r="AR29" s="269">
        <f t="shared" si="0"/>
        <v>3539</v>
      </c>
      <c r="AS29" s="269">
        <f t="shared" si="0"/>
        <v>8477</v>
      </c>
      <c r="AT29" s="269">
        <f t="shared" si="0"/>
        <v>17514</v>
      </c>
      <c r="AU29" s="269">
        <f t="shared" si="0"/>
        <v>2998</v>
      </c>
      <c r="AV29" s="269">
        <f t="shared" si="0"/>
        <v>12610</v>
      </c>
      <c r="AW29" s="269">
        <f t="shared" si="0"/>
        <v>18697</v>
      </c>
      <c r="AX29" s="269">
        <f t="shared" si="0"/>
        <v>17983</v>
      </c>
      <c r="AY29" s="269">
        <f t="shared" si="0"/>
        <v>24355</v>
      </c>
      <c r="AZ29" s="269">
        <f t="shared" si="0"/>
        <v>1159</v>
      </c>
      <c r="BA29" s="269">
        <f t="shared" si="0"/>
        <v>4342</v>
      </c>
      <c r="BB29" s="269">
        <f t="shared" si="0"/>
        <v>8326</v>
      </c>
      <c r="BC29" s="269">
        <f t="shared" si="0"/>
        <v>779</v>
      </c>
      <c r="BD29" s="269">
        <f t="shared" si="0"/>
        <v>577</v>
      </c>
      <c r="BE29" s="207">
        <f>BE26+BE27+BE28</f>
        <v>1047813</v>
      </c>
      <c r="BF29" s="300"/>
      <c r="BG29" s="151" t="s">
        <v>107</v>
      </c>
    </row>
    <row r="30" spans="1:59" s="15" customFormat="1" ht="12.75">
      <c r="A30" s="300"/>
      <c r="B30" s="152" t="s">
        <v>122</v>
      </c>
      <c r="C30" s="68">
        <f>C29/C8*100</f>
        <v>86.15121944039682</v>
      </c>
      <c r="D30" s="208">
        <f>D29/D8*100</f>
        <v>100.08445393531242</v>
      </c>
      <c r="E30" s="312">
        <f aca="true" t="shared" si="1" ref="E30:BD30">E29/E8*100</f>
        <v>101.06357263717669</v>
      </c>
      <c r="F30" s="202">
        <f t="shared" si="1"/>
        <v>120.14900101591601</v>
      </c>
      <c r="G30" s="314">
        <f t="shared" si="1"/>
        <v>53.53622687186581</v>
      </c>
      <c r="H30" s="202">
        <f t="shared" si="1"/>
        <v>121.76656151419559</v>
      </c>
      <c r="I30" s="314">
        <f t="shared" si="1"/>
        <v>152.86093888396812</v>
      </c>
      <c r="J30" s="202">
        <f t="shared" si="1"/>
        <v>85.47226123595506</v>
      </c>
      <c r="K30" s="314">
        <f t="shared" si="1"/>
        <v>84.50050454086781</v>
      </c>
      <c r="L30" s="202">
        <f t="shared" si="1"/>
        <v>119.72442431106079</v>
      </c>
      <c r="M30" s="315">
        <f t="shared" si="1"/>
        <v>94.56521739130434</v>
      </c>
      <c r="N30" s="313">
        <f t="shared" si="1"/>
        <v>107.65061037415715</v>
      </c>
      <c r="O30" s="316">
        <f t="shared" si="1"/>
        <v>131.3734939759036</v>
      </c>
      <c r="P30" s="314">
        <f t="shared" si="1"/>
        <v>120.94763092269328</v>
      </c>
      <c r="Q30" s="270">
        <f t="shared" si="1"/>
        <v>78.40866641763168</v>
      </c>
      <c r="R30" s="270">
        <f t="shared" si="1"/>
        <v>81.91584601611459</v>
      </c>
      <c r="S30" s="270">
        <f t="shared" si="1"/>
        <v>113.60381861575179</v>
      </c>
      <c r="T30" s="270">
        <f t="shared" si="1"/>
        <v>88.88888888888889</v>
      </c>
      <c r="U30" s="270">
        <f t="shared" si="1"/>
        <v>93.41188676448792</v>
      </c>
      <c r="V30" s="202">
        <f t="shared" si="1"/>
        <v>142.10526315789474</v>
      </c>
      <c r="W30" s="316">
        <f t="shared" si="1"/>
        <v>95.43688890855196</v>
      </c>
      <c r="X30" s="316">
        <f t="shared" si="1"/>
        <v>103.74222933464638</v>
      </c>
      <c r="Y30" s="316">
        <f t="shared" si="1"/>
        <v>93.7570303712036</v>
      </c>
      <c r="Z30" s="316">
        <f t="shared" si="1"/>
        <v>120.11059907834101</v>
      </c>
      <c r="AA30" s="316">
        <f t="shared" si="1"/>
        <v>100.5442566599828</v>
      </c>
      <c r="AB30" s="316">
        <f t="shared" si="1"/>
        <v>97.13481203378946</v>
      </c>
      <c r="AC30" s="316">
        <f t="shared" si="1"/>
        <v>99.15678524374177</v>
      </c>
      <c r="AD30" s="316">
        <f t="shared" si="1"/>
        <v>102.73415967114485</v>
      </c>
      <c r="AE30" s="316">
        <f t="shared" si="1"/>
        <v>98.06557826862395</v>
      </c>
      <c r="AF30" s="314">
        <f t="shared" si="1"/>
        <v>94.4920672507696</v>
      </c>
      <c r="AG30" s="270">
        <f t="shared" si="1"/>
        <v>96.71630393279878</v>
      </c>
      <c r="AH30" s="270">
        <f t="shared" si="1"/>
        <v>103.5785129255183</v>
      </c>
      <c r="AI30" s="270">
        <f t="shared" si="1"/>
        <v>78.9984873815779</v>
      </c>
      <c r="AJ30" s="270">
        <f t="shared" si="1"/>
        <v>108.98399215942503</v>
      </c>
      <c r="AK30" s="270">
        <f t="shared" si="1"/>
        <v>89.34855859228753</v>
      </c>
      <c r="AL30" s="270">
        <f t="shared" si="1"/>
        <v>90.80833634501867</v>
      </c>
      <c r="AM30" s="270">
        <f t="shared" si="1"/>
        <v>102.70775505579788</v>
      </c>
      <c r="AN30" s="270">
        <f t="shared" si="1"/>
        <v>113.07050034528218</v>
      </c>
      <c r="AO30" s="270">
        <f t="shared" si="1"/>
        <v>104.47162239633099</v>
      </c>
      <c r="AP30" s="270">
        <f t="shared" si="1"/>
        <v>100.70886476230632</v>
      </c>
      <c r="AQ30" s="270">
        <f t="shared" si="1"/>
        <v>101.23616670591005</v>
      </c>
      <c r="AR30" s="202">
        <f t="shared" si="1"/>
        <v>91.77904564315352</v>
      </c>
      <c r="AS30" s="316">
        <f t="shared" si="1"/>
        <v>90.89641861462577</v>
      </c>
      <c r="AT30" s="316">
        <f t="shared" si="1"/>
        <v>114.00859263116783</v>
      </c>
      <c r="AU30" s="316">
        <f t="shared" si="1"/>
        <v>105.34082923401265</v>
      </c>
      <c r="AV30" s="316">
        <f t="shared" si="1"/>
        <v>85.9108870418313</v>
      </c>
      <c r="AW30" s="316">
        <f t="shared" si="1"/>
        <v>96.81043856469735</v>
      </c>
      <c r="AX30" s="316">
        <f t="shared" si="1"/>
        <v>163.58591831165288</v>
      </c>
      <c r="AY30" s="316">
        <f t="shared" si="1"/>
        <v>110.21858170792416</v>
      </c>
      <c r="AZ30" s="316">
        <f t="shared" si="1"/>
        <v>109.54631379962191</v>
      </c>
      <c r="BA30" s="316">
        <f t="shared" si="1"/>
        <v>96.59621802002225</v>
      </c>
      <c r="BB30" s="316">
        <f t="shared" si="1"/>
        <v>101.73509286412512</v>
      </c>
      <c r="BC30" s="314">
        <f t="shared" si="1"/>
        <v>99.36224489795919</v>
      </c>
      <c r="BD30" s="68">
        <f t="shared" si="1"/>
        <v>68.52731591448931</v>
      </c>
      <c r="BE30" s="208">
        <f>BE29/BE8*100</f>
        <v>97.44342065127628</v>
      </c>
      <c r="BF30" s="300"/>
      <c r="BG30" s="152" t="s">
        <v>126</v>
      </c>
    </row>
    <row r="31" spans="1:59" s="15" customFormat="1" ht="13.5" thickBot="1">
      <c r="A31" s="300"/>
      <c r="B31" s="153" t="s">
        <v>123</v>
      </c>
      <c r="C31" s="69">
        <f>C29-C8</f>
        <v>-28227</v>
      </c>
      <c r="D31" s="209">
        <f>D29-D8</f>
        <v>736</v>
      </c>
      <c r="E31" s="268">
        <f>E29-E8</f>
        <v>132</v>
      </c>
      <c r="F31" s="268">
        <f>F29-F8</f>
        <v>595</v>
      </c>
      <c r="G31" s="268">
        <f aca="true" t="shared" si="2" ref="G31:BD31">G29-G8</f>
        <v>-8061</v>
      </c>
      <c r="H31" s="268">
        <f t="shared" si="2"/>
        <v>207</v>
      </c>
      <c r="I31" s="268">
        <f t="shared" si="2"/>
        <v>2984</v>
      </c>
      <c r="J31" s="268">
        <f t="shared" si="2"/>
        <v>-6620</v>
      </c>
      <c r="K31" s="268">
        <f t="shared" si="2"/>
        <v>-768</v>
      </c>
      <c r="L31" s="268">
        <f t="shared" si="2"/>
        <v>1045</v>
      </c>
      <c r="M31" s="268">
        <f t="shared" si="2"/>
        <v>-20</v>
      </c>
      <c r="N31" s="268">
        <f t="shared" si="2"/>
        <v>5208</v>
      </c>
      <c r="O31" s="268">
        <f t="shared" si="2"/>
        <v>1302</v>
      </c>
      <c r="P31" s="268">
        <f t="shared" si="2"/>
        <v>84</v>
      </c>
      <c r="Q31" s="268">
        <f t="shared" si="2"/>
        <v>-578</v>
      </c>
      <c r="R31" s="268">
        <f t="shared" si="2"/>
        <v>-202</v>
      </c>
      <c r="S31" s="268">
        <f t="shared" si="2"/>
        <v>57</v>
      </c>
      <c r="T31" s="268">
        <f t="shared" si="2"/>
        <v>-13</v>
      </c>
      <c r="U31" s="268">
        <f t="shared" si="2"/>
        <v>-889</v>
      </c>
      <c r="V31" s="268">
        <f t="shared" si="2"/>
        <v>144</v>
      </c>
      <c r="W31" s="268">
        <f t="shared" si="2"/>
        <v>-5157</v>
      </c>
      <c r="X31" s="268">
        <f t="shared" si="2"/>
        <v>608</v>
      </c>
      <c r="Y31" s="268">
        <f t="shared" si="2"/>
        <v>-555</v>
      </c>
      <c r="Z31" s="268">
        <f t="shared" si="2"/>
        <v>4364</v>
      </c>
      <c r="AA31" s="268">
        <f t="shared" si="2"/>
        <v>19</v>
      </c>
      <c r="AB31" s="268">
        <f t="shared" si="2"/>
        <v>-580</v>
      </c>
      <c r="AC31" s="268">
        <f t="shared" si="2"/>
        <v>-64</v>
      </c>
      <c r="AD31" s="268">
        <f t="shared" si="2"/>
        <v>3472</v>
      </c>
      <c r="AE31" s="268">
        <f t="shared" si="2"/>
        <v>-141</v>
      </c>
      <c r="AF31" s="268">
        <f t="shared" si="2"/>
        <v>-2326</v>
      </c>
      <c r="AG31" s="268">
        <f t="shared" si="2"/>
        <v>-86</v>
      </c>
      <c r="AH31" s="268">
        <f t="shared" si="2"/>
        <v>2237</v>
      </c>
      <c r="AI31" s="268">
        <f t="shared" si="2"/>
        <v>-5276</v>
      </c>
      <c r="AJ31" s="268">
        <f t="shared" si="2"/>
        <v>825</v>
      </c>
      <c r="AK31" s="268">
        <f t="shared" si="2"/>
        <v>-1138</v>
      </c>
      <c r="AL31" s="268">
        <f t="shared" si="2"/>
        <v>-763</v>
      </c>
      <c r="AM31" s="268">
        <f t="shared" si="2"/>
        <v>478</v>
      </c>
      <c r="AN31" s="268">
        <f t="shared" si="2"/>
        <v>2082</v>
      </c>
      <c r="AO31" s="268">
        <f t="shared" si="2"/>
        <v>234</v>
      </c>
      <c r="AP31" s="268">
        <f t="shared" si="2"/>
        <v>269</v>
      </c>
      <c r="AQ31" s="268">
        <f t="shared" si="2"/>
        <v>105</v>
      </c>
      <c r="AR31" s="268">
        <f t="shared" si="2"/>
        <v>-317</v>
      </c>
      <c r="AS31" s="268">
        <f t="shared" si="2"/>
        <v>-849</v>
      </c>
      <c r="AT31" s="268">
        <f t="shared" si="2"/>
        <v>2152</v>
      </c>
      <c r="AU31" s="268">
        <f t="shared" si="2"/>
        <v>152</v>
      </c>
      <c r="AV31" s="268">
        <f t="shared" si="2"/>
        <v>-2068</v>
      </c>
      <c r="AW31" s="268">
        <f t="shared" si="2"/>
        <v>-616</v>
      </c>
      <c r="AX31" s="268">
        <f t="shared" si="2"/>
        <v>6990</v>
      </c>
      <c r="AY31" s="268">
        <f t="shared" si="2"/>
        <v>2258</v>
      </c>
      <c r="AZ31" s="268">
        <f t="shared" si="2"/>
        <v>101</v>
      </c>
      <c r="BA31" s="268">
        <f t="shared" si="2"/>
        <v>-153</v>
      </c>
      <c r="BB31" s="268">
        <f t="shared" si="2"/>
        <v>142</v>
      </c>
      <c r="BC31" s="268">
        <f t="shared" si="2"/>
        <v>-5</v>
      </c>
      <c r="BD31" s="203">
        <f t="shared" si="2"/>
        <v>-265</v>
      </c>
      <c r="BE31" s="209">
        <f>BE29-BE8</f>
        <v>-27491</v>
      </c>
      <c r="BF31" s="300"/>
      <c r="BG31" s="153" t="s">
        <v>123</v>
      </c>
    </row>
    <row r="32" spans="1:59" ht="12.75">
      <c r="A32" s="300"/>
      <c r="B32" s="149">
        <v>4</v>
      </c>
      <c r="C32" s="79">
        <v>66962</v>
      </c>
      <c r="D32" s="182">
        <f>BE32-C32</f>
        <v>471879</v>
      </c>
      <c r="E32" s="159">
        <v>7449</v>
      </c>
      <c r="F32" s="10">
        <v>1470</v>
      </c>
      <c r="G32" s="159">
        <v>8747</v>
      </c>
      <c r="H32" s="10">
        <v>506</v>
      </c>
      <c r="I32" s="159">
        <v>5547</v>
      </c>
      <c r="J32" s="14">
        <v>22306</v>
      </c>
      <c r="K32" s="159">
        <v>3577</v>
      </c>
      <c r="L32" s="11">
        <v>3014</v>
      </c>
      <c r="M32" s="11">
        <v>325</v>
      </c>
      <c r="N32" s="14">
        <v>38232</v>
      </c>
      <c r="O32" s="159">
        <v>4062</v>
      </c>
      <c r="P32" s="10">
        <v>231</v>
      </c>
      <c r="Q32" s="159">
        <v>1359</v>
      </c>
      <c r="R32" s="10">
        <v>604</v>
      </c>
      <c r="S32" s="189">
        <v>240</v>
      </c>
      <c r="T32" s="189">
        <v>75</v>
      </c>
      <c r="U32" s="189">
        <v>7443</v>
      </c>
      <c r="V32" s="189">
        <v>191</v>
      </c>
      <c r="W32" s="274">
        <v>69872</v>
      </c>
      <c r="X32" s="275">
        <v>11013</v>
      </c>
      <c r="Y32" s="189">
        <v>5592</v>
      </c>
      <c r="Z32" s="274">
        <v>11708</v>
      </c>
      <c r="AA32" s="189">
        <v>2380</v>
      </c>
      <c r="AB32" s="275">
        <v>11184</v>
      </c>
      <c r="AC32" s="189">
        <v>4083</v>
      </c>
      <c r="AD32" s="274">
        <v>43538</v>
      </c>
      <c r="AE32" s="189">
        <v>2533</v>
      </c>
      <c r="AF32" s="274">
        <v>15913</v>
      </c>
      <c r="AG32" s="189">
        <v>2655</v>
      </c>
      <c r="AH32" s="277">
        <v>25522</v>
      </c>
      <c r="AI32" s="274">
        <v>16127</v>
      </c>
      <c r="AJ32" s="189">
        <v>10884</v>
      </c>
      <c r="AK32" s="189">
        <v>7224</v>
      </c>
      <c r="AL32" s="189">
        <v>4542</v>
      </c>
      <c r="AM32" s="189">
        <v>6127</v>
      </c>
      <c r="AN32" s="189">
        <v>11586</v>
      </c>
      <c r="AO32" s="189">
        <v>4752</v>
      </c>
      <c r="AP32" s="274">
        <v>28064</v>
      </c>
      <c r="AQ32" s="189">
        <v>5570</v>
      </c>
      <c r="AR32" s="189">
        <v>2788</v>
      </c>
      <c r="AS32" s="189">
        <v>5773</v>
      </c>
      <c r="AT32" s="274">
        <v>10845</v>
      </c>
      <c r="AU32" s="189">
        <v>2166</v>
      </c>
      <c r="AV32" s="189">
        <v>7637</v>
      </c>
      <c r="AW32" s="189">
        <v>5771</v>
      </c>
      <c r="AX32" s="189">
        <v>8899</v>
      </c>
      <c r="AY32" s="189">
        <v>13844</v>
      </c>
      <c r="AZ32" s="189">
        <v>513</v>
      </c>
      <c r="BA32" s="189">
        <v>2040</v>
      </c>
      <c r="BB32" s="189">
        <v>4186</v>
      </c>
      <c r="BC32" s="189">
        <v>629</v>
      </c>
      <c r="BD32" s="159">
        <v>541</v>
      </c>
      <c r="BE32" s="158">
        <v>538841</v>
      </c>
      <c r="BF32" s="300"/>
      <c r="BG32" s="149">
        <v>4</v>
      </c>
    </row>
    <row r="33" spans="1:59" ht="12.75">
      <c r="A33" s="300"/>
      <c r="B33" s="92">
        <v>5</v>
      </c>
      <c r="C33" s="79">
        <v>66344</v>
      </c>
      <c r="D33" s="158">
        <f>BE33-C33</f>
        <v>509771</v>
      </c>
      <c r="E33" s="159">
        <v>6142</v>
      </c>
      <c r="F33" s="10">
        <v>2529</v>
      </c>
      <c r="G33" s="159">
        <v>6598</v>
      </c>
      <c r="H33" s="10">
        <v>577</v>
      </c>
      <c r="I33" s="159">
        <v>5108</v>
      </c>
      <c r="J33" s="14">
        <v>24153</v>
      </c>
      <c r="K33" s="159">
        <v>2020</v>
      </c>
      <c r="L33" s="11">
        <v>2891</v>
      </c>
      <c r="M33" s="11">
        <v>394</v>
      </c>
      <c r="N33" s="14">
        <v>23874</v>
      </c>
      <c r="O33" s="159">
        <v>1887</v>
      </c>
      <c r="P33" s="10">
        <v>193</v>
      </c>
      <c r="Q33" s="159">
        <v>785</v>
      </c>
      <c r="R33" s="10">
        <v>929</v>
      </c>
      <c r="S33" s="189">
        <v>292</v>
      </c>
      <c r="T33" s="189">
        <v>73</v>
      </c>
      <c r="U33" s="189">
        <v>8065</v>
      </c>
      <c r="V33" s="189">
        <v>256</v>
      </c>
      <c r="W33" s="274">
        <v>70776</v>
      </c>
      <c r="X33" s="275">
        <v>10814</v>
      </c>
      <c r="Y33" s="189">
        <v>5171</v>
      </c>
      <c r="Z33" s="274">
        <v>22322</v>
      </c>
      <c r="AA33" s="189">
        <v>2047</v>
      </c>
      <c r="AB33" s="275">
        <v>12382</v>
      </c>
      <c r="AC33" s="189">
        <v>4379</v>
      </c>
      <c r="AD33" s="274">
        <v>44103</v>
      </c>
      <c r="AE33" s="189">
        <v>1716</v>
      </c>
      <c r="AF33" s="274">
        <v>18525</v>
      </c>
      <c r="AG33" s="189">
        <v>1943</v>
      </c>
      <c r="AH33" s="277">
        <v>29559</v>
      </c>
      <c r="AI33" s="274">
        <v>12844</v>
      </c>
      <c r="AJ33" s="189">
        <v>10817</v>
      </c>
      <c r="AK33" s="189">
        <v>7328</v>
      </c>
      <c r="AL33" s="189">
        <v>6105</v>
      </c>
      <c r="AM33" s="189">
        <v>7350</v>
      </c>
      <c r="AN33" s="189">
        <v>11365</v>
      </c>
      <c r="AO33" s="189">
        <v>8292</v>
      </c>
      <c r="AP33" s="274">
        <v>44433</v>
      </c>
      <c r="AQ33" s="189">
        <v>6995</v>
      </c>
      <c r="AR33" s="189">
        <v>2766</v>
      </c>
      <c r="AS33" s="189">
        <v>7459</v>
      </c>
      <c r="AT33" s="274">
        <v>13039</v>
      </c>
      <c r="AU33" s="189">
        <v>3562</v>
      </c>
      <c r="AV33" s="189">
        <v>7583</v>
      </c>
      <c r="AW33" s="189">
        <v>9267</v>
      </c>
      <c r="AX33" s="189">
        <v>10138</v>
      </c>
      <c r="AY33" s="189">
        <v>16625</v>
      </c>
      <c r="AZ33" s="189">
        <v>519</v>
      </c>
      <c r="BA33" s="189">
        <v>3150</v>
      </c>
      <c r="BB33" s="189">
        <v>7973</v>
      </c>
      <c r="BC33" s="189">
        <v>996</v>
      </c>
      <c r="BD33" s="159">
        <v>662</v>
      </c>
      <c r="BE33" s="158">
        <v>576115</v>
      </c>
      <c r="BF33" s="300"/>
      <c r="BG33" s="92">
        <v>5</v>
      </c>
    </row>
    <row r="34" spans="1:59" ht="12.75">
      <c r="A34" s="300"/>
      <c r="B34" s="154">
        <v>6</v>
      </c>
      <c r="C34" s="79">
        <v>63849</v>
      </c>
      <c r="D34" s="279">
        <f>BE34-C34</f>
        <v>491912</v>
      </c>
      <c r="E34" s="159">
        <v>4896</v>
      </c>
      <c r="F34" s="10">
        <v>1883</v>
      </c>
      <c r="G34" s="159">
        <v>5943</v>
      </c>
      <c r="H34" s="10">
        <v>769</v>
      </c>
      <c r="I34" s="159">
        <v>5358</v>
      </c>
      <c r="J34" s="14">
        <v>21481</v>
      </c>
      <c r="K34" s="159">
        <v>4109</v>
      </c>
      <c r="L34" s="11">
        <v>2881</v>
      </c>
      <c r="M34" s="11">
        <v>272</v>
      </c>
      <c r="N34" s="14">
        <v>17746</v>
      </c>
      <c r="O34" s="159">
        <v>1076</v>
      </c>
      <c r="P34" s="10">
        <v>200</v>
      </c>
      <c r="Q34" s="159">
        <v>1286</v>
      </c>
      <c r="R34" s="10">
        <v>998</v>
      </c>
      <c r="S34" s="189">
        <v>323</v>
      </c>
      <c r="T34" s="189">
        <v>46</v>
      </c>
      <c r="U34" s="189">
        <v>7659</v>
      </c>
      <c r="V34" s="189">
        <v>256</v>
      </c>
      <c r="W34" s="274">
        <v>69576</v>
      </c>
      <c r="X34" s="275">
        <v>9842</v>
      </c>
      <c r="Y34" s="189">
        <v>5350</v>
      </c>
      <c r="Z34" s="274">
        <v>21870</v>
      </c>
      <c r="AA34" s="189">
        <v>2255</v>
      </c>
      <c r="AB34" s="275">
        <v>11312</v>
      </c>
      <c r="AC34" s="189">
        <v>3909</v>
      </c>
      <c r="AD34" s="274">
        <v>34174</v>
      </c>
      <c r="AE34" s="189">
        <v>1780</v>
      </c>
      <c r="AF34" s="274">
        <v>18688</v>
      </c>
      <c r="AG34" s="189">
        <v>1906</v>
      </c>
      <c r="AH34" s="277">
        <v>30272</v>
      </c>
      <c r="AI34" s="274">
        <v>14505</v>
      </c>
      <c r="AJ34" s="189">
        <v>7685</v>
      </c>
      <c r="AK34" s="189">
        <v>6427</v>
      </c>
      <c r="AL34" s="189">
        <v>6609</v>
      </c>
      <c r="AM34" s="189">
        <v>5916</v>
      </c>
      <c r="AN34" s="189">
        <v>7792</v>
      </c>
      <c r="AO34" s="189">
        <v>7505</v>
      </c>
      <c r="AP34" s="274">
        <v>47701</v>
      </c>
      <c r="AQ34" s="189">
        <v>4850</v>
      </c>
      <c r="AR34" s="189">
        <v>3390</v>
      </c>
      <c r="AS34" s="189">
        <v>6585</v>
      </c>
      <c r="AT34" s="274">
        <v>16615</v>
      </c>
      <c r="AU34" s="189">
        <v>4646</v>
      </c>
      <c r="AV34" s="189">
        <v>10511</v>
      </c>
      <c r="AW34" s="189">
        <v>8553</v>
      </c>
      <c r="AX34" s="189">
        <v>12175</v>
      </c>
      <c r="AY34" s="189">
        <v>16701</v>
      </c>
      <c r="AZ34" s="189">
        <v>1105</v>
      </c>
      <c r="BA34" s="189">
        <v>3062</v>
      </c>
      <c r="BB34" s="189">
        <v>9683</v>
      </c>
      <c r="BC34" s="189">
        <v>1271</v>
      </c>
      <c r="BD34" s="159">
        <v>509</v>
      </c>
      <c r="BE34" s="158">
        <v>555761</v>
      </c>
      <c r="BF34" s="300"/>
      <c r="BG34" s="154">
        <v>6</v>
      </c>
    </row>
    <row r="35" spans="1:59" ht="12.75">
      <c r="A35" s="300"/>
      <c r="B35" s="94" t="s">
        <v>109</v>
      </c>
      <c r="C35" s="126">
        <f>SUM(C32:C34)</f>
        <v>197155</v>
      </c>
      <c r="D35" s="126">
        <f>SUM(D32:D34)</f>
        <v>1473562</v>
      </c>
      <c r="E35" s="267">
        <f>SUM(E32:E34)</f>
        <v>18487</v>
      </c>
      <c r="F35" s="266">
        <f aca="true" t="shared" si="3" ref="F35:BD35">F32+F33+F34</f>
        <v>5882</v>
      </c>
      <c r="G35" s="266">
        <f t="shared" si="3"/>
        <v>21288</v>
      </c>
      <c r="H35" s="266">
        <f t="shared" si="3"/>
        <v>1852</v>
      </c>
      <c r="I35" s="284">
        <f t="shared" si="3"/>
        <v>16013</v>
      </c>
      <c r="J35" s="287">
        <f t="shared" si="3"/>
        <v>67940</v>
      </c>
      <c r="K35" s="285">
        <f t="shared" si="3"/>
        <v>9706</v>
      </c>
      <c r="L35" s="285">
        <f t="shared" si="3"/>
        <v>8786</v>
      </c>
      <c r="M35" s="266">
        <f t="shared" si="3"/>
        <v>991</v>
      </c>
      <c r="N35" s="266">
        <f t="shared" si="3"/>
        <v>79852</v>
      </c>
      <c r="O35" s="266">
        <f t="shared" si="3"/>
        <v>7025</v>
      </c>
      <c r="P35" s="266">
        <f t="shared" si="3"/>
        <v>624</v>
      </c>
      <c r="Q35" s="266">
        <f t="shared" si="3"/>
        <v>3430</v>
      </c>
      <c r="R35" s="266">
        <f t="shared" si="3"/>
        <v>2531</v>
      </c>
      <c r="S35" s="266">
        <f t="shared" si="3"/>
        <v>855</v>
      </c>
      <c r="T35" s="266">
        <f t="shared" si="3"/>
        <v>194</v>
      </c>
      <c r="U35" s="266">
        <f t="shared" si="3"/>
        <v>23167</v>
      </c>
      <c r="V35" s="266">
        <f t="shared" si="3"/>
        <v>703</v>
      </c>
      <c r="W35" s="266">
        <f t="shared" si="3"/>
        <v>210224</v>
      </c>
      <c r="X35" s="266">
        <f t="shared" si="3"/>
        <v>31669</v>
      </c>
      <c r="Y35" s="266">
        <f t="shared" si="3"/>
        <v>16113</v>
      </c>
      <c r="Z35" s="266">
        <f t="shared" si="3"/>
        <v>55900</v>
      </c>
      <c r="AA35" s="266">
        <f t="shared" si="3"/>
        <v>6682</v>
      </c>
      <c r="AB35" s="266">
        <f t="shared" si="3"/>
        <v>34878</v>
      </c>
      <c r="AC35" s="266">
        <f t="shared" si="3"/>
        <v>12371</v>
      </c>
      <c r="AD35" s="266">
        <f t="shared" si="3"/>
        <v>121815</v>
      </c>
      <c r="AE35" s="266">
        <f t="shared" si="3"/>
        <v>6029</v>
      </c>
      <c r="AF35" s="266">
        <f t="shared" si="3"/>
        <v>53126</v>
      </c>
      <c r="AG35" s="266">
        <f t="shared" si="3"/>
        <v>6504</v>
      </c>
      <c r="AH35" s="266">
        <f t="shared" si="3"/>
        <v>85353</v>
      </c>
      <c r="AI35" s="266">
        <f t="shared" si="3"/>
        <v>43476</v>
      </c>
      <c r="AJ35" s="266">
        <f t="shared" si="3"/>
        <v>29386</v>
      </c>
      <c r="AK35" s="266">
        <f t="shared" si="3"/>
        <v>20979</v>
      </c>
      <c r="AL35" s="266">
        <f t="shared" si="3"/>
        <v>17256</v>
      </c>
      <c r="AM35" s="266">
        <f t="shared" si="3"/>
        <v>19393</v>
      </c>
      <c r="AN35" s="266">
        <f t="shared" si="3"/>
        <v>30743</v>
      </c>
      <c r="AO35" s="266">
        <f t="shared" si="3"/>
        <v>20549</v>
      </c>
      <c r="AP35" s="266">
        <f t="shared" si="3"/>
        <v>120198</v>
      </c>
      <c r="AQ35" s="266">
        <f t="shared" si="3"/>
        <v>17415</v>
      </c>
      <c r="AR35" s="266">
        <f t="shared" si="3"/>
        <v>8944</v>
      </c>
      <c r="AS35" s="266">
        <f t="shared" si="3"/>
        <v>19817</v>
      </c>
      <c r="AT35" s="266">
        <f t="shared" si="3"/>
        <v>40499</v>
      </c>
      <c r="AU35" s="266">
        <f t="shared" si="3"/>
        <v>10374</v>
      </c>
      <c r="AV35" s="266">
        <f t="shared" si="3"/>
        <v>25731</v>
      </c>
      <c r="AW35" s="266">
        <f t="shared" si="3"/>
        <v>23591</v>
      </c>
      <c r="AX35" s="266">
        <f t="shared" si="3"/>
        <v>31212</v>
      </c>
      <c r="AY35" s="266">
        <f t="shared" si="3"/>
        <v>47170</v>
      </c>
      <c r="AZ35" s="266">
        <f t="shared" si="3"/>
        <v>2137</v>
      </c>
      <c r="BA35" s="266">
        <f t="shared" si="3"/>
        <v>8252</v>
      </c>
      <c r="BB35" s="266">
        <f t="shared" si="3"/>
        <v>21842</v>
      </c>
      <c r="BC35" s="266">
        <f t="shared" si="3"/>
        <v>2896</v>
      </c>
      <c r="BD35" s="266">
        <f t="shared" si="3"/>
        <v>1712</v>
      </c>
      <c r="BE35" s="210">
        <v>1670717</v>
      </c>
      <c r="BF35" s="300"/>
      <c r="BG35" s="94" t="s">
        <v>109</v>
      </c>
    </row>
    <row r="36" spans="1:61" ht="12.75">
      <c r="A36" s="300"/>
      <c r="B36" s="263" t="s">
        <v>126</v>
      </c>
      <c r="C36" s="127">
        <f>C35/C12*100</f>
        <v>89.9581589958159</v>
      </c>
      <c r="D36" s="127">
        <f>D35/D12*100</f>
        <v>106.36549211188876</v>
      </c>
      <c r="E36" s="201">
        <f>E35/E12*100</f>
        <v>103.29087048832272</v>
      </c>
      <c r="F36" s="224">
        <f aca="true" t="shared" si="4" ref="F36:BE36">F35/F12*100</f>
        <v>100.5641990083775</v>
      </c>
      <c r="G36" s="224">
        <f t="shared" si="4"/>
        <v>104.95488833012867</v>
      </c>
      <c r="H36" s="224">
        <f t="shared" si="4"/>
        <v>91.23152709359606</v>
      </c>
      <c r="I36" s="224">
        <f t="shared" si="4"/>
        <v>107.89704197830335</v>
      </c>
      <c r="J36" s="224">
        <f t="shared" si="4"/>
        <v>96.89518946903033</v>
      </c>
      <c r="K36" s="252">
        <f t="shared" si="4"/>
        <v>121.52247402028296</v>
      </c>
      <c r="L36" s="224">
        <f t="shared" si="4"/>
        <v>141.66397936149627</v>
      </c>
      <c r="M36" s="224">
        <f t="shared" si="4"/>
        <v>92.61682242990655</v>
      </c>
      <c r="N36" s="252">
        <f t="shared" si="4"/>
        <v>100.8703561007036</v>
      </c>
      <c r="O36" s="201">
        <f t="shared" si="4"/>
        <v>93.6292149806744</v>
      </c>
      <c r="P36" s="252">
        <f t="shared" si="4"/>
        <v>113.24863883847549</v>
      </c>
      <c r="Q36" s="272">
        <f t="shared" si="4"/>
        <v>91.98176454813623</v>
      </c>
      <c r="R36" s="272">
        <f t="shared" si="4"/>
        <v>128.0222559433485</v>
      </c>
      <c r="S36" s="272">
        <f t="shared" si="4"/>
        <v>138.57374392220422</v>
      </c>
      <c r="T36" s="272">
        <f t="shared" si="4"/>
        <v>156.4516129032258</v>
      </c>
      <c r="U36" s="272">
        <f t="shared" si="4"/>
        <v>114.23006755090972</v>
      </c>
      <c r="V36" s="272">
        <f t="shared" si="4"/>
        <v>182.5974025974026</v>
      </c>
      <c r="W36" s="272">
        <f t="shared" si="4"/>
        <v>114.01237614365438</v>
      </c>
      <c r="X36" s="272">
        <f t="shared" si="4"/>
        <v>106.95011988787951</v>
      </c>
      <c r="Y36" s="272">
        <f t="shared" si="4"/>
        <v>98.80426784400295</v>
      </c>
      <c r="Z36" s="272">
        <f t="shared" si="4"/>
        <v>114.10957785580142</v>
      </c>
      <c r="AA36" s="272">
        <f t="shared" si="4"/>
        <v>107.37586373131931</v>
      </c>
      <c r="AB36" s="272">
        <f t="shared" si="4"/>
        <v>115.25726182214733</v>
      </c>
      <c r="AC36" s="272">
        <f t="shared" si="4"/>
        <v>100.52002925164541</v>
      </c>
      <c r="AD36" s="272">
        <f t="shared" si="4"/>
        <v>85.59954464963319</v>
      </c>
      <c r="AE36" s="272">
        <f t="shared" si="4"/>
        <v>133.09050772626932</v>
      </c>
      <c r="AF36" s="272">
        <f t="shared" si="4"/>
        <v>106.33281293783274</v>
      </c>
      <c r="AG36" s="272">
        <f t="shared" si="4"/>
        <v>130.2362835402483</v>
      </c>
      <c r="AH36" s="272">
        <f t="shared" si="4"/>
        <v>103.99137395372637</v>
      </c>
      <c r="AI36" s="272">
        <f t="shared" si="4"/>
        <v>115.47103662585323</v>
      </c>
      <c r="AJ36" s="272">
        <f t="shared" si="4"/>
        <v>102.58325769740976</v>
      </c>
      <c r="AK36" s="272">
        <f t="shared" si="4"/>
        <v>101.61290322580645</v>
      </c>
      <c r="AL36" s="272">
        <f t="shared" si="4"/>
        <v>106.16463639719453</v>
      </c>
      <c r="AM36" s="272">
        <f t="shared" si="4"/>
        <v>68.52165924669634</v>
      </c>
      <c r="AN36" s="272">
        <f t="shared" si="4"/>
        <v>125.25668187744459</v>
      </c>
      <c r="AO36" s="272">
        <f t="shared" si="4"/>
        <v>118.26762589928057</v>
      </c>
      <c r="AP36" s="272">
        <f t="shared" si="4"/>
        <v>109.49886582066301</v>
      </c>
      <c r="AQ36" s="272">
        <f t="shared" si="4"/>
        <v>99.40635881043438</v>
      </c>
      <c r="AR36" s="272">
        <f t="shared" si="4"/>
        <v>133.77206102303322</v>
      </c>
      <c r="AS36" s="272">
        <f t="shared" si="4"/>
        <v>100.52247134016434</v>
      </c>
      <c r="AT36" s="272">
        <f t="shared" si="4"/>
        <v>136.67780365158112</v>
      </c>
      <c r="AU36" s="272">
        <f t="shared" si="4"/>
        <v>110.13908058180273</v>
      </c>
      <c r="AV36" s="272">
        <f t="shared" si="4"/>
        <v>122.69216097654014</v>
      </c>
      <c r="AW36" s="272">
        <f t="shared" si="4"/>
        <v>90.86392173477641</v>
      </c>
      <c r="AX36" s="272">
        <f t="shared" si="4"/>
        <v>126.82134005119663</v>
      </c>
      <c r="AY36" s="272">
        <f t="shared" si="4"/>
        <v>106.20764190664896</v>
      </c>
      <c r="AZ36" s="272">
        <f t="shared" si="4"/>
        <v>93.19668556476232</v>
      </c>
      <c r="BA36" s="272">
        <f t="shared" si="4"/>
        <v>125.81186156426286</v>
      </c>
      <c r="BB36" s="272">
        <f t="shared" si="4"/>
        <v>119.5904511607534</v>
      </c>
      <c r="BC36" s="272">
        <f t="shared" si="4"/>
        <v>124.82758620689656</v>
      </c>
      <c r="BD36" s="201">
        <f t="shared" si="4"/>
        <v>135.87301587301587</v>
      </c>
      <c r="BE36" s="215">
        <f t="shared" si="4"/>
        <v>104.1244245231808</v>
      </c>
      <c r="BF36" s="300"/>
      <c r="BG36" s="263" t="s">
        <v>126</v>
      </c>
      <c r="BI36" t="s">
        <v>127</v>
      </c>
    </row>
    <row r="37" spans="1:59" ht="13.5" thickBot="1">
      <c r="A37" s="300"/>
      <c r="B37" s="264" t="s">
        <v>123</v>
      </c>
      <c r="C37" s="128">
        <f>C35-C12</f>
        <v>-22008</v>
      </c>
      <c r="D37" s="128">
        <f aca="true" t="shared" si="5" ref="D37:BE37">D35-D12</f>
        <v>88186</v>
      </c>
      <c r="E37" s="204">
        <f>E35-E12</f>
        <v>589</v>
      </c>
      <c r="F37" s="232">
        <f t="shared" si="5"/>
        <v>33</v>
      </c>
      <c r="G37" s="232">
        <f t="shared" si="5"/>
        <v>1005</v>
      </c>
      <c r="H37" s="232">
        <f t="shared" si="5"/>
        <v>-178</v>
      </c>
      <c r="I37" s="232">
        <f t="shared" si="5"/>
        <v>1172</v>
      </c>
      <c r="J37" s="286">
        <f t="shared" si="5"/>
        <v>-2177</v>
      </c>
      <c r="K37" s="271">
        <f t="shared" si="5"/>
        <v>1719</v>
      </c>
      <c r="L37" s="286">
        <f t="shared" si="5"/>
        <v>2584</v>
      </c>
      <c r="M37" s="232">
        <f t="shared" si="5"/>
        <v>-79</v>
      </c>
      <c r="N37" s="271">
        <f t="shared" si="5"/>
        <v>689</v>
      </c>
      <c r="O37" s="204">
        <f t="shared" si="5"/>
        <v>-478</v>
      </c>
      <c r="P37" s="271">
        <f t="shared" si="5"/>
        <v>73</v>
      </c>
      <c r="Q37" s="273">
        <f t="shared" si="5"/>
        <v>-299</v>
      </c>
      <c r="R37" s="273">
        <f t="shared" si="5"/>
        <v>554</v>
      </c>
      <c r="S37" s="273">
        <f t="shared" si="5"/>
        <v>238</v>
      </c>
      <c r="T37" s="273">
        <f t="shared" si="5"/>
        <v>70</v>
      </c>
      <c r="U37" s="273">
        <f t="shared" si="5"/>
        <v>2886</v>
      </c>
      <c r="V37" s="273">
        <f t="shared" si="5"/>
        <v>318</v>
      </c>
      <c r="W37" s="273">
        <f t="shared" si="5"/>
        <v>25837</v>
      </c>
      <c r="X37" s="273">
        <f t="shared" si="5"/>
        <v>2058</v>
      </c>
      <c r="Y37" s="273">
        <f t="shared" si="5"/>
        <v>-195</v>
      </c>
      <c r="Z37" s="273">
        <f t="shared" si="5"/>
        <v>6912</v>
      </c>
      <c r="AA37" s="273">
        <f t="shared" si="5"/>
        <v>459</v>
      </c>
      <c r="AB37" s="273">
        <f t="shared" si="5"/>
        <v>4617</v>
      </c>
      <c r="AC37" s="273">
        <f t="shared" si="5"/>
        <v>64</v>
      </c>
      <c r="AD37" s="273">
        <f t="shared" si="5"/>
        <v>-20493</v>
      </c>
      <c r="AE37" s="273">
        <f t="shared" si="5"/>
        <v>1499</v>
      </c>
      <c r="AF37" s="273">
        <f t="shared" si="5"/>
        <v>3164</v>
      </c>
      <c r="AG37" s="273">
        <f t="shared" si="5"/>
        <v>1510</v>
      </c>
      <c r="AH37" s="273">
        <f t="shared" si="5"/>
        <v>3276</v>
      </c>
      <c r="AI37" s="273">
        <f t="shared" si="5"/>
        <v>5825</v>
      </c>
      <c r="AJ37" s="273">
        <f t="shared" si="5"/>
        <v>740</v>
      </c>
      <c r="AK37" s="273">
        <f t="shared" si="5"/>
        <v>333</v>
      </c>
      <c r="AL37" s="273">
        <f t="shared" si="5"/>
        <v>1002</v>
      </c>
      <c r="AM37" s="273">
        <f t="shared" si="5"/>
        <v>-8909</v>
      </c>
      <c r="AN37" s="273">
        <f t="shared" si="5"/>
        <v>6199</v>
      </c>
      <c r="AO37" s="273">
        <f t="shared" si="5"/>
        <v>3174</v>
      </c>
      <c r="AP37" s="273">
        <f t="shared" si="5"/>
        <v>10427</v>
      </c>
      <c r="AQ37" s="273">
        <f t="shared" si="5"/>
        <v>-104</v>
      </c>
      <c r="AR37" s="273">
        <f t="shared" si="5"/>
        <v>2258</v>
      </c>
      <c r="AS37" s="276">
        <f t="shared" si="5"/>
        <v>103</v>
      </c>
      <c r="AT37" s="276">
        <f t="shared" si="5"/>
        <v>10868</v>
      </c>
      <c r="AU37" s="276">
        <f t="shared" si="5"/>
        <v>955</v>
      </c>
      <c r="AV37" s="276">
        <f t="shared" si="5"/>
        <v>4759</v>
      </c>
      <c r="AW37" s="276">
        <f t="shared" si="5"/>
        <v>-2372</v>
      </c>
      <c r="AX37" s="276">
        <f t="shared" si="5"/>
        <v>6601</v>
      </c>
      <c r="AY37" s="276">
        <f t="shared" si="5"/>
        <v>2757</v>
      </c>
      <c r="AZ37" s="276">
        <f t="shared" si="5"/>
        <v>-156</v>
      </c>
      <c r="BA37" s="276">
        <f t="shared" si="5"/>
        <v>1693</v>
      </c>
      <c r="BB37" s="276">
        <f t="shared" si="5"/>
        <v>3578</v>
      </c>
      <c r="BC37" s="276">
        <f t="shared" si="5"/>
        <v>576</v>
      </c>
      <c r="BD37" s="204">
        <f t="shared" si="5"/>
        <v>452</v>
      </c>
      <c r="BE37" s="211">
        <f t="shared" si="5"/>
        <v>66178</v>
      </c>
      <c r="BF37" s="300"/>
      <c r="BG37" s="264" t="s">
        <v>123</v>
      </c>
    </row>
    <row r="38" spans="1:59" ht="15.75" customHeight="1">
      <c r="A38" s="300"/>
      <c r="B38" s="155" t="s">
        <v>113</v>
      </c>
      <c r="C38" s="70">
        <f>C29+C35</f>
        <v>372751</v>
      </c>
      <c r="D38" s="70">
        <f aca="true" t="shared" si="6" ref="D38:BE38">D29+D35</f>
        <v>2345779</v>
      </c>
      <c r="E38" s="205">
        <f t="shared" si="6"/>
        <v>31030</v>
      </c>
      <c r="F38" s="233">
        <f t="shared" si="6"/>
        <v>9430</v>
      </c>
      <c r="G38" s="233">
        <f t="shared" si="6"/>
        <v>30576</v>
      </c>
      <c r="H38" s="233">
        <f t="shared" si="6"/>
        <v>3010</v>
      </c>
      <c r="I38" s="233">
        <f t="shared" si="6"/>
        <v>24642</v>
      </c>
      <c r="J38" s="233">
        <f t="shared" si="6"/>
        <v>106888</v>
      </c>
      <c r="K38" s="233">
        <f t="shared" si="6"/>
        <v>13893</v>
      </c>
      <c r="L38" s="233">
        <f t="shared" si="6"/>
        <v>15129</v>
      </c>
      <c r="M38" s="233">
        <f t="shared" si="6"/>
        <v>1339</v>
      </c>
      <c r="N38" s="233">
        <f t="shared" si="6"/>
        <v>153133</v>
      </c>
      <c r="O38" s="233">
        <f t="shared" si="6"/>
        <v>12477</v>
      </c>
      <c r="P38" s="233">
        <f t="shared" si="6"/>
        <v>1109</v>
      </c>
      <c r="Q38" s="233">
        <f t="shared" si="6"/>
        <v>5529</v>
      </c>
      <c r="R38" s="233">
        <f t="shared" si="6"/>
        <v>3446</v>
      </c>
      <c r="S38" s="233">
        <f t="shared" si="6"/>
        <v>1331</v>
      </c>
      <c r="T38" s="233">
        <f t="shared" si="6"/>
        <v>298</v>
      </c>
      <c r="U38" s="233">
        <f t="shared" si="6"/>
        <v>35772</v>
      </c>
      <c r="V38" s="233">
        <f t="shared" si="6"/>
        <v>1189</v>
      </c>
      <c r="W38" s="233">
        <f t="shared" si="6"/>
        <v>318082</v>
      </c>
      <c r="X38" s="233">
        <f t="shared" si="6"/>
        <v>48524</v>
      </c>
      <c r="Y38" s="233">
        <f t="shared" si="6"/>
        <v>24448</v>
      </c>
      <c r="Z38" s="233">
        <f t="shared" si="6"/>
        <v>81964</v>
      </c>
      <c r="AA38" s="233">
        <f t="shared" si="6"/>
        <v>10192</v>
      </c>
      <c r="AB38" s="233">
        <f t="shared" si="6"/>
        <v>54541</v>
      </c>
      <c r="AC38" s="233">
        <f t="shared" si="6"/>
        <v>19897</v>
      </c>
      <c r="AD38" s="233">
        <f t="shared" si="6"/>
        <v>252273</v>
      </c>
      <c r="AE38" s="233">
        <f t="shared" si="6"/>
        <v>13177</v>
      </c>
      <c r="AF38" s="233">
        <f t="shared" si="6"/>
        <v>93030</v>
      </c>
      <c r="AG38" s="253">
        <f t="shared" si="6"/>
        <v>9037</v>
      </c>
      <c r="AH38" s="205">
        <f t="shared" si="6"/>
        <v>150102</v>
      </c>
      <c r="AI38" s="253">
        <f t="shared" si="6"/>
        <v>63322</v>
      </c>
      <c r="AJ38" s="205">
        <f t="shared" si="6"/>
        <v>39394</v>
      </c>
      <c r="AK38" s="253">
        <f t="shared" si="6"/>
        <v>30525</v>
      </c>
      <c r="AL38" s="205">
        <f t="shared" si="6"/>
        <v>24794</v>
      </c>
      <c r="AM38" s="253">
        <f t="shared" si="6"/>
        <v>37524</v>
      </c>
      <c r="AN38" s="253">
        <f t="shared" si="6"/>
        <v>48754</v>
      </c>
      <c r="AO38" s="205">
        <f t="shared" si="6"/>
        <v>26016</v>
      </c>
      <c r="AP38" s="253">
        <f t="shared" si="6"/>
        <v>158415</v>
      </c>
      <c r="AQ38" s="205">
        <f t="shared" si="6"/>
        <v>26014</v>
      </c>
      <c r="AR38" s="253">
        <f t="shared" si="6"/>
        <v>12483</v>
      </c>
      <c r="AS38" s="205">
        <f t="shared" si="6"/>
        <v>28294</v>
      </c>
      <c r="AT38" s="253">
        <f t="shared" si="6"/>
        <v>58013</v>
      </c>
      <c r="AU38" s="205">
        <f t="shared" si="6"/>
        <v>13372</v>
      </c>
      <c r="AV38" s="253">
        <f t="shared" si="6"/>
        <v>38341</v>
      </c>
      <c r="AW38" s="205">
        <f t="shared" si="6"/>
        <v>42288</v>
      </c>
      <c r="AX38" s="253">
        <f t="shared" si="6"/>
        <v>49195</v>
      </c>
      <c r="AY38" s="205">
        <f t="shared" si="6"/>
        <v>71525</v>
      </c>
      <c r="AZ38" s="233">
        <f t="shared" si="6"/>
        <v>3296</v>
      </c>
      <c r="BA38" s="253">
        <f t="shared" si="6"/>
        <v>12594</v>
      </c>
      <c r="BB38" s="233">
        <f t="shared" si="6"/>
        <v>30168</v>
      </c>
      <c r="BC38" s="253">
        <f t="shared" si="6"/>
        <v>3675</v>
      </c>
      <c r="BD38" s="233">
        <f t="shared" si="6"/>
        <v>2289</v>
      </c>
      <c r="BE38" s="212">
        <f t="shared" si="6"/>
        <v>2718530</v>
      </c>
      <c r="BF38" s="300"/>
      <c r="BG38" s="155" t="s">
        <v>113</v>
      </c>
    </row>
    <row r="39" spans="1:59" ht="12.75">
      <c r="A39" s="300"/>
      <c r="B39" s="152" t="s">
        <v>122</v>
      </c>
      <c r="C39" s="71">
        <f>C38/C13*100</f>
        <v>88.12372040682197</v>
      </c>
      <c r="D39" s="71">
        <f aca="true" t="shared" si="7" ref="D39:BE39">D38/D13*100</f>
        <v>103.94008127231808</v>
      </c>
      <c r="E39" s="219">
        <f t="shared" si="7"/>
        <v>102.37883137022006</v>
      </c>
      <c r="F39" s="234">
        <f t="shared" si="7"/>
        <v>107.13474210406726</v>
      </c>
      <c r="G39" s="234">
        <f t="shared" si="7"/>
        <v>81.25</v>
      </c>
      <c r="H39" s="234">
        <f t="shared" si="7"/>
        <v>100.97282791009728</v>
      </c>
      <c r="I39" s="234">
        <f t="shared" si="7"/>
        <v>120.28702528556087</v>
      </c>
      <c r="J39" s="234">
        <f t="shared" si="7"/>
        <v>92.39572978346372</v>
      </c>
      <c r="K39" s="234">
        <f t="shared" si="7"/>
        <v>107.34816875289755</v>
      </c>
      <c r="L39" s="234">
        <f t="shared" si="7"/>
        <v>131.55652173913043</v>
      </c>
      <c r="M39" s="234">
        <f t="shared" si="7"/>
        <v>93.115438108484</v>
      </c>
      <c r="N39" s="234">
        <f t="shared" si="7"/>
        <v>104.00513461381726</v>
      </c>
      <c r="O39" s="234">
        <f t="shared" si="7"/>
        <v>107.07114047884664</v>
      </c>
      <c r="P39" s="234">
        <f t="shared" si="7"/>
        <v>116.49159663865547</v>
      </c>
      <c r="Q39" s="234">
        <f t="shared" si="7"/>
        <v>86.30970964720575</v>
      </c>
      <c r="R39" s="234">
        <f t="shared" si="7"/>
        <v>111.37685843568197</v>
      </c>
      <c r="S39" s="234">
        <f t="shared" si="7"/>
        <v>128.47490347490347</v>
      </c>
      <c r="T39" s="234">
        <f t="shared" si="7"/>
        <v>123.65145228215768</v>
      </c>
      <c r="U39" s="234">
        <f t="shared" si="7"/>
        <v>105.91265729089562</v>
      </c>
      <c r="V39" s="234">
        <f t="shared" si="7"/>
        <v>163.54883081155432</v>
      </c>
      <c r="W39" s="234">
        <f t="shared" si="7"/>
        <v>106.95355108573581</v>
      </c>
      <c r="X39" s="234">
        <f t="shared" si="7"/>
        <v>105.81359849971652</v>
      </c>
      <c r="Y39" s="234">
        <f t="shared" si="7"/>
        <v>97.02357329946821</v>
      </c>
      <c r="Z39" s="234">
        <f t="shared" si="7"/>
        <v>115.95178813942961</v>
      </c>
      <c r="AA39" s="234">
        <f t="shared" si="7"/>
        <v>104.9207329627342</v>
      </c>
      <c r="AB39" s="234">
        <f t="shared" si="7"/>
        <v>107.99342626326627</v>
      </c>
      <c r="AC39" s="234">
        <f t="shared" si="7"/>
        <v>100</v>
      </c>
      <c r="AD39" s="234">
        <f t="shared" si="7"/>
        <v>93.67939872407109</v>
      </c>
      <c r="AE39" s="234">
        <f t="shared" si="7"/>
        <v>111.4899737710466</v>
      </c>
      <c r="AF39" s="234">
        <f t="shared" si="7"/>
        <v>100.90897257896563</v>
      </c>
      <c r="AG39" s="254">
        <f t="shared" si="7"/>
        <v>118.70484697228424</v>
      </c>
      <c r="AH39" s="219">
        <f t="shared" si="7"/>
        <v>103.81287649821218</v>
      </c>
      <c r="AI39" s="254">
        <f t="shared" si="7"/>
        <v>100.8745798352795</v>
      </c>
      <c r="AJ39" s="219">
        <f t="shared" si="7"/>
        <v>104.1370377223823</v>
      </c>
      <c r="AK39" s="254">
        <f t="shared" si="7"/>
        <v>97.43057772103415</v>
      </c>
      <c r="AL39" s="219">
        <f t="shared" si="7"/>
        <v>100.97332518835267</v>
      </c>
      <c r="AM39" s="254">
        <f t="shared" si="7"/>
        <v>81.65379175280165</v>
      </c>
      <c r="AN39" s="254">
        <f t="shared" si="7"/>
        <v>120.46055394954661</v>
      </c>
      <c r="AO39" s="219">
        <f t="shared" si="7"/>
        <v>115.07430997876857</v>
      </c>
      <c r="AP39" s="254">
        <f t="shared" si="7"/>
        <v>107.24077471415323</v>
      </c>
      <c r="AQ39" s="219">
        <f t="shared" si="7"/>
        <v>100.0038442317303</v>
      </c>
      <c r="AR39" s="254">
        <f t="shared" si="7"/>
        <v>118.41206602162777</v>
      </c>
      <c r="AS39" s="219">
        <f t="shared" si="7"/>
        <v>97.43112947658402</v>
      </c>
      <c r="AT39" s="254">
        <f t="shared" si="7"/>
        <v>128.93783477429824</v>
      </c>
      <c r="AU39" s="219">
        <f t="shared" si="7"/>
        <v>109.02568283734202</v>
      </c>
      <c r="AV39" s="254">
        <f t="shared" si="7"/>
        <v>107.54838709677419</v>
      </c>
      <c r="AW39" s="219">
        <f t="shared" si="7"/>
        <v>93.40047707394646</v>
      </c>
      <c r="AX39" s="254">
        <f t="shared" si="7"/>
        <v>138.17267722727783</v>
      </c>
      <c r="AY39" s="219">
        <f t="shared" si="7"/>
        <v>107.54021951586228</v>
      </c>
      <c r="AZ39" s="234">
        <f t="shared" si="7"/>
        <v>98.35869889585199</v>
      </c>
      <c r="BA39" s="254">
        <f t="shared" si="7"/>
        <v>113.93160846752306</v>
      </c>
      <c r="BB39" s="234">
        <f t="shared" si="7"/>
        <v>114.06533575317603</v>
      </c>
      <c r="BC39" s="254">
        <f t="shared" si="7"/>
        <v>118.39561855670102</v>
      </c>
      <c r="BD39" s="225">
        <f t="shared" si="7"/>
        <v>108.89628924833492</v>
      </c>
      <c r="BE39" s="71">
        <f t="shared" si="7"/>
        <v>101.44362934694308</v>
      </c>
      <c r="BF39" s="300"/>
      <c r="BG39" s="152" t="s">
        <v>126</v>
      </c>
    </row>
    <row r="40" spans="1:59" ht="13.5" thickBot="1">
      <c r="A40" s="300"/>
      <c r="B40" s="153" t="s">
        <v>123</v>
      </c>
      <c r="C40" s="72">
        <f>C38-C13</f>
        <v>-50235</v>
      </c>
      <c r="D40" s="72">
        <f aca="true" t="shared" si="8" ref="D40:BE40">D38-D13</f>
        <v>88922</v>
      </c>
      <c r="E40" s="206">
        <f t="shared" si="8"/>
        <v>721</v>
      </c>
      <c r="F40" s="235">
        <f t="shared" si="8"/>
        <v>628</v>
      </c>
      <c r="G40" s="235">
        <f t="shared" si="8"/>
        <v>-7056</v>
      </c>
      <c r="H40" s="235">
        <f t="shared" si="8"/>
        <v>29</v>
      </c>
      <c r="I40" s="235">
        <f t="shared" si="8"/>
        <v>4156</v>
      </c>
      <c r="J40" s="235">
        <f t="shared" si="8"/>
        <v>-8797</v>
      </c>
      <c r="K40" s="235">
        <f t="shared" si="8"/>
        <v>951</v>
      </c>
      <c r="L40" s="235">
        <f t="shared" si="8"/>
        <v>3629</v>
      </c>
      <c r="M40" s="235">
        <f t="shared" si="8"/>
        <v>-99</v>
      </c>
      <c r="N40" s="235">
        <f t="shared" si="8"/>
        <v>5897</v>
      </c>
      <c r="O40" s="235">
        <f t="shared" si="8"/>
        <v>824</v>
      </c>
      <c r="P40" s="235">
        <f t="shared" si="8"/>
        <v>157</v>
      </c>
      <c r="Q40" s="235">
        <f t="shared" si="8"/>
        <v>-877</v>
      </c>
      <c r="R40" s="235">
        <f t="shared" si="8"/>
        <v>352</v>
      </c>
      <c r="S40" s="235">
        <f t="shared" si="8"/>
        <v>295</v>
      </c>
      <c r="T40" s="235">
        <f t="shared" si="8"/>
        <v>57</v>
      </c>
      <c r="U40" s="235">
        <f t="shared" si="8"/>
        <v>1997</v>
      </c>
      <c r="V40" s="235">
        <f t="shared" si="8"/>
        <v>462</v>
      </c>
      <c r="W40" s="235">
        <f t="shared" si="8"/>
        <v>20680</v>
      </c>
      <c r="X40" s="235">
        <f t="shared" si="8"/>
        <v>2666</v>
      </c>
      <c r="Y40" s="235">
        <f t="shared" si="8"/>
        <v>-750</v>
      </c>
      <c r="Z40" s="235">
        <f t="shared" si="8"/>
        <v>11276</v>
      </c>
      <c r="AA40" s="235">
        <f t="shared" si="8"/>
        <v>478</v>
      </c>
      <c r="AB40" s="235">
        <f t="shared" si="8"/>
        <v>4037</v>
      </c>
      <c r="AC40" s="235">
        <f t="shared" si="8"/>
        <v>0</v>
      </c>
      <c r="AD40" s="235">
        <f t="shared" si="8"/>
        <v>-17021</v>
      </c>
      <c r="AE40" s="235">
        <f t="shared" si="8"/>
        <v>1358</v>
      </c>
      <c r="AF40" s="235">
        <f t="shared" si="8"/>
        <v>838</v>
      </c>
      <c r="AG40" s="255">
        <f t="shared" si="8"/>
        <v>1424</v>
      </c>
      <c r="AH40" s="206">
        <f t="shared" si="8"/>
        <v>5513</v>
      </c>
      <c r="AI40" s="255">
        <f t="shared" si="8"/>
        <v>549</v>
      </c>
      <c r="AJ40" s="206">
        <f t="shared" si="8"/>
        <v>1565</v>
      </c>
      <c r="AK40" s="255">
        <f t="shared" si="8"/>
        <v>-805</v>
      </c>
      <c r="AL40" s="206">
        <f t="shared" si="8"/>
        <v>239</v>
      </c>
      <c r="AM40" s="255">
        <f t="shared" si="8"/>
        <v>-8431</v>
      </c>
      <c r="AN40" s="255">
        <f t="shared" si="8"/>
        <v>8281</v>
      </c>
      <c r="AO40" s="206">
        <f t="shared" si="8"/>
        <v>3408</v>
      </c>
      <c r="AP40" s="255">
        <f t="shared" si="8"/>
        <v>10696</v>
      </c>
      <c r="AQ40" s="206">
        <f t="shared" si="8"/>
        <v>1</v>
      </c>
      <c r="AR40" s="255">
        <f t="shared" si="8"/>
        <v>1941</v>
      </c>
      <c r="AS40" s="206">
        <f t="shared" si="8"/>
        <v>-746</v>
      </c>
      <c r="AT40" s="255">
        <f t="shared" si="8"/>
        <v>13020</v>
      </c>
      <c r="AU40" s="206">
        <f t="shared" si="8"/>
        <v>1107</v>
      </c>
      <c r="AV40" s="255">
        <f t="shared" si="8"/>
        <v>2691</v>
      </c>
      <c r="AW40" s="206">
        <f t="shared" si="8"/>
        <v>-2988</v>
      </c>
      <c r="AX40" s="255">
        <f t="shared" si="8"/>
        <v>13591</v>
      </c>
      <c r="AY40" s="206">
        <f t="shared" si="8"/>
        <v>5015</v>
      </c>
      <c r="AZ40" s="235">
        <f t="shared" si="8"/>
        <v>-55</v>
      </c>
      <c r="BA40" s="255">
        <f t="shared" si="8"/>
        <v>1540</v>
      </c>
      <c r="BB40" s="235">
        <f t="shared" si="8"/>
        <v>3720</v>
      </c>
      <c r="BC40" s="255">
        <f t="shared" si="8"/>
        <v>571</v>
      </c>
      <c r="BD40" s="235">
        <f t="shared" si="8"/>
        <v>187</v>
      </c>
      <c r="BE40" s="213">
        <f t="shared" si="8"/>
        <v>38687</v>
      </c>
      <c r="BF40" s="300"/>
      <c r="BG40" s="153" t="s">
        <v>123</v>
      </c>
    </row>
    <row r="41" spans="1:59" ht="12.75">
      <c r="A41" s="301"/>
      <c r="B41" s="149">
        <v>7</v>
      </c>
      <c r="C41" s="130">
        <v>56956</v>
      </c>
      <c r="D41" s="88">
        <f>BE41-C41</f>
        <v>550556</v>
      </c>
      <c r="E41" s="160">
        <v>7203</v>
      </c>
      <c r="F41" s="36">
        <v>2154</v>
      </c>
      <c r="G41" s="36">
        <v>11549</v>
      </c>
      <c r="H41" s="36">
        <v>1302</v>
      </c>
      <c r="I41" s="36">
        <v>7335</v>
      </c>
      <c r="J41" s="241">
        <v>17072</v>
      </c>
      <c r="K41" s="36">
        <v>1073</v>
      </c>
      <c r="L41" s="36">
        <v>3223</v>
      </c>
      <c r="M41" s="36">
        <v>215</v>
      </c>
      <c r="N41" s="241">
        <v>20048</v>
      </c>
      <c r="O41" s="36">
        <v>806</v>
      </c>
      <c r="P41" s="36">
        <v>442</v>
      </c>
      <c r="Q41" s="36">
        <v>1791</v>
      </c>
      <c r="R41" s="36">
        <v>1207</v>
      </c>
      <c r="S41" s="36">
        <v>248</v>
      </c>
      <c r="T41" s="36">
        <v>23</v>
      </c>
      <c r="U41" s="36">
        <v>7840</v>
      </c>
      <c r="V41" s="36">
        <v>306</v>
      </c>
      <c r="W41" s="241">
        <v>66995</v>
      </c>
      <c r="X41" s="244">
        <v>14264</v>
      </c>
      <c r="Y41" s="36">
        <v>5869</v>
      </c>
      <c r="Z41" s="241">
        <v>20021</v>
      </c>
      <c r="AA41" s="36">
        <v>2672</v>
      </c>
      <c r="AB41" s="244">
        <v>9523</v>
      </c>
      <c r="AC41" s="36">
        <v>5378</v>
      </c>
      <c r="AD41" s="241">
        <v>39854</v>
      </c>
      <c r="AE41" s="36">
        <v>2388</v>
      </c>
      <c r="AF41" s="241">
        <v>19184</v>
      </c>
      <c r="AG41" s="35">
        <v>1098</v>
      </c>
      <c r="AH41" s="173">
        <v>31345</v>
      </c>
      <c r="AI41" s="131">
        <v>22985</v>
      </c>
      <c r="AJ41" s="160">
        <v>11961</v>
      </c>
      <c r="AK41" s="35">
        <v>7093</v>
      </c>
      <c r="AL41" s="160">
        <v>8068</v>
      </c>
      <c r="AM41" s="35">
        <v>6858</v>
      </c>
      <c r="AN41" s="35">
        <v>12653</v>
      </c>
      <c r="AO41" s="160">
        <v>8342</v>
      </c>
      <c r="AP41" s="131">
        <v>50611</v>
      </c>
      <c r="AQ41" s="160">
        <v>6462</v>
      </c>
      <c r="AR41" s="35">
        <v>6046</v>
      </c>
      <c r="AS41" s="160">
        <v>7856</v>
      </c>
      <c r="AT41" s="131">
        <v>21292</v>
      </c>
      <c r="AU41" s="160">
        <v>5004</v>
      </c>
      <c r="AV41" s="35">
        <v>11837</v>
      </c>
      <c r="AW41" s="160">
        <v>8305</v>
      </c>
      <c r="AX41" s="35">
        <v>16492</v>
      </c>
      <c r="AY41" s="160">
        <v>17346</v>
      </c>
      <c r="AZ41" s="36">
        <v>863</v>
      </c>
      <c r="BA41" s="35">
        <v>2288</v>
      </c>
      <c r="BB41" s="36">
        <v>13534</v>
      </c>
      <c r="BC41" s="35">
        <v>1641</v>
      </c>
      <c r="BD41" s="36">
        <v>591</v>
      </c>
      <c r="BE41" s="158">
        <v>607512</v>
      </c>
      <c r="BF41" s="301"/>
      <c r="BG41" s="149">
        <v>7</v>
      </c>
    </row>
    <row r="42" spans="1:59" ht="12.75">
      <c r="A42" s="301"/>
      <c r="B42" s="92">
        <v>8</v>
      </c>
      <c r="C42" s="130">
        <v>61439</v>
      </c>
      <c r="D42" s="89">
        <f>BE42-C42</f>
        <v>596164</v>
      </c>
      <c r="E42" s="160">
        <v>6379</v>
      </c>
      <c r="F42" s="36">
        <v>2412</v>
      </c>
      <c r="G42" s="36">
        <v>5993</v>
      </c>
      <c r="H42" s="36">
        <v>1056</v>
      </c>
      <c r="I42" s="36">
        <v>4261</v>
      </c>
      <c r="J42" s="241">
        <v>23773</v>
      </c>
      <c r="K42" s="36">
        <v>6667</v>
      </c>
      <c r="L42" s="36">
        <v>3018</v>
      </c>
      <c r="M42" s="36">
        <v>209</v>
      </c>
      <c r="N42" s="241">
        <v>41177</v>
      </c>
      <c r="O42" s="36">
        <v>1346</v>
      </c>
      <c r="P42" s="36">
        <v>376</v>
      </c>
      <c r="Q42" s="36">
        <v>1636</v>
      </c>
      <c r="R42" s="36">
        <v>1215</v>
      </c>
      <c r="S42" s="36">
        <v>426</v>
      </c>
      <c r="T42" s="36">
        <v>33</v>
      </c>
      <c r="U42" s="36">
        <v>8000</v>
      </c>
      <c r="V42" s="36">
        <v>451</v>
      </c>
      <c r="W42" s="241">
        <v>79216</v>
      </c>
      <c r="X42" s="244">
        <v>16350</v>
      </c>
      <c r="Y42" s="36">
        <v>4764</v>
      </c>
      <c r="Z42" s="241">
        <v>25773</v>
      </c>
      <c r="AA42" s="36">
        <v>3477</v>
      </c>
      <c r="AB42" s="244">
        <v>11516</v>
      </c>
      <c r="AC42" s="36">
        <v>6371</v>
      </c>
      <c r="AD42" s="241">
        <v>42627</v>
      </c>
      <c r="AE42" s="36">
        <v>2576</v>
      </c>
      <c r="AF42" s="241">
        <v>23615</v>
      </c>
      <c r="AG42" s="35">
        <v>1083</v>
      </c>
      <c r="AH42" s="173">
        <v>31557</v>
      </c>
      <c r="AI42" s="131">
        <v>31930</v>
      </c>
      <c r="AJ42" s="160">
        <v>7341</v>
      </c>
      <c r="AK42" s="35">
        <v>6276</v>
      </c>
      <c r="AL42" s="160">
        <v>8358</v>
      </c>
      <c r="AM42" s="35">
        <v>6997</v>
      </c>
      <c r="AN42" s="35">
        <v>10470</v>
      </c>
      <c r="AO42" s="160">
        <v>7873</v>
      </c>
      <c r="AP42" s="131">
        <v>40900</v>
      </c>
      <c r="AQ42" s="160">
        <v>7785</v>
      </c>
      <c r="AR42" s="35">
        <v>3160</v>
      </c>
      <c r="AS42" s="160">
        <v>7273</v>
      </c>
      <c r="AT42" s="131">
        <v>19374</v>
      </c>
      <c r="AU42" s="160">
        <v>3371</v>
      </c>
      <c r="AV42" s="35">
        <v>12581</v>
      </c>
      <c r="AW42" s="160">
        <v>10683</v>
      </c>
      <c r="AX42" s="35">
        <v>16127</v>
      </c>
      <c r="AY42" s="160">
        <v>19742</v>
      </c>
      <c r="AZ42" s="36">
        <v>559</v>
      </c>
      <c r="BA42" s="35">
        <v>4389</v>
      </c>
      <c r="BB42" s="36">
        <v>11024</v>
      </c>
      <c r="BC42" s="35">
        <v>1718</v>
      </c>
      <c r="BD42" s="36">
        <v>880</v>
      </c>
      <c r="BE42" s="158">
        <v>657603</v>
      </c>
      <c r="BF42" s="301"/>
      <c r="BG42" s="92">
        <v>8</v>
      </c>
    </row>
    <row r="43" spans="1:59" ht="12.75">
      <c r="A43" s="301"/>
      <c r="B43" s="154">
        <v>9</v>
      </c>
      <c r="C43" s="129">
        <v>74292</v>
      </c>
      <c r="D43" s="282">
        <f>BE43-C43</f>
        <v>521579</v>
      </c>
      <c r="E43" s="161">
        <v>6265</v>
      </c>
      <c r="F43" s="13">
        <v>2409</v>
      </c>
      <c r="G43" s="13">
        <v>6773</v>
      </c>
      <c r="H43" s="13">
        <v>578</v>
      </c>
      <c r="I43" s="13">
        <v>4610</v>
      </c>
      <c r="J43" s="242">
        <v>17575</v>
      </c>
      <c r="K43" s="13">
        <v>3463</v>
      </c>
      <c r="L43" s="13">
        <v>2884</v>
      </c>
      <c r="M43" s="13">
        <v>440</v>
      </c>
      <c r="N43" s="242">
        <v>20936</v>
      </c>
      <c r="O43" s="13">
        <v>5898</v>
      </c>
      <c r="P43" s="13">
        <v>215</v>
      </c>
      <c r="Q43" s="13">
        <v>1095</v>
      </c>
      <c r="R43" s="13">
        <v>813</v>
      </c>
      <c r="S43" s="13">
        <v>196</v>
      </c>
      <c r="T43" s="13">
        <v>39</v>
      </c>
      <c r="U43" s="13">
        <v>7510</v>
      </c>
      <c r="V43" s="13">
        <v>322</v>
      </c>
      <c r="W43" s="242">
        <v>69839</v>
      </c>
      <c r="X43" s="245">
        <v>11400</v>
      </c>
      <c r="Y43" s="13">
        <v>7056</v>
      </c>
      <c r="Z43" s="242">
        <v>19463</v>
      </c>
      <c r="AA43" s="13">
        <v>2592</v>
      </c>
      <c r="AB43" s="245">
        <v>10749</v>
      </c>
      <c r="AC43" s="13">
        <v>5128</v>
      </c>
      <c r="AD43" s="242">
        <v>33613</v>
      </c>
      <c r="AE43" s="13">
        <v>1805</v>
      </c>
      <c r="AF43" s="242">
        <v>19093</v>
      </c>
      <c r="AG43" s="12">
        <v>1945</v>
      </c>
      <c r="AH43" s="174">
        <v>32365</v>
      </c>
      <c r="AI43" s="132">
        <v>20131</v>
      </c>
      <c r="AJ43" s="161">
        <v>8994</v>
      </c>
      <c r="AK43" s="12">
        <v>6624</v>
      </c>
      <c r="AL43" s="161">
        <v>5784</v>
      </c>
      <c r="AM43" s="12">
        <v>6173</v>
      </c>
      <c r="AN43" s="12">
        <v>9134</v>
      </c>
      <c r="AO43" s="161">
        <v>10512</v>
      </c>
      <c r="AP43" s="132">
        <v>52137</v>
      </c>
      <c r="AQ43" s="161">
        <v>8863</v>
      </c>
      <c r="AR43" s="12">
        <v>3846</v>
      </c>
      <c r="AS43" s="161">
        <v>7810</v>
      </c>
      <c r="AT43" s="132">
        <v>16880</v>
      </c>
      <c r="AU43" s="161">
        <v>3834</v>
      </c>
      <c r="AV43" s="12">
        <v>8624</v>
      </c>
      <c r="AW43" s="161">
        <v>10931</v>
      </c>
      <c r="AX43" s="12">
        <v>12916</v>
      </c>
      <c r="AY43" s="161">
        <v>14911</v>
      </c>
      <c r="AZ43" s="13">
        <v>924</v>
      </c>
      <c r="BA43" s="12">
        <v>2624</v>
      </c>
      <c r="BB43" s="13">
        <v>10925</v>
      </c>
      <c r="BC43" s="12">
        <v>1351</v>
      </c>
      <c r="BD43" s="13">
        <v>582</v>
      </c>
      <c r="BE43" s="158">
        <v>595871</v>
      </c>
      <c r="BF43" s="301"/>
      <c r="BG43" s="154">
        <v>9</v>
      </c>
    </row>
    <row r="44" spans="1:59" ht="12.75">
      <c r="A44" s="301"/>
      <c r="B44" s="94" t="s">
        <v>110</v>
      </c>
      <c r="C44" s="278">
        <f aca="true" t="shared" si="9" ref="C44:I44">SUM(C41:C43)</f>
        <v>192687</v>
      </c>
      <c r="D44" s="278">
        <f t="shared" si="9"/>
        <v>1668299</v>
      </c>
      <c r="E44" s="220">
        <f t="shared" si="9"/>
        <v>19847</v>
      </c>
      <c r="F44" s="236">
        <f t="shared" si="9"/>
        <v>6975</v>
      </c>
      <c r="G44" s="236">
        <f t="shared" si="9"/>
        <v>24315</v>
      </c>
      <c r="H44" s="236">
        <f t="shared" si="9"/>
        <v>2936</v>
      </c>
      <c r="I44" s="236">
        <f t="shared" si="9"/>
        <v>16206</v>
      </c>
      <c r="J44" s="236">
        <f aca="true" t="shared" si="10" ref="J44:BD44">SUM(J41:J43)</f>
        <v>58420</v>
      </c>
      <c r="K44" s="236">
        <f t="shared" si="10"/>
        <v>11203</v>
      </c>
      <c r="L44" s="236">
        <f t="shared" si="10"/>
        <v>9125</v>
      </c>
      <c r="M44" s="236">
        <f t="shared" si="10"/>
        <v>864</v>
      </c>
      <c r="N44" s="236">
        <f t="shared" si="10"/>
        <v>82161</v>
      </c>
      <c r="O44" s="236">
        <f t="shared" si="10"/>
        <v>8050</v>
      </c>
      <c r="P44" s="236">
        <f t="shared" si="10"/>
        <v>1033</v>
      </c>
      <c r="Q44" s="236">
        <f t="shared" si="10"/>
        <v>4522</v>
      </c>
      <c r="R44" s="236">
        <f t="shared" si="10"/>
        <v>3235</v>
      </c>
      <c r="S44" s="236">
        <f t="shared" si="10"/>
        <v>870</v>
      </c>
      <c r="T44" s="236">
        <f t="shared" si="10"/>
        <v>95</v>
      </c>
      <c r="U44" s="236">
        <f t="shared" si="10"/>
        <v>23350</v>
      </c>
      <c r="V44" s="236">
        <f t="shared" si="10"/>
        <v>1079</v>
      </c>
      <c r="W44" s="236">
        <f t="shared" si="10"/>
        <v>216050</v>
      </c>
      <c r="X44" s="236">
        <f t="shared" si="10"/>
        <v>42014</v>
      </c>
      <c r="Y44" s="236">
        <f t="shared" si="10"/>
        <v>17689</v>
      </c>
      <c r="Z44" s="236">
        <f t="shared" si="10"/>
        <v>65257</v>
      </c>
      <c r="AA44" s="236">
        <f t="shared" si="10"/>
        <v>8741</v>
      </c>
      <c r="AB44" s="236">
        <f t="shared" si="10"/>
        <v>31788</v>
      </c>
      <c r="AC44" s="236">
        <f t="shared" si="10"/>
        <v>16877</v>
      </c>
      <c r="AD44" s="236">
        <f t="shared" si="10"/>
        <v>116094</v>
      </c>
      <c r="AE44" s="236">
        <f t="shared" si="10"/>
        <v>6769</v>
      </c>
      <c r="AF44" s="236">
        <f t="shared" si="10"/>
        <v>61892</v>
      </c>
      <c r="AG44" s="256">
        <f t="shared" si="10"/>
        <v>4126</v>
      </c>
      <c r="AH44" s="220">
        <f t="shared" si="10"/>
        <v>95267</v>
      </c>
      <c r="AI44" s="256">
        <f t="shared" si="10"/>
        <v>75046</v>
      </c>
      <c r="AJ44" s="220">
        <f t="shared" si="10"/>
        <v>28296</v>
      </c>
      <c r="AK44" s="256">
        <f t="shared" si="10"/>
        <v>19993</v>
      </c>
      <c r="AL44" s="220">
        <f t="shared" si="10"/>
        <v>22210</v>
      </c>
      <c r="AM44" s="256">
        <f t="shared" si="10"/>
        <v>20028</v>
      </c>
      <c r="AN44" s="256">
        <f t="shared" si="10"/>
        <v>32257</v>
      </c>
      <c r="AO44" s="220">
        <f t="shared" si="10"/>
        <v>26727</v>
      </c>
      <c r="AP44" s="256">
        <f t="shared" si="10"/>
        <v>143648</v>
      </c>
      <c r="AQ44" s="220">
        <f t="shared" si="10"/>
        <v>23110</v>
      </c>
      <c r="AR44" s="256">
        <f t="shared" si="10"/>
        <v>13052</v>
      </c>
      <c r="AS44" s="220">
        <f t="shared" si="10"/>
        <v>22939</v>
      </c>
      <c r="AT44" s="256">
        <f t="shared" si="10"/>
        <v>57546</v>
      </c>
      <c r="AU44" s="220">
        <f t="shared" si="10"/>
        <v>12209</v>
      </c>
      <c r="AV44" s="256">
        <f t="shared" si="10"/>
        <v>33042</v>
      </c>
      <c r="AW44" s="220">
        <f t="shared" si="10"/>
        <v>29919</v>
      </c>
      <c r="AX44" s="256">
        <f t="shared" si="10"/>
        <v>45535</v>
      </c>
      <c r="AY44" s="220">
        <f t="shared" si="10"/>
        <v>51999</v>
      </c>
      <c r="AZ44" s="236">
        <f t="shared" si="10"/>
        <v>2346</v>
      </c>
      <c r="BA44" s="256">
        <f t="shared" si="10"/>
        <v>9301</v>
      </c>
      <c r="BB44" s="236">
        <f t="shared" si="10"/>
        <v>35483</v>
      </c>
      <c r="BC44" s="256">
        <f t="shared" si="10"/>
        <v>4710</v>
      </c>
      <c r="BD44" s="226">
        <f t="shared" si="10"/>
        <v>2053</v>
      </c>
      <c r="BE44" s="133">
        <v>1860986</v>
      </c>
      <c r="BF44" s="301"/>
      <c r="BG44" s="94" t="s">
        <v>110</v>
      </c>
    </row>
    <row r="45" spans="1:59" ht="12.75">
      <c r="A45" s="301"/>
      <c r="B45" s="263" t="s">
        <v>126</v>
      </c>
      <c r="C45" s="135">
        <f>C44/C17*100</f>
        <v>94.97959304388974</v>
      </c>
      <c r="D45" s="135">
        <f aca="true" t="shared" si="11" ref="D45:K45">D44/D17*100</f>
        <v>106.72823978586527</v>
      </c>
      <c r="E45" s="221">
        <f t="shared" si="11"/>
        <v>100.85882711657688</v>
      </c>
      <c r="F45" s="237">
        <f t="shared" si="11"/>
        <v>133.72315950920245</v>
      </c>
      <c r="G45" s="237">
        <f t="shared" si="11"/>
        <v>92.26653511934126</v>
      </c>
      <c r="H45" s="237">
        <f t="shared" si="11"/>
        <v>120.18010642652477</v>
      </c>
      <c r="I45" s="237">
        <f t="shared" si="11"/>
        <v>105.1177271842771</v>
      </c>
      <c r="J45" s="237">
        <f t="shared" si="11"/>
        <v>90.404048219619</v>
      </c>
      <c r="K45" s="237">
        <f t="shared" si="11"/>
        <v>140.9182389937107</v>
      </c>
      <c r="L45" s="237">
        <f aca="true" t="shared" si="12" ref="L45:BE45">L44/L17*100</f>
        <v>119.81355042016806</v>
      </c>
      <c r="M45" s="237">
        <f t="shared" si="12"/>
        <v>85.29121421520237</v>
      </c>
      <c r="N45" s="237">
        <f t="shared" si="12"/>
        <v>108.42901259007047</v>
      </c>
      <c r="O45" s="237">
        <f t="shared" si="12"/>
        <v>166.49431230610134</v>
      </c>
      <c r="P45" s="237">
        <f t="shared" si="12"/>
        <v>124.30806257521058</v>
      </c>
      <c r="Q45" s="237">
        <f t="shared" si="12"/>
        <v>80.00707714083511</v>
      </c>
      <c r="R45" s="237">
        <f t="shared" si="12"/>
        <v>159.28114229443625</v>
      </c>
      <c r="S45" s="237">
        <f t="shared" si="12"/>
        <v>104.81927710843372</v>
      </c>
      <c r="T45" s="237">
        <f t="shared" si="12"/>
        <v>45.023696682464454</v>
      </c>
      <c r="U45" s="237">
        <f t="shared" si="12"/>
        <v>111.16930108550753</v>
      </c>
      <c r="V45" s="237">
        <f t="shared" si="12"/>
        <v>81.92862566438876</v>
      </c>
      <c r="W45" s="237">
        <f t="shared" si="12"/>
        <v>104.60848682044428</v>
      </c>
      <c r="X45" s="237">
        <f t="shared" si="12"/>
        <v>118.71715173777903</v>
      </c>
      <c r="Y45" s="237">
        <f t="shared" si="12"/>
        <v>84.41824949890236</v>
      </c>
      <c r="Z45" s="237">
        <f t="shared" si="12"/>
        <v>119.04735843549328</v>
      </c>
      <c r="AA45" s="237">
        <f t="shared" si="12"/>
        <v>102.25783809078146</v>
      </c>
      <c r="AB45" s="237">
        <f t="shared" si="12"/>
        <v>105.13990871204604</v>
      </c>
      <c r="AC45" s="237">
        <f t="shared" si="12"/>
        <v>98.59212524827666</v>
      </c>
      <c r="AD45" s="237">
        <f t="shared" si="12"/>
        <v>89.84491084695394</v>
      </c>
      <c r="AE45" s="237">
        <f t="shared" si="12"/>
        <v>98.78867483946293</v>
      </c>
      <c r="AF45" s="237">
        <f t="shared" si="12"/>
        <v>119.33288344741155</v>
      </c>
      <c r="AG45" s="257">
        <f t="shared" si="12"/>
        <v>107.78474399164055</v>
      </c>
      <c r="AH45" s="221">
        <f t="shared" si="12"/>
        <v>102.4398374158584</v>
      </c>
      <c r="AI45" s="257">
        <f t="shared" si="12"/>
        <v>108.9375662297319</v>
      </c>
      <c r="AJ45" s="221">
        <f t="shared" si="12"/>
        <v>95.04232164449819</v>
      </c>
      <c r="AK45" s="257">
        <f t="shared" si="12"/>
        <v>96.37503012774162</v>
      </c>
      <c r="AL45" s="221">
        <f t="shared" si="12"/>
        <v>122.78858911985846</v>
      </c>
      <c r="AM45" s="257">
        <f t="shared" si="12"/>
        <v>83.05893086716709</v>
      </c>
      <c r="AN45" s="257">
        <f t="shared" si="12"/>
        <v>123.53797250201065</v>
      </c>
      <c r="AO45" s="221">
        <f t="shared" si="12"/>
        <v>116.71688720031443</v>
      </c>
      <c r="AP45" s="257">
        <f t="shared" si="12"/>
        <v>107.6321349897349</v>
      </c>
      <c r="AQ45" s="221">
        <f t="shared" si="12"/>
        <v>105.67953173586977</v>
      </c>
      <c r="AR45" s="257">
        <f t="shared" si="12"/>
        <v>106.43398842045177</v>
      </c>
      <c r="AS45" s="221">
        <f t="shared" si="12"/>
        <v>94.7579312623926</v>
      </c>
      <c r="AT45" s="257">
        <f t="shared" si="12"/>
        <v>139.32981453682632</v>
      </c>
      <c r="AU45" s="221">
        <f t="shared" si="12"/>
        <v>157.8818052502263</v>
      </c>
      <c r="AV45" s="257">
        <f t="shared" si="12"/>
        <v>112.61758691206545</v>
      </c>
      <c r="AW45" s="221">
        <f t="shared" si="12"/>
        <v>93.37723541712182</v>
      </c>
      <c r="AX45" s="257">
        <f t="shared" si="12"/>
        <v>127.0047136920202</v>
      </c>
      <c r="AY45" s="221">
        <f t="shared" si="12"/>
        <v>107.58042826109444</v>
      </c>
      <c r="AZ45" s="237">
        <f t="shared" si="12"/>
        <v>93.87755102040816</v>
      </c>
      <c r="BA45" s="257">
        <f t="shared" si="12"/>
        <v>131.63034248514012</v>
      </c>
      <c r="BB45" s="237">
        <f t="shared" si="12"/>
        <v>117.86414216907491</v>
      </c>
      <c r="BC45" s="257">
        <f t="shared" si="12"/>
        <v>108.9773253123554</v>
      </c>
      <c r="BD45" s="227">
        <f t="shared" si="12"/>
        <v>211.43151390319258</v>
      </c>
      <c r="BE45" s="214">
        <f t="shared" si="12"/>
        <v>105.37859569648924</v>
      </c>
      <c r="BF45" s="301"/>
      <c r="BG45" s="263" t="s">
        <v>126</v>
      </c>
    </row>
    <row r="46" spans="1:59" ht="13.5" thickBot="1">
      <c r="A46" s="301"/>
      <c r="B46" s="264" t="s">
        <v>123</v>
      </c>
      <c r="C46" s="135">
        <f>C44-C17</f>
        <v>-10185</v>
      </c>
      <c r="D46" s="135">
        <f aca="true" t="shared" si="13" ref="D46:BE46">D44-D17</f>
        <v>105171</v>
      </c>
      <c r="E46" s="221">
        <f t="shared" si="13"/>
        <v>169</v>
      </c>
      <c r="F46" s="237">
        <f t="shared" si="13"/>
        <v>1759</v>
      </c>
      <c r="G46" s="237">
        <f t="shared" si="13"/>
        <v>-2038</v>
      </c>
      <c r="H46" s="237">
        <f t="shared" si="13"/>
        <v>493</v>
      </c>
      <c r="I46" s="237">
        <f t="shared" si="13"/>
        <v>789</v>
      </c>
      <c r="J46" s="237">
        <f t="shared" si="13"/>
        <v>-6201</v>
      </c>
      <c r="K46" s="237">
        <f t="shared" si="13"/>
        <v>3253</v>
      </c>
      <c r="L46" s="237">
        <f t="shared" si="13"/>
        <v>1509</v>
      </c>
      <c r="M46" s="237">
        <f t="shared" si="13"/>
        <v>-149</v>
      </c>
      <c r="N46" s="237">
        <f t="shared" si="13"/>
        <v>6387</v>
      </c>
      <c r="O46" s="237">
        <f t="shared" si="13"/>
        <v>3215</v>
      </c>
      <c r="P46" s="237">
        <f t="shared" si="13"/>
        <v>202</v>
      </c>
      <c r="Q46" s="237">
        <f t="shared" si="13"/>
        <v>-1130</v>
      </c>
      <c r="R46" s="237">
        <f t="shared" si="13"/>
        <v>1204</v>
      </c>
      <c r="S46" s="237">
        <f t="shared" si="13"/>
        <v>40</v>
      </c>
      <c r="T46" s="237">
        <f t="shared" si="13"/>
        <v>-116</v>
      </c>
      <c r="U46" s="237">
        <f t="shared" si="13"/>
        <v>2346</v>
      </c>
      <c r="V46" s="237">
        <f t="shared" si="13"/>
        <v>-238</v>
      </c>
      <c r="W46" s="237">
        <f t="shared" si="13"/>
        <v>9518</v>
      </c>
      <c r="X46" s="237">
        <f t="shared" si="13"/>
        <v>6624</v>
      </c>
      <c r="Y46" s="237">
        <f t="shared" si="13"/>
        <v>-3265</v>
      </c>
      <c r="Z46" s="237">
        <f t="shared" si="13"/>
        <v>10441</v>
      </c>
      <c r="AA46" s="237">
        <f t="shared" si="13"/>
        <v>193</v>
      </c>
      <c r="AB46" s="237">
        <f t="shared" si="13"/>
        <v>1554</v>
      </c>
      <c r="AC46" s="237">
        <f t="shared" si="13"/>
        <v>-241</v>
      </c>
      <c r="AD46" s="237">
        <f t="shared" si="13"/>
        <v>-13122</v>
      </c>
      <c r="AE46" s="237">
        <f t="shared" si="13"/>
        <v>-83</v>
      </c>
      <c r="AF46" s="237">
        <f t="shared" si="13"/>
        <v>10027</v>
      </c>
      <c r="AG46" s="257">
        <f t="shared" si="13"/>
        <v>298</v>
      </c>
      <c r="AH46" s="221">
        <f t="shared" si="13"/>
        <v>2269</v>
      </c>
      <c r="AI46" s="257">
        <f t="shared" si="13"/>
        <v>6157</v>
      </c>
      <c r="AJ46" s="221">
        <f t="shared" si="13"/>
        <v>-1476</v>
      </c>
      <c r="AK46" s="257">
        <f t="shared" si="13"/>
        <v>-752</v>
      </c>
      <c r="AL46" s="221">
        <f t="shared" si="13"/>
        <v>4122</v>
      </c>
      <c r="AM46" s="257">
        <f t="shared" si="13"/>
        <v>-4085</v>
      </c>
      <c r="AN46" s="257">
        <f t="shared" si="13"/>
        <v>6146</v>
      </c>
      <c r="AO46" s="221">
        <f t="shared" si="13"/>
        <v>3828</v>
      </c>
      <c r="AP46" s="257">
        <f t="shared" si="13"/>
        <v>10186</v>
      </c>
      <c r="AQ46" s="221">
        <f t="shared" si="13"/>
        <v>1242</v>
      </c>
      <c r="AR46" s="257">
        <f t="shared" si="13"/>
        <v>789</v>
      </c>
      <c r="AS46" s="221">
        <f t="shared" si="13"/>
        <v>-1269</v>
      </c>
      <c r="AT46" s="257">
        <f t="shared" si="13"/>
        <v>16244</v>
      </c>
      <c r="AU46" s="221">
        <f t="shared" si="13"/>
        <v>4476</v>
      </c>
      <c r="AV46" s="257">
        <f t="shared" si="13"/>
        <v>3702</v>
      </c>
      <c r="AW46" s="221">
        <f t="shared" si="13"/>
        <v>-2122</v>
      </c>
      <c r="AX46" s="257">
        <f t="shared" si="13"/>
        <v>9682</v>
      </c>
      <c r="AY46" s="221">
        <f t="shared" si="13"/>
        <v>3664</v>
      </c>
      <c r="AZ46" s="237">
        <f t="shared" si="13"/>
        <v>-153</v>
      </c>
      <c r="BA46" s="257">
        <f t="shared" si="13"/>
        <v>2235</v>
      </c>
      <c r="BB46" s="237">
        <f t="shared" si="13"/>
        <v>5378</v>
      </c>
      <c r="BC46" s="257">
        <f t="shared" si="13"/>
        <v>388</v>
      </c>
      <c r="BD46" s="227">
        <f t="shared" si="13"/>
        <v>1082</v>
      </c>
      <c r="BE46" s="135">
        <f t="shared" si="13"/>
        <v>94986</v>
      </c>
      <c r="BF46" s="301"/>
      <c r="BG46" s="264" t="s">
        <v>123</v>
      </c>
    </row>
    <row r="47" spans="1:59" ht="12.75">
      <c r="A47" s="301"/>
      <c r="B47" s="155" t="s">
        <v>111</v>
      </c>
      <c r="C47" s="137">
        <f>C44+C38</f>
        <v>565438</v>
      </c>
      <c r="D47" s="137">
        <f aca="true" t="shared" si="14" ref="D47:BE47">D44+D38</f>
        <v>4014078</v>
      </c>
      <c r="E47" s="162">
        <f t="shared" si="14"/>
        <v>50877</v>
      </c>
      <c r="F47" s="177">
        <f t="shared" si="14"/>
        <v>16405</v>
      </c>
      <c r="G47" s="177">
        <f t="shared" si="14"/>
        <v>54891</v>
      </c>
      <c r="H47" s="177">
        <f t="shared" si="14"/>
        <v>5946</v>
      </c>
      <c r="I47" s="177">
        <f t="shared" si="14"/>
        <v>40848</v>
      </c>
      <c r="J47" s="177">
        <f t="shared" si="14"/>
        <v>165308</v>
      </c>
      <c r="K47" s="177">
        <f t="shared" si="14"/>
        <v>25096</v>
      </c>
      <c r="L47" s="177">
        <f t="shared" si="14"/>
        <v>24254</v>
      </c>
      <c r="M47" s="177">
        <f t="shared" si="14"/>
        <v>2203</v>
      </c>
      <c r="N47" s="177">
        <f t="shared" si="14"/>
        <v>235294</v>
      </c>
      <c r="O47" s="177">
        <f t="shared" si="14"/>
        <v>20527</v>
      </c>
      <c r="P47" s="177">
        <f t="shared" si="14"/>
        <v>2142</v>
      </c>
      <c r="Q47" s="177">
        <f t="shared" si="14"/>
        <v>10051</v>
      </c>
      <c r="R47" s="177">
        <f t="shared" si="14"/>
        <v>6681</v>
      </c>
      <c r="S47" s="177">
        <f t="shared" si="14"/>
        <v>2201</v>
      </c>
      <c r="T47" s="177">
        <f t="shared" si="14"/>
        <v>393</v>
      </c>
      <c r="U47" s="177">
        <f t="shared" si="14"/>
        <v>59122</v>
      </c>
      <c r="V47" s="177">
        <f t="shared" si="14"/>
        <v>2268</v>
      </c>
      <c r="W47" s="177">
        <f t="shared" si="14"/>
        <v>534132</v>
      </c>
      <c r="X47" s="177">
        <f t="shared" si="14"/>
        <v>90538</v>
      </c>
      <c r="Y47" s="177">
        <f t="shared" si="14"/>
        <v>42137</v>
      </c>
      <c r="Z47" s="177">
        <f t="shared" si="14"/>
        <v>147221</v>
      </c>
      <c r="AA47" s="177">
        <f t="shared" si="14"/>
        <v>18933</v>
      </c>
      <c r="AB47" s="177">
        <f t="shared" si="14"/>
        <v>86329</v>
      </c>
      <c r="AC47" s="177">
        <f t="shared" si="14"/>
        <v>36774</v>
      </c>
      <c r="AD47" s="177">
        <f t="shared" si="14"/>
        <v>368367</v>
      </c>
      <c r="AE47" s="177">
        <f t="shared" si="14"/>
        <v>19946</v>
      </c>
      <c r="AF47" s="177">
        <f t="shared" si="14"/>
        <v>154922</v>
      </c>
      <c r="AG47" s="168">
        <f t="shared" si="14"/>
        <v>13163</v>
      </c>
      <c r="AH47" s="162">
        <f t="shared" si="14"/>
        <v>245369</v>
      </c>
      <c r="AI47" s="168">
        <f t="shared" si="14"/>
        <v>138368</v>
      </c>
      <c r="AJ47" s="162">
        <f t="shared" si="14"/>
        <v>67690</v>
      </c>
      <c r="AK47" s="168">
        <f t="shared" si="14"/>
        <v>50518</v>
      </c>
      <c r="AL47" s="162">
        <f t="shared" si="14"/>
        <v>47004</v>
      </c>
      <c r="AM47" s="168">
        <f t="shared" si="14"/>
        <v>57552</v>
      </c>
      <c r="AN47" s="168">
        <f t="shared" si="14"/>
        <v>81011</v>
      </c>
      <c r="AO47" s="162">
        <f t="shared" si="14"/>
        <v>52743</v>
      </c>
      <c r="AP47" s="168">
        <f t="shared" si="14"/>
        <v>302063</v>
      </c>
      <c r="AQ47" s="162">
        <f t="shared" si="14"/>
        <v>49124</v>
      </c>
      <c r="AR47" s="168">
        <f t="shared" si="14"/>
        <v>25535</v>
      </c>
      <c r="AS47" s="162">
        <f t="shared" si="14"/>
        <v>51233</v>
      </c>
      <c r="AT47" s="168">
        <f t="shared" si="14"/>
        <v>115559</v>
      </c>
      <c r="AU47" s="162">
        <f t="shared" si="14"/>
        <v>25581</v>
      </c>
      <c r="AV47" s="168">
        <f t="shared" si="14"/>
        <v>71383</v>
      </c>
      <c r="AW47" s="162">
        <f t="shared" si="14"/>
        <v>72207</v>
      </c>
      <c r="AX47" s="168">
        <f t="shared" si="14"/>
        <v>94730</v>
      </c>
      <c r="AY47" s="162">
        <f t="shared" si="14"/>
        <v>123524</v>
      </c>
      <c r="AZ47" s="177">
        <f t="shared" si="14"/>
        <v>5642</v>
      </c>
      <c r="BA47" s="168">
        <f t="shared" si="14"/>
        <v>21895</v>
      </c>
      <c r="BB47" s="177">
        <f t="shared" si="14"/>
        <v>65651</v>
      </c>
      <c r="BC47" s="168">
        <f t="shared" si="14"/>
        <v>8385</v>
      </c>
      <c r="BD47" s="228">
        <f t="shared" si="14"/>
        <v>4342</v>
      </c>
      <c r="BE47" s="137">
        <f t="shared" si="14"/>
        <v>4579516</v>
      </c>
      <c r="BF47" s="301"/>
      <c r="BG47" s="155" t="s">
        <v>111</v>
      </c>
    </row>
    <row r="48" spans="1:59" ht="12.75">
      <c r="A48" s="301"/>
      <c r="B48" s="152" t="s">
        <v>122</v>
      </c>
      <c r="C48" s="138">
        <f>C47/C18*100</f>
        <v>90.34605293852599</v>
      </c>
      <c r="D48" s="138">
        <f aca="true" t="shared" si="15" ref="D48:BE48">D47/D18*100</f>
        <v>105.0809885379131</v>
      </c>
      <c r="E48" s="222">
        <f t="shared" si="15"/>
        <v>101.7804629203593</v>
      </c>
      <c r="F48" s="238">
        <f t="shared" si="15"/>
        <v>117.02810671993151</v>
      </c>
      <c r="G48" s="238">
        <f t="shared" si="15"/>
        <v>85.78729389700712</v>
      </c>
      <c r="H48" s="238">
        <f t="shared" si="15"/>
        <v>109.62389380530972</v>
      </c>
      <c r="I48" s="238">
        <f t="shared" si="15"/>
        <v>113.77322229340166</v>
      </c>
      <c r="J48" s="238">
        <f t="shared" si="15"/>
        <v>91.68191851630006</v>
      </c>
      <c r="K48" s="238">
        <f t="shared" si="15"/>
        <v>120.12253494160446</v>
      </c>
      <c r="L48" s="238">
        <f t="shared" si="15"/>
        <v>126.87800795145428</v>
      </c>
      <c r="M48" s="238">
        <f t="shared" si="15"/>
        <v>89.88168094655242</v>
      </c>
      <c r="N48" s="238">
        <f t="shared" si="15"/>
        <v>105.50827317160665</v>
      </c>
      <c r="O48" s="238">
        <f t="shared" si="15"/>
        <v>124.49660359049007</v>
      </c>
      <c r="P48" s="238">
        <f t="shared" si="15"/>
        <v>120.13460459899046</v>
      </c>
      <c r="Q48" s="238">
        <f t="shared" si="15"/>
        <v>83.35544866478686</v>
      </c>
      <c r="R48" s="238">
        <f t="shared" si="15"/>
        <v>130.3609756097561</v>
      </c>
      <c r="S48" s="238">
        <f t="shared" si="15"/>
        <v>117.95284030010717</v>
      </c>
      <c r="T48" s="238">
        <f t="shared" si="15"/>
        <v>86.94690265486726</v>
      </c>
      <c r="U48" s="238">
        <f t="shared" si="15"/>
        <v>107.92822066850437</v>
      </c>
      <c r="V48" s="238">
        <f t="shared" si="15"/>
        <v>110.95890410958904</v>
      </c>
      <c r="W48" s="238">
        <f t="shared" si="15"/>
        <v>105.99245139244424</v>
      </c>
      <c r="X48" s="238">
        <f t="shared" si="15"/>
        <v>111.434127609295</v>
      </c>
      <c r="Y48" s="238">
        <f t="shared" si="15"/>
        <v>91.30048535274744</v>
      </c>
      <c r="Z48" s="238">
        <f t="shared" si="15"/>
        <v>117.30383095359511</v>
      </c>
      <c r="AA48" s="238">
        <f t="shared" si="15"/>
        <v>103.6742963530829</v>
      </c>
      <c r="AB48" s="238">
        <f t="shared" si="15"/>
        <v>106.92486809185266</v>
      </c>
      <c r="AC48" s="238">
        <f t="shared" si="15"/>
        <v>99.34891260299878</v>
      </c>
      <c r="AD48" s="238">
        <f t="shared" si="15"/>
        <v>92.43607437705454</v>
      </c>
      <c r="AE48" s="238">
        <f t="shared" si="15"/>
        <v>106.82877189223929</v>
      </c>
      <c r="AF48" s="238">
        <f t="shared" si="15"/>
        <v>107.54215345314702</v>
      </c>
      <c r="AG48" s="258">
        <f t="shared" si="15"/>
        <v>115.0511318940652</v>
      </c>
      <c r="AH48" s="222">
        <f t="shared" si="15"/>
        <v>103.2754317365849</v>
      </c>
      <c r="AI48" s="258">
        <f t="shared" si="15"/>
        <v>105.09334508058514</v>
      </c>
      <c r="AJ48" s="222">
        <f t="shared" si="15"/>
        <v>100.13165485717667</v>
      </c>
      <c r="AK48" s="258">
        <f t="shared" si="15"/>
        <v>97.01008161305809</v>
      </c>
      <c r="AL48" s="222">
        <f t="shared" si="15"/>
        <v>110.22676640949275</v>
      </c>
      <c r="AM48" s="258">
        <f t="shared" si="15"/>
        <v>82.1373522863504</v>
      </c>
      <c r="AN48" s="258">
        <f t="shared" si="15"/>
        <v>121.66736753574432</v>
      </c>
      <c r="AO48" s="222">
        <f t="shared" si="15"/>
        <v>115.90085041861691</v>
      </c>
      <c r="AP48" s="258">
        <f t="shared" si="15"/>
        <v>107.42653308722852</v>
      </c>
      <c r="AQ48" s="222">
        <f t="shared" si="15"/>
        <v>102.59601929784256</v>
      </c>
      <c r="AR48" s="258">
        <f t="shared" si="15"/>
        <v>111.97105897829422</v>
      </c>
      <c r="AS48" s="222">
        <f t="shared" si="15"/>
        <v>96.2158203125</v>
      </c>
      <c r="AT48" s="258">
        <f t="shared" si="15"/>
        <v>133.9115823628252</v>
      </c>
      <c r="AU48" s="222">
        <f t="shared" si="15"/>
        <v>127.91779177917792</v>
      </c>
      <c r="AV48" s="258">
        <f t="shared" si="15"/>
        <v>109.83689798430527</v>
      </c>
      <c r="AW48" s="222">
        <f t="shared" si="15"/>
        <v>93.3908454802954</v>
      </c>
      <c r="AX48" s="258">
        <f t="shared" si="15"/>
        <v>132.56923744349749</v>
      </c>
      <c r="AY48" s="222">
        <f t="shared" si="15"/>
        <v>107.55714223518655</v>
      </c>
      <c r="AZ48" s="238">
        <f t="shared" si="15"/>
        <v>96.44444444444444</v>
      </c>
      <c r="BA48" s="258">
        <f t="shared" si="15"/>
        <v>120.83333333333333</v>
      </c>
      <c r="BB48" s="238">
        <f t="shared" si="15"/>
        <v>116.08756387813202</v>
      </c>
      <c r="BC48" s="258">
        <f t="shared" si="15"/>
        <v>112.91408564503098</v>
      </c>
      <c r="BD48" s="229">
        <f t="shared" si="15"/>
        <v>141.29515131793036</v>
      </c>
      <c r="BE48" s="138">
        <f t="shared" si="15"/>
        <v>103.00669636782045</v>
      </c>
      <c r="BF48" s="301"/>
      <c r="BG48" s="152" t="s">
        <v>126</v>
      </c>
    </row>
    <row r="49" spans="1:59" ht="13.5" thickBot="1">
      <c r="A49" s="301"/>
      <c r="B49" s="153" t="s">
        <v>123</v>
      </c>
      <c r="C49" s="139">
        <f>C47-C18</f>
        <v>-60420</v>
      </c>
      <c r="D49" s="139">
        <f aca="true" t="shared" si="16" ref="D49:BE49">D47-D18</f>
        <v>194093</v>
      </c>
      <c r="E49" s="223">
        <f t="shared" si="16"/>
        <v>890</v>
      </c>
      <c r="F49" s="239">
        <f t="shared" si="16"/>
        <v>2387</v>
      </c>
      <c r="G49" s="239">
        <f t="shared" si="16"/>
        <v>-9094</v>
      </c>
      <c r="H49" s="239">
        <f t="shared" si="16"/>
        <v>522</v>
      </c>
      <c r="I49" s="239">
        <f t="shared" si="16"/>
        <v>4945</v>
      </c>
      <c r="J49" s="239">
        <f t="shared" si="16"/>
        <v>-14998</v>
      </c>
      <c r="K49" s="239">
        <f t="shared" si="16"/>
        <v>4204</v>
      </c>
      <c r="L49" s="239">
        <f t="shared" si="16"/>
        <v>5138</v>
      </c>
      <c r="M49" s="239">
        <f t="shared" si="16"/>
        <v>-248</v>
      </c>
      <c r="N49" s="239">
        <f t="shared" si="16"/>
        <v>12284</v>
      </c>
      <c r="O49" s="239">
        <f t="shared" si="16"/>
        <v>4039</v>
      </c>
      <c r="P49" s="239">
        <f t="shared" si="16"/>
        <v>359</v>
      </c>
      <c r="Q49" s="239">
        <f t="shared" si="16"/>
        <v>-2007</v>
      </c>
      <c r="R49" s="239">
        <f t="shared" si="16"/>
        <v>1556</v>
      </c>
      <c r="S49" s="239">
        <f t="shared" si="16"/>
        <v>335</v>
      </c>
      <c r="T49" s="239">
        <f t="shared" si="16"/>
        <v>-59</v>
      </c>
      <c r="U49" s="239">
        <f t="shared" si="16"/>
        <v>4343</v>
      </c>
      <c r="V49" s="239">
        <f t="shared" si="16"/>
        <v>224</v>
      </c>
      <c r="W49" s="239">
        <f t="shared" si="16"/>
        <v>30198</v>
      </c>
      <c r="X49" s="239">
        <f t="shared" si="16"/>
        <v>9290</v>
      </c>
      <c r="Y49" s="239">
        <f t="shared" si="16"/>
        <v>-4015</v>
      </c>
      <c r="Z49" s="239">
        <f t="shared" si="16"/>
        <v>21717</v>
      </c>
      <c r="AA49" s="239">
        <f t="shared" si="16"/>
        <v>671</v>
      </c>
      <c r="AB49" s="239">
        <f t="shared" si="16"/>
        <v>5591</v>
      </c>
      <c r="AC49" s="239">
        <f t="shared" si="16"/>
        <v>-241</v>
      </c>
      <c r="AD49" s="239">
        <f t="shared" si="16"/>
        <v>-30143</v>
      </c>
      <c r="AE49" s="239">
        <f t="shared" si="16"/>
        <v>1275</v>
      </c>
      <c r="AF49" s="239">
        <f t="shared" si="16"/>
        <v>10865</v>
      </c>
      <c r="AG49" s="259">
        <f t="shared" si="16"/>
        <v>1722</v>
      </c>
      <c r="AH49" s="223">
        <f t="shared" si="16"/>
        <v>7782</v>
      </c>
      <c r="AI49" s="259">
        <f t="shared" si="16"/>
        <v>6706</v>
      </c>
      <c r="AJ49" s="223">
        <f t="shared" si="16"/>
        <v>89</v>
      </c>
      <c r="AK49" s="259">
        <f t="shared" si="16"/>
        <v>-1557</v>
      </c>
      <c r="AL49" s="223">
        <f t="shared" si="16"/>
        <v>4361</v>
      </c>
      <c r="AM49" s="259">
        <f t="shared" si="16"/>
        <v>-12516</v>
      </c>
      <c r="AN49" s="259">
        <f t="shared" si="16"/>
        <v>14427</v>
      </c>
      <c r="AO49" s="223">
        <f t="shared" si="16"/>
        <v>7236</v>
      </c>
      <c r="AP49" s="259">
        <f t="shared" si="16"/>
        <v>20882</v>
      </c>
      <c r="AQ49" s="223">
        <f t="shared" si="16"/>
        <v>1243</v>
      </c>
      <c r="AR49" s="259">
        <f t="shared" si="16"/>
        <v>2730</v>
      </c>
      <c r="AS49" s="223">
        <f t="shared" si="16"/>
        <v>-2015</v>
      </c>
      <c r="AT49" s="259">
        <f t="shared" si="16"/>
        <v>29264</v>
      </c>
      <c r="AU49" s="223">
        <f t="shared" si="16"/>
        <v>5583</v>
      </c>
      <c r="AV49" s="259">
        <f t="shared" si="16"/>
        <v>6393</v>
      </c>
      <c r="AW49" s="223">
        <f t="shared" si="16"/>
        <v>-5110</v>
      </c>
      <c r="AX49" s="259">
        <f t="shared" si="16"/>
        <v>23273</v>
      </c>
      <c r="AY49" s="223">
        <f t="shared" si="16"/>
        <v>8679</v>
      </c>
      <c r="AZ49" s="239">
        <f t="shared" si="16"/>
        <v>-208</v>
      </c>
      <c r="BA49" s="259">
        <f t="shared" si="16"/>
        <v>3775</v>
      </c>
      <c r="BB49" s="239">
        <f t="shared" si="16"/>
        <v>9098</v>
      </c>
      <c r="BC49" s="259">
        <f t="shared" si="16"/>
        <v>959</v>
      </c>
      <c r="BD49" s="230">
        <f t="shared" si="16"/>
        <v>1269</v>
      </c>
      <c r="BE49" s="139">
        <f t="shared" si="16"/>
        <v>133673</v>
      </c>
      <c r="BF49" s="301"/>
      <c r="BG49" s="153" t="s">
        <v>123</v>
      </c>
    </row>
    <row r="50" spans="1:59" ht="12.75">
      <c r="A50" s="301"/>
      <c r="B50" s="92">
        <v>10</v>
      </c>
      <c r="C50" s="140">
        <v>72652</v>
      </c>
      <c r="D50" s="89">
        <f>BE50-C50</f>
        <v>511526</v>
      </c>
      <c r="E50" s="161">
        <v>5099</v>
      </c>
      <c r="F50" s="13">
        <v>1786</v>
      </c>
      <c r="G50" s="13">
        <v>6237</v>
      </c>
      <c r="H50" s="13">
        <v>431</v>
      </c>
      <c r="I50" s="13">
        <v>4644</v>
      </c>
      <c r="J50" s="242">
        <v>18189</v>
      </c>
      <c r="K50" s="13">
        <v>2447</v>
      </c>
      <c r="L50" s="13">
        <v>3200</v>
      </c>
      <c r="M50" s="13">
        <v>542</v>
      </c>
      <c r="N50" s="242">
        <v>20200</v>
      </c>
      <c r="O50" s="13">
        <v>4426</v>
      </c>
      <c r="P50" s="13">
        <v>228</v>
      </c>
      <c r="Q50" s="13">
        <v>1749</v>
      </c>
      <c r="R50" s="13">
        <v>1091</v>
      </c>
      <c r="S50" s="13">
        <v>241</v>
      </c>
      <c r="T50" s="13">
        <v>77</v>
      </c>
      <c r="U50" s="13">
        <v>13085</v>
      </c>
      <c r="V50" s="13">
        <v>128</v>
      </c>
      <c r="W50" s="242">
        <v>85932</v>
      </c>
      <c r="X50" s="245">
        <v>11209</v>
      </c>
      <c r="Y50" s="13">
        <v>6816</v>
      </c>
      <c r="Z50" s="242">
        <v>17297</v>
      </c>
      <c r="AA50" s="13">
        <v>1939</v>
      </c>
      <c r="AB50" s="245">
        <v>11221</v>
      </c>
      <c r="AC50" s="13">
        <v>3704</v>
      </c>
      <c r="AD50" s="242">
        <v>38901</v>
      </c>
      <c r="AE50" s="13">
        <v>2420</v>
      </c>
      <c r="AF50" s="242">
        <v>18728</v>
      </c>
      <c r="AG50" s="12">
        <v>2084</v>
      </c>
      <c r="AH50" s="174">
        <v>30694</v>
      </c>
      <c r="AI50" s="132">
        <v>14593</v>
      </c>
      <c r="AJ50" s="161">
        <v>8286</v>
      </c>
      <c r="AK50" s="12">
        <v>6943</v>
      </c>
      <c r="AL50" s="161">
        <v>5692</v>
      </c>
      <c r="AM50" s="12">
        <v>6848</v>
      </c>
      <c r="AN50" s="12">
        <v>10024</v>
      </c>
      <c r="AO50" s="161">
        <v>6836</v>
      </c>
      <c r="AP50" s="132">
        <v>40606</v>
      </c>
      <c r="AQ50" s="161">
        <v>7140</v>
      </c>
      <c r="AR50" s="12">
        <v>2727</v>
      </c>
      <c r="AS50" s="161">
        <v>6268</v>
      </c>
      <c r="AT50" s="132">
        <v>16770</v>
      </c>
      <c r="AU50" s="161">
        <v>2843</v>
      </c>
      <c r="AV50" s="12">
        <v>9700</v>
      </c>
      <c r="AW50" s="161">
        <v>8860</v>
      </c>
      <c r="AX50" s="12">
        <v>14366</v>
      </c>
      <c r="AY50" s="161">
        <v>17009</v>
      </c>
      <c r="AZ50" s="13">
        <v>861</v>
      </c>
      <c r="BA50" s="12">
        <v>2362</v>
      </c>
      <c r="BB50" s="13">
        <v>6609</v>
      </c>
      <c r="BC50" s="12">
        <v>800</v>
      </c>
      <c r="BD50" s="13">
        <v>638</v>
      </c>
      <c r="BE50" s="182">
        <v>584178</v>
      </c>
      <c r="BF50" s="301"/>
      <c r="BG50" s="92">
        <v>10</v>
      </c>
    </row>
    <row r="51" spans="1:59" ht="12.75">
      <c r="A51" s="301"/>
      <c r="B51" s="92">
        <v>11</v>
      </c>
      <c r="C51" s="140">
        <v>74899</v>
      </c>
      <c r="D51" s="89">
        <f>BE51-C51</f>
        <v>368602</v>
      </c>
      <c r="E51" s="161">
        <v>4936</v>
      </c>
      <c r="F51" s="13">
        <v>1530</v>
      </c>
      <c r="G51" s="13">
        <v>3488</v>
      </c>
      <c r="H51" s="13">
        <v>346</v>
      </c>
      <c r="I51" s="13">
        <v>3517</v>
      </c>
      <c r="J51" s="242">
        <v>15483</v>
      </c>
      <c r="K51" s="13">
        <v>1974</v>
      </c>
      <c r="L51" s="13">
        <v>3178</v>
      </c>
      <c r="M51" s="13">
        <v>575</v>
      </c>
      <c r="N51" s="242">
        <v>20410</v>
      </c>
      <c r="O51" s="13">
        <v>3606</v>
      </c>
      <c r="P51" s="13">
        <v>263</v>
      </c>
      <c r="Q51" s="13">
        <v>1382</v>
      </c>
      <c r="R51" s="13">
        <v>497</v>
      </c>
      <c r="S51" s="13">
        <v>130</v>
      </c>
      <c r="T51" s="13">
        <v>25</v>
      </c>
      <c r="U51" s="13">
        <v>5989</v>
      </c>
      <c r="V51" s="13">
        <v>80</v>
      </c>
      <c r="W51" s="242">
        <v>51206</v>
      </c>
      <c r="X51" s="245">
        <v>7300</v>
      </c>
      <c r="Y51" s="13">
        <v>5631</v>
      </c>
      <c r="Z51" s="242">
        <v>13416</v>
      </c>
      <c r="AA51" s="13">
        <v>1677</v>
      </c>
      <c r="AB51" s="245">
        <v>9461</v>
      </c>
      <c r="AC51" s="13">
        <v>4772</v>
      </c>
      <c r="AD51" s="242">
        <v>33841</v>
      </c>
      <c r="AE51" s="13">
        <v>2383</v>
      </c>
      <c r="AF51" s="242">
        <v>20609</v>
      </c>
      <c r="AG51" s="12">
        <v>1634</v>
      </c>
      <c r="AH51" s="174">
        <v>28571</v>
      </c>
      <c r="AI51" s="132">
        <v>9431</v>
      </c>
      <c r="AJ51" s="161">
        <v>5168</v>
      </c>
      <c r="AK51" s="12">
        <v>4852</v>
      </c>
      <c r="AL51" s="161">
        <v>3280</v>
      </c>
      <c r="AM51" s="12">
        <v>6204</v>
      </c>
      <c r="AN51" s="12">
        <v>7967</v>
      </c>
      <c r="AO51" s="161">
        <v>3182</v>
      </c>
      <c r="AP51" s="132">
        <v>24127</v>
      </c>
      <c r="AQ51" s="161">
        <v>3336</v>
      </c>
      <c r="AR51" s="12">
        <v>1616</v>
      </c>
      <c r="AS51" s="161">
        <v>2963</v>
      </c>
      <c r="AT51" s="132">
        <v>7810</v>
      </c>
      <c r="AU51" s="161">
        <v>2530</v>
      </c>
      <c r="AV51" s="12">
        <v>6984</v>
      </c>
      <c r="AW51" s="161">
        <v>5865</v>
      </c>
      <c r="AX51" s="12">
        <v>7792</v>
      </c>
      <c r="AY51" s="161">
        <v>11599</v>
      </c>
      <c r="AZ51" s="13">
        <v>481</v>
      </c>
      <c r="BA51" s="12">
        <v>2027</v>
      </c>
      <c r="BB51" s="13">
        <v>2736</v>
      </c>
      <c r="BC51" s="12">
        <v>326</v>
      </c>
      <c r="BD51" s="13">
        <v>416</v>
      </c>
      <c r="BE51" s="158">
        <v>443501</v>
      </c>
      <c r="BF51" s="301"/>
      <c r="BG51" s="216">
        <v>11</v>
      </c>
    </row>
    <row r="52" spans="1:59" ht="12.75">
      <c r="A52" s="301"/>
      <c r="B52" s="154">
        <v>12</v>
      </c>
      <c r="C52" s="141">
        <v>78993</v>
      </c>
      <c r="D52" s="89">
        <f>BE52-C52</f>
        <v>429827</v>
      </c>
      <c r="E52" s="163">
        <v>5190</v>
      </c>
      <c r="F52" s="144">
        <v>2302</v>
      </c>
      <c r="G52" s="144">
        <v>2890</v>
      </c>
      <c r="H52" s="144">
        <v>697</v>
      </c>
      <c r="I52" s="144">
        <v>3828</v>
      </c>
      <c r="J52" s="243">
        <v>20933</v>
      </c>
      <c r="K52" s="144">
        <v>2342</v>
      </c>
      <c r="L52" s="144">
        <v>3604</v>
      </c>
      <c r="M52" s="144">
        <v>162</v>
      </c>
      <c r="N52" s="243">
        <v>29283</v>
      </c>
      <c r="O52" s="144">
        <v>1616</v>
      </c>
      <c r="P52" s="144">
        <v>249</v>
      </c>
      <c r="Q52" s="144">
        <v>2030</v>
      </c>
      <c r="R52" s="144">
        <v>897</v>
      </c>
      <c r="S52" s="144">
        <v>260</v>
      </c>
      <c r="T52" s="144">
        <v>38</v>
      </c>
      <c r="U52" s="144">
        <v>5590</v>
      </c>
      <c r="V52" s="144">
        <v>116</v>
      </c>
      <c r="W52" s="243">
        <v>64810</v>
      </c>
      <c r="X52" s="246">
        <v>9428</v>
      </c>
      <c r="Y52" s="144">
        <v>4114</v>
      </c>
      <c r="Z52" s="243">
        <v>10277</v>
      </c>
      <c r="AA52" s="144">
        <v>1766</v>
      </c>
      <c r="AB52" s="246">
        <v>13738</v>
      </c>
      <c r="AC52" s="144">
        <v>5344</v>
      </c>
      <c r="AD52" s="243">
        <v>34295</v>
      </c>
      <c r="AE52" s="144">
        <v>7734</v>
      </c>
      <c r="AF52" s="243">
        <v>20912</v>
      </c>
      <c r="AG52" s="142">
        <v>2356</v>
      </c>
      <c r="AH52" s="175">
        <v>32451</v>
      </c>
      <c r="AI52" s="143">
        <v>10370</v>
      </c>
      <c r="AJ52" s="163">
        <v>4866</v>
      </c>
      <c r="AK52" s="142">
        <v>6039</v>
      </c>
      <c r="AL52" s="163">
        <v>3131</v>
      </c>
      <c r="AM52" s="142">
        <v>7141</v>
      </c>
      <c r="AN52" s="142">
        <v>13352</v>
      </c>
      <c r="AO52" s="163">
        <v>3033</v>
      </c>
      <c r="AP52" s="143">
        <v>22160</v>
      </c>
      <c r="AQ52" s="163">
        <v>4475</v>
      </c>
      <c r="AR52" s="142">
        <v>1922</v>
      </c>
      <c r="AS52" s="163">
        <v>2593</v>
      </c>
      <c r="AT52" s="143">
        <v>9413</v>
      </c>
      <c r="AU52" s="163">
        <v>1839</v>
      </c>
      <c r="AV52" s="142">
        <v>9488</v>
      </c>
      <c r="AW52" s="163">
        <v>7743</v>
      </c>
      <c r="AX52" s="142">
        <v>8306</v>
      </c>
      <c r="AY52" s="163">
        <v>14426</v>
      </c>
      <c r="AZ52" s="144">
        <v>927</v>
      </c>
      <c r="BA52" s="142">
        <v>2535</v>
      </c>
      <c r="BB52" s="144">
        <v>5794</v>
      </c>
      <c r="BC52" s="142">
        <v>558</v>
      </c>
      <c r="BD52" s="144">
        <v>464</v>
      </c>
      <c r="BE52" s="158">
        <v>508820</v>
      </c>
      <c r="BF52" s="301"/>
      <c r="BG52" s="262">
        <v>12</v>
      </c>
    </row>
    <row r="53" spans="1:59" ht="12.75">
      <c r="A53" s="301"/>
      <c r="B53" s="96" t="s">
        <v>119</v>
      </c>
      <c r="C53" s="145">
        <f>SUM(C50:C52)</f>
        <v>226544</v>
      </c>
      <c r="D53" s="283">
        <f>BE53-C53</f>
        <v>1309955</v>
      </c>
      <c r="E53" s="164">
        <f>SUM(E50:E52)</f>
        <v>15225</v>
      </c>
      <c r="F53" s="178">
        <f aca="true" t="shared" si="17" ref="F53:BD53">SUM(F50:F52)</f>
        <v>5618</v>
      </c>
      <c r="G53" s="178">
        <f t="shared" si="17"/>
        <v>12615</v>
      </c>
      <c r="H53" s="178">
        <f t="shared" si="17"/>
        <v>1474</v>
      </c>
      <c r="I53" s="178">
        <f t="shared" si="17"/>
        <v>11989</v>
      </c>
      <c r="J53" s="178">
        <f t="shared" si="17"/>
        <v>54605</v>
      </c>
      <c r="K53" s="178">
        <f t="shared" si="17"/>
        <v>6763</v>
      </c>
      <c r="L53" s="178">
        <f t="shared" si="17"/>
        <v>9982</v>
      </c>
      <c r="M53" s="178">
        <f t="shared" si="17"/>
        <v>1279</v>
      </c>
      <c r="N53" s="178">
        <f t="shared" si="17"/>
        <v>69893</v>
      </c>
      <c r="O53" s="178">
        <f t="shared" si="17"/>
        <v>9648</v>
      </c>
      <c r="P53" s="178">
        <f t="shared" si="17"/>
        <v>740</v>
      </c>
      <c r="Q53" s="178">
        <f t="shared" si="17"/>
        <v>5161</v>
      </c>
      <c r="R53" s="178">
        <f t="shared" si="17"/>
        <v>2485</v>
      </c>
      <c r="S53" s="178">
        <f t="shared" si="17"/>
        <v>631</v>
      </c>
      <c r="T53" s="178">
        <f t="shared" si="17"/>
        <v>140</v>
      </c>
      <c r="U53" s="178">
        <f t="shared" si="17"/>
        <v>24664</v>
      </c>
      <c r="V53" s="178">
        <f t="shared" si="17"/>
        <v>324</v>
      </c>
      <c r="W53" s="178">
        <f t="shared" si="17"/>
        <v>201948</v>
      </c>
      <c r="X53" s="178">
        <f t="shared" si="17"/>
        <v>27937</v>
      </c>
      <c r="Y53" s="178">
        <f t="shared" si="17"/>
        <v>16561</v>
      </c>
      <c r="Z53" s="178">
        <f t="shared" si="17"/>
        <v>40990</v>
      </c>
      <c r="AA53" s="178">
        <f t="shared" si="17"/>
        <v>5382</v>
      </c>
      <c r="AB53" s="178">
        <f t="shared" si="17"/>
        <v>34420</v>
      </c>
      <c r="AC53" s="178">
        <f t="shared" si="17"/>
        <v>13820</v>
      </c>
      <c r="AD53" s="178">
        <f t="shared" si="17"/>
        <v>107037</v>
      </c>
      <c r="AE53" s="178">
        <f t="shared" si="17"/>
        <v>12537</v>
      </c>
      <c r="AF53" s="178">
        <f t="shared" si="17"/>
        <v>60249</v>
      </c>
      <c r="AG53" s="169">
        <f t="shared" si="17"/>
        <v>6074</v>
      </c>
      <c r="AH53" s="164">
        <f t="shared" si="17"/>
        <v>91716</v>
      </c>
      <c r="AI53" s="169">
        <f t="shared" si="17"/>
        <v>34394</v>
      </c>
      <c r="AJ53" s="164">
        <f t="shared" si="17"/>
        <v>18320</v>
      </c>
      <c r="AK53" s="169">
        <f t="shared" si="17"/>
        <v>17834</v>
      </c>
      <c r="AL53" s="164">
        <f t="shared" si="17"/>
        <v>12103</v>
      </c>
      <c r="AM53" s="169">
        <f t="shared" si="17"/>
        <v>20193</v>
      </c>
      <c r="AN53" s="169">
        <f t="shared" si="17"/>
        <v>31343</v>
      </c>
      <c r="AO53" s="164">
        <f t="shared" si="17"/>
        <v>13051</v>
      </c>
      <c r="AP53" s="169">
        <f t="shared" si="17"/>
        <v>86893</v>
      </c>
      <c r="AQ53" s="164">
        <f t="shared" si="17"/>
        <v>14951</v>
      </c>
      <c r="AR53" s="169">
        <f t="shared" si="17"/>
        <v>6265</v>
      </c>
      <c r="AS53" s="164">
        <f t="shared" si="17"/>
        <v>11824</v>
      </c>
      <c r="AT53" s="169">
        <f t="shared" si="17"/>
        <v>33993</v>
      </c>
      <c r="AU53" s="164">
        <f t="shared" si="17"/>
        <v>7212</v>
      </c>
      <c r="AV53" s="169">
        <f t="shared" si="17"/>
        <v>26172</v>
      </c>
      <c r="AW53" s="164">
        <f t="shared" si="17"/>
        <v>22468</v>
      </c>
      <c r="AX53" s="169">
        <f t="shared" si="17"/>
        <v>30464</v>
      </c>
      <c r="AY53" s="164">
        <f t="shared" si="17"/>
        <v>43034</v>
      </c>
      <c r="AZ53" s="178">
        <f t="shared" si="17"/>
        <v>2269</v>
      </c>
      <c r="BA53" s="169">
        <f t="shared" si="17"/>
        <v>6924</v>
      </c>
      <c r="BB53" s="178">
        <f t="shared" si="17"/>
        <v>15139</v>
      </c>
      <c r="BC53" s="169">
        <f t="shared" si="17"/>
        <v>1684</v>
      </c>
      <c r="BD53" s="178">
        <f t="shared" si="17"/>
        <v>1518</v>
      </c>
      <c r="BE53" s="134">
        <f>SUM(BE50:BE52)</f>
        <v>1536499</v>
      </c>
      <c r="BF53" s="301"/>
      <c r="BG53" s="96" t="s">
        <v>119</v>
      </c>
    </row>
    <row r="54" spans="1:59" ht="12.75">
      <c r="A54" s="301"/>
      <c r="B54" s="263" t="s">
        <v>126</v>
      </c>
      <c r="C54" s="135">
        <f>C53/C22*100</f>
        <v>100.32238636766218</v>
      </c>
      <c r="D54" s="136">
        <f aca="true" t="shared" si="18" ref="D54:BE54">D53/D22*100</f>
        <v>106.67637916530602</v>
      </c>
      <c r="E54" s="217">
        <f t="shared" si="18"/>
        <v>113.57702349869452</v>
      </c>
      <c r="F54" s="240">
        <f t="shared" si="18"/>
        <v>118.84916437486778</v>
      </c>
      <c r="G54" s="240">
        <f t="shared" si="18"/>
        <v>95.50306609130138</v>
      </c>
      <c r="H54" s="240">
        <f t="shared" si="18"/>
        <v>84.51834862385321</v>
      </c>
      <c r="I54" s="240">
        <f t="shared" si="18"/>
        <v>110.50788091068301</v>
      </c>
      <c r="J54" s="240">
        <f t="shared" si="18"/>
        <v>95.7898429962284</v>
      </c>
      <c r="K54" s="240">
        <f t="shared" si="18"/>
        <v>103.25190839694656</v>
      </c>
      <c r="L54" s="240">
        <f t="shared" si="18"/>
        <v>119.81754891369583</v>
      </c>
      <c r="M54" s="240">
        <f t="shared" si="18"/>
        <v>177.63888888888889</v>
      </c>
      <c r="N54" s="240">
        <f t="shared" si="18"/>
        <v>110.64796491839093</v>
      </c>
      <c r="O54" s="240">
        <f t="shared" si="18"/>
        <v>100.61528835123579</v>
      </c>
      <c r="P54" s="240">
        <f t="shared" si="18"/>
        <v>113.14984709480123</v>
      </c>
      <c r="Q54" s="240">
        <f t="shared" si="18"/>
        <v>163.89329946014607</v>
      </c>
      <c r="R54" s="240">
        <f t="shared" si="18"/>
        <v>99.47958366693355</v>
      </c>
      <c r="S54" s="240">
        <f t="shared" si="18"/>
        <v>105.69514237855945</v>
      </c>
      <c r="T54" s="240">
        <f t="shared" si="18"/>
        <v>63.06306306306306</v>
      </c>
      <c r="U54" s="240">
        <f t="shared" si="18"/>
        <v>124.5342085331987</v>
      </c>
      <c r="V54" s="240">
        <f t="shared" si="18"/>
        <v>12.646370023419204</v>
      </c>
      <c r="W54" s="240">
        <f t="shared" si="18"/>
        <v>116.59882562832348</v>
      </c>
      <c r="X54" s="240">
        <f t="shared" si="18"/>
        <v>108.54378739606807</v>
      </c>
      <c r="Y54" s="240">
        <f t="shared" si="18"/>
        <v>112.70586634000273</v>
      </c>
      <c r="Z54" s="240">
        <f t="shared" si="18"/>
        <v>112.5851461217315</v>
      </c>
      <c r="AA54" s="240">
        <f t="shared" si="18"/>
        <v>108.92531876138433</v>
      </c>
      <c r="AB54" s="240">
        <f t="shared" si="18"/>
        <v>113.04147919471903</v>
      </c>
      <c r="AC54" s="240">
        <f t="shared" si="18"/>
        <v>109.86564909770252</v>
      </c>
      <c r="AD54" s="240">
        <f t="shared" si="18"/>
        <v>74.4973169356691</v>
      </c>
      <c r="AE54" s="240">
        <f t="shared" si="18"/>
        <v>120.4207088656229</v>
      </c>
      <c r="AF54" s="240">
        <f t="shared" si="18"/>
        <v>106.19370758790869</v>
      </c>
      <c r="AG54" s="260">
        <f t="shared" si="18"/>
        <v>126.19987533762726</v>
      </c>
      <c r="AH54" s="217">
        <f t="shared" si="18"/>
        <v>111.32203718988202</v>
      </c>
      <c r="AI54" s="260">
        <f t="shared" si="18"/>
        <v>104.12327440058124</v>
      </c>
      <c r="AJ54" s="217">
        <f t="shared" si="18"/>
        <v>111.05049402921743</v>
      </c>
      <c r="AK54" s="260">
        <f t="shared" si="18"/>
        <v>103.12843347019025</v>
      </c>
      <c r="AL54" s="217">
        <f t="shared" si="18"/>
        <v>83.13641983788982</v>
      </c>
      <c r="AM54" s="260">
        <f t="shared" si="18"/>
        <v>74.68654066649407</v>
      </c>
      <c r="AN54" s="260">
        <f t="shared" si="18"/>
        <v>118.77297358747963</v>
      </c>
      <c r="AO54" s="217">
        <f t="shared" si="18"/>
        <v>98.92367164405367</v>
      </c>
      <c r="AP54" s="260">
        <f t="shared" si="18"/>
        <v>111.72356155576986</v>
      </c>
      <c r="AQ54" s="217">
        <f t="shared" si="18"/>
        <v>128.35679945054946</v>
      </c>
      <c r="AR54" s="260">
        <f t="shared" si="18"/>
        <v>113.1274828457927</v>
      </c>
      <c r="AS54" s="217">
        <f t="shared" si="18"/>
        <v>97.14896064415413</v>
      </c>
      <c r="AT54" s="260">
        <f t="shared" si="18"/>
        <v>121.14829466481342</v>
      </c>
      <c r="AU54" s="217">
        <f t="shared" si="18"/>
        <v>155.16351118760758</v>
      </c>
      <c r="AV54" s="260">
        <f t="shared" si="18"/>
        <v>146.06540908583548</v>
      </c>
      <c r="AW54" s="217">
        <f t="shared" si="18"/>
        <v>79.32215357458075</v>
      </c>
      <c r="AX54" s="260">
        <f t="shared" si="18"/>
        <v>152.32000000000002</v>
      </c>
      <c r="AY54" s="217">
        <f t="shared" si="18"/>
        <v>124.25721133023417</v>
      </c>
      <c r="AZ54" s="240">
        <f t="shared" si="18"/>
        <v>163.00287356321837</v>
      </c>
      <c r="BA54" s="260">
        <f t="shared" si="18"/>
        <v>115.9410582719357</v>
      </c>
      <c r="BB54" s="240">
        <f t="shared" si="18"/>
        <v>104.70295317795144</v>
      </c>
      <c r="BC54" s="260">
        <f t="shared" si="18"/>
        <v>98.82629107981221</v>
      </c>
      <c r="BD54" s="240">
        <f t="shared" si="18"/>
        <v>166.26506024096386</v>
      </c>
      <c r="BE54" s="136">
        <f t="shared" si="18"/>
        <v>105.68941667520757</v>
      </c>
      <c r="BF54" s="301"/>
      <c r="BG54" s="263" t="s">
        <v>126</v>
      </c>
    </row>
    <row r="55" spans="1:59" ht="13.5" thickBot="1">
      <c r="A55" s="301"/>
      <c r="B55" s="264" t="s">
        <v>123</v>
      </c>
      <c r="C55" s="146">
        <f>C53-C22</f>
        <v>728</v>
      </c>
      <c r="D55" s="265">
        <f>D53-D22</f>
        <v>81984</v>
      </c>
      <c r="E55" s="165">
        <f>E53-E22</f>
        <v>1820</v>
      </c>
      <c r="F55" s="231">
        <f aca="true" t="shared" si="19" ref="F55:BE55">F53-F22</f>
        <v>891</v>
      </c>
      <c r="G55" s="179">
        <f t="shared" si="19"/>
        <v>-594</v>
      </c>
      <c r="H55" s="231">
        <f t="shared" si="19"/>
        <v>-270</v>
      </c>
      <c r="I55" s="179">
        <f t="shared" si="19"/>
        <v>1140</v>
      </c>
      <c r="J55" s="231">
        <f t="shared" si="19"/>
        <v>-2400</v>
      </c>
      <c r="K55" s="179">
        <f t="shared" si="19"/>
        <v>213</v>
      </c>
      <c r="L55" s="231">
        <f t="shared" si="19"/>
        <v>1651</v>
      </c>
      <c r="M55" s="231">
        <f t="shared" si="19"/>
        <v>559</v>
      </c>
      <c r="N55" s="231">
        <f t="shared" si="19"/>
        <v>6726</v>
      </c>
      <c r="O55" s="231">
        <f t="shared" si="19"/>
        <v>59</v>
      </c>
      <c r="P55" s="231">
        <f t="shared" si="19"/>
        <v>86</v>
      </c>
      <c r="Q55" s="231">
        <f t="shared" si="19"/>
        <v>2012</v>
      </c>
      <c r="R55" s="231">
        <f t="shared" si="19"/>
        <v>-13</v>
      </c>
      <c r="S55" s="231">
        <f t="shared" si="19"/>
        <v>34</v>
      </c>
      <c r="T55" s="231">
        <f t="shared" si="19"/>
        <v>-82</v>
      </c>
      <c r="U55" s="231">
        <f t="shared" si="19"/>
        <v>4859</v>
      </c>
      <c r="V55" s="231">
        <f t="shared" si="19"/>
        <v>-2238</v>
      </c>
      <c r="W55" s="231">
        <f t="shared" si="19"/>
        <v>28749</v>
      </c>
      <c r="X55" s="231">
        <f t="shared" si="19"/>
        <v>2199</v>
      </c>
      <c r="Y55" s="231">
        <f t="shared" si="19"/>
        <v>1867</v>
      </c>
      <c r="Z55" s="231">
        <f t="shared" si="19"/>
        <v>4582</v>
      </c>
      <c r="AA55" s="231">
        <f t="shared" si="19"/>
        <v>441</v>
      </c>
      <c r="AB55" s="231">
        <f t="shared" si="19"/>
        <v>3971</v>
      </c>
      <c r="AC55" s="179">
        <f t="shared" si="19"/>
        <v>1241</v>
      </c>
      <c r="AD55" s="179">
        <f t="shared" si="19"/>
        <v>-36642</v>
      </c>
      <c r="AE55" s="179">
        <f t="shared" si="19"/>
        <v>2126</v>
      </c>
      <c r="AF55" s="179">
        <f t="shared" si="19"/>
        <v>3514</v>
      </c>
      <c r="AG55" s="261">
        <f t="shared" si="19"/>
        <v>1261</v>
      </c>
      <c r="AH55" s="165">
        <f t="shared" si="19"/>
        <v>9328</v>
      </c>
      <c r="AI55" s="261">
        <f t="shared" si="19"/>
        <v>1362</v>
      </c>
      <c r="AJ55" s="165">
        <f t="shared" si="19"/>
        <v>1823</v>
      </c>
      <c r="AK55" s="261">
        <f t="shared" si="19"/>
        <v>541</v>
      </c>
      <c r="AL55" s="165">
        <f t="shared" si="19"/>
        <v>-2455</v>
      </c>
      <c r="AM55" s="261">
        <f t="shared" si="19"/>
        <v>-6844</v>
      </c>
      <c r="AN55" s="261">
        <f t="shared" si="19"/>
        <v>4954</v>
      </c>
      <c r="AO55" s="165">
        <f t="shared" si="19"/>
        <v>-142</v>
      </c>
      <c r="AP55" s="170">
        <f t="shared" si="19"/>
        <v>9118</v>
      </c>
      <c r="AQ55" s="165">
        <f t="shared" si="19"/>
        <v>3303</v>
      </c>
      <c r="AR55" s="170">
        <f t="shared" si="19"/>
        <v>727</v>
      </c>
      <c r="AS55" s="165">
        <f t="shared" si="19"/>
        <v>-347</v>
      </c>
      <c r="AT55" s="170">
        <f t="shared" si="19"/>
        <v>5934</v>
      </c>
      <c r="AU55" s="165">
        <f t="shared" si="19"/>
        <v>2564</v>
      </c>
      <c r="AV55" s="170">
        <f t="shared" si="19"/>
        <v>8254</v>
      </c>
      <c r="AW55" s="165">
        <f t="shared" si="19"/>
        <v>-5857</v>
      </c>
      <c r="AX55" s="170">
        <f t="shared" si="19"/>
        <v>10464</v>
      </c>
      <c r="AY55" s="165">
        <f t="shared" si="19"/>
        <v>8401</v>
      </c>
      <c r="AZ55" s="179">
        <f t="shared" si="19"/>
        <v>877</v>
      </c>
      <c r="BA55" s="170">
        <f t="shared" si="19"/>
        <v>952</v>
      </c>
      <c r="BB55" s="179">
        <f t="shared" si="19"/>
        <v>680</v>
      </c>
      <c r="BC55" s="170">
        <f t="shared" si="19"/>
        <v>-20</v>
      </c>
      <c r="BD55" s="179">
        <f t="shared" si="19"/>
        <v>605</v>
      </c>
      <c r="BE55" s="218">
        <f t="shared" si="19"/>
        <v>82712</v>
      </c>
      <c r="BF55" s="301"/>
      <c r="BG55" s="264" t="s">
        <v>123</v>
      </c>
    </row>
    <row r="56" spans="1:59" ht="16.5" thickBot="1">
      <c r="A56" s="301"/>
      <c r="B56" s="156" t="s">
        <v>124</v>
      </c>
      <c r="C56" s="137">
        <f>C47+C53</f>
        <v>791982</v>
      </c>
      <c r="D56" s="137">
        <f aca="true" t="shared" si="20" ref="D56:BE56">D47+D53</f>
        <v>5324033</v>
      </c>
      <c r="E56" s="162">
        <f t="shared" si="20"/>
        <v>66102</v>
      </c>
      <c r="F56" s="177">
        <f t="shared" si="20"/>
        <v>22023</v>
      </c>
      <c r="G56" s="177">
        <f t="shared" si="20"/>
        <v>67506</v>
      </c>
      <c r="H56" s="177">
        <f t="shared" si="20"/>
        <v>7420</v>
      </c>
      <c r="I56" s="177">
        <f t="shared" si="20"/>
        <v>52837</v>
      </c>
      <c r="J56" s="250">
        <f t="shared" si="20"/>
        <v>219913</v>
      </c>
      <c r="K56" s="177">
        <f t="shared" si="20"/>
        <v>31859</v>
      </c>
      <c r="L56" s="177">
        <f t="shared" si="20"/>
        <v>34236</v>
      </c>
      <c r="M56" s="177">
        <f t="shared" si="20"/>
        <v>3482</v>
      </c>
      <c r="N56" s="177">
        <f t="shared" si="20"/>
        <v>305187</v>
      </c>
      <c r="O56" s="177">
        <f t="shared" si="20"/>
        <v>30175</v>
      </c>
      <c r="P56" s="177">
        <f t="shared" si="20"/>
        <v>2882</v>
      </c>
      <c r="Q56" s="177">
        <f t="shared" si="20"/>
        <v>15212</v>
      </c>
      <c r="R56" s="177">
        <f t="shared" si="20"/>
        <v>9166</v>
      </c>
      <c r="S56" s="168">
        <f t="shared" si="20"/>
        <v>2832</v>
      </c>
      <c r="T56" s="177">
        <f t="shared" si="20"/>
        <v>533</v>
      </c>
      <c r="U56" s="177">
        <f t="shared" si="20"/>
        <v>83786</v>
      </c>
      <c r="V56" s="177">
        <f t="shared" si="20"/>
        <v>2592</v>
      </c>
      <c r="W56" s="177">
        <f t="shared" si="20"/>
        <v>736080</v>
      </c>
      <c r="X56" s="177">
        <f t="shared" si="20"/>
        <v>118475</v>
      </c>
      <c r="Y56" s="177">
        <f t="shared" si="20"/>
        <v>58698</v>
      </c>
      <c r="Z56" s="177">
        <f t="shared" si="20"/>
        <v>188211</v>
      </c>
      <c r="AA56" s="177">
        <f t="shared" si="20"/>
        <v>24315</v>
      </c>
      <c r="AB56" s="177">
        <f t="shared" si="20"/>
        <v>120749</v>
      </c>
      <c r="AC56" s="177">
        <f t="shared" si="20"/>
        <v>50594</v>
      </c>
      <c r="AD56" s="177">
        <f t="shared" si="20"/>
        <v>475404</v>
      </c>
      <c r="AE56" s="168">
        <f t="shared" si="20"/>
        <v>32483</v>
      </c>
      <c r="AF56" s="162">
        <f t="shared" si="20"/>
        <v>215171</v>
      </c>
      <c r="AG56" s="168">
        <f t="shared" si="20"/>
        <v>19237</v>
      </c>
      <c r="AH56" s="162">
        <f t="shared" si="20"/>
        <v>337085</v>
      </c>
      <c r="AI56" s="168">
        <f t="shared" si="20"/>
        <v>172762</v>
      </c>
      <c r="AJ56" s="162">
        <f t="shared" si="20"/>
        <v>86010</v>
      </c>
      <c r="AK56" s="168">
        <f t="shared" si="20"/>
        <v>68352</v>
      </c>
      <c r="AL56" s="162">
        <f t="shared" si="20"/>
        <v>59107</v>
      </c>
      <c r="AM56" s="168">
        <f t="shared" si="20"/>
        <v>77745</v>
      </c>
      <c r="AN56" s="162">
        <f t="shared" si="20"/>
        <v>112354</v>
      </c>
      <c r="AO56" s="177">
        <f t="shared" si="20"/>
        <v>65794</v>
      </c>
      <c r="AP56" s="168">
        <f t="shared" si="20"/>
        <v>388956</v>
      </c>
      <c r="AQ56" s="162">
        <f t="shared" si="20"/>
        <v>64075</v>
      </c>
      <c r="AR56" s="168">
        <f t="shared" si="20"/>
        <v>31800</v>
      </c>
      <c r="AS56" s="162">
        <f t="shared" si="20"/>
        <v>63057</v>
      </c>
      <c r="AT56" s="168">
        <f t="shared" si="20"/>
        <v>149552</v>
      </c>
      <c r="AU56" s="162">
        <f t="shared" si="20"/>
        <v>32793</v>
      </c>
      <c r="AV56" s="168">
        <f t="shared" si="20"/>
        <v>97555</v>
      </c>
      <c r="AW56" s="162">
        <f t="shared" si="20"/>
        <v>94675</v>
      </c>
      <c r="AX56" s="168">
        <f t="shared" si="20"/>
        <v>125194</v>
      </c>
      <c r="AY56" s="162">
        <f t="shared" si="20"/>
        <v>166558</v>
      </c>
      <c r="AZ56" s="177">
        <f t="shared" si="20"/>
        <v>7911</v>
      </c>
      <c r="BA56" s="168">
        <f t="shared" si="20"/>
        <v>28819</v>
      </c>
      <c r="BB56" s="177">
        <f t="shared" si="20"/>
        <v>80790</v>
      </c>
      <c r="BC56" s="168">
        <f t="shared" si="20"/>
        <v>10069</v>
      </c>
      <c r="BD56" s="228">
        <f t="shared" si="20"/>
        <v>5860</v>
      </c>
      <c r="BE56" s="137">
        <f t="shared" si="20"/>
        <v>6116015</v>
      </c>
      <c r="BF56" s="301"/>
      <c r="BG56" s="156" t="s">
        <v>124</v>
      </c>
    </row>
    <row r="57" spans="1:59" ht="13.5" thickBot="1">
      <c r="A57" s="301"/>
      <c r="B57" s="152" t="s">
        <v>122</v>
      </c>
      <c r="C57" s="147">
        <f>C56/C23*100</f>
        <v>92.99121494844272</v>
      </c>
      <c r="D57" s="147">
        <f aca="true" t="shared" si="21" ref="D57:BE57">D56/D23*100</f>
        <v>105.46908491278451</v>
      </c>
      <c r="E57" s="157">
        <f t="shared" si="21"/>
        <v>104.27498738011106</v>
      </c>
      <c r="F57" s="180">
        <f t="shared" si="21"/>
        <v>117.48732995465458</v>
      </c>
      <c r="G57" s="180">
        <f t="shared" si="21"/>
        <v>87.4498017980672</v>
      </c>
      <c r="H57" s="180">
        <f t="shared" si="21"/>
        <v>103.515625</v>
      </c>
      <c r="I57" s="180">
        <f t="shared" si="21"/>
        <v>113.01548596851472</v>
      </c>
      <c r="J57" s="180">
        <f t="shared" si="21"/>
        <v>92.66869213816469</v>
      </c>
      <c r="K57" s="180">
        <f t="shared" si="21"/>
        <v>116.0957656147511</v>
      </c>
      <c r="L57" s="180">
        <f t="shared" si="21"/>
        <v>124.73494370969505</v>
      </c>
      <c r="M57" s="180">
        <f t="shared" si="21"/>
        <v>109.8076316619363</v>
      </c>
      <c r="N57" s="180">
        <f t="shared" si="21"/>
        <v>106.64274207920272</v>
      </c>
      <c r="O57" s="180">
        <f t="shared" si="21"/>
        <v>115.71499789086168</v>
      </c>
      <c r="P57" s="251">
        <f t="shared" si="21"/>
        <v>118.26015592942143</v>
      </c>
      <c r="Q57" s="180">
        <f t="shared" si="21"/>
        <v>100.0328795949234</v>
      </c>
      <c r="R57" s="180">
        <f t="shared" si="21"/>
        <v>120.24137478682933</v>
      </c>
      <c r="S57" s="171">
        <f t="shared" si="21"/>
        <v>114.98172959805115</v>
      </c>
      <c r="T57" s="180">
        <f t="shared" si="21"/>
        <v>79.08011869436203</v>
      </c>
      <c r="U57" s="180">
        <f t="shared" si="21"/>
        <v>112.33776681325753</v>
      </c>
      <c r="V57" s="180">
        <f t="shared" si="21"/>
        <v>56.274424663482414</v>
      </c>
      <c r="W57" s="180">
        <f t="shared" si="21"/>
        <v>108.70537988844143</v>
      </c>
      <c r="X57" s="180">
        <f t="shared" si="21"/>
        <v>110.73878825266857</v>
      </c>
      <c r="Y57" s="180">
        <f t="shared" si="21"/>
        <v>96.46977615619761</v>
      </c>
      <c r="Z57" s="180">
        <f t="shared" si="21"/>
        <v>116.24277385246306</v>
      </c>
      <c r="AA57" s="180">
        <f t="shared" si="21"/>
        <v>104.79248373055208</v>
      </c>
      <c r="AB57" s="180">
        <f t="shared" si="21"/>
        <v>108.599926250371</v>
      </c>
      <c r="AC57" s="180">
        <f t="shared" si="21"/>
        <v>102.01637294834052</v>
      </c>
      <c r="AD57" s="180">
        <f t="shared" si="21"/>
        <v>87.68233955318165</v>
      </c>
      <c r="AE57" s="171">
        <f t="shared" si="21"/>
        <v>111.69451894642735</v>
      </c>
      <c r="AF57" s="157">
        <f t="shared" si="21"/>
        <v>107.16114187816248</v>
      </c>
      <c r="AG57" s="171">
        <f t="shared" si="21"/>
        <v>118.3524055617079</v>
      </c>
      <c r="AH57" s="157">
        <f t="shared" si="21"/>
        <v>105.34729275724666</v>
      </c>
      <c r="AI57" s="171">
        <f t="shared" si="21"/>
        <v>104.89878198355737</v>
      </c>
      <c r="AJ57" s="157">
        <f t="shared" si="21"/>
        <v>102.27353801517279</v>
      </c>
      <c r="AK57" s="171">
        <f t="shared" si="21"/>
        <v>98.53534771076</v>
      </c>
      <c r="AL57" s="157">
        <f t="shared" si="21"/>
        <v>103.33210957850388</v>
      </c>
      <c r="AM57" s="171">
        <f t="shared" si="21"/>
        <v>80.06281859842439</v>
      </c>
      <c r="AN57" s="157">
        <f t="shared" si="21"/>
        <v>120.84583696341949</v>
      </c>
      <c r="AO57" s="180">
        <f t="shared" si="21"/>
        <v>112.08517887563885</v>
      </c>
      <c r="AP57" s="171">
        <f t="shared" si="21"/>
        <v>108.35757028716611</v>
      </c>
      <c r="AQ57" s="157">
        <f t="shared" si="21"/>
        <v>107.63661408725159</v>
      </c>
      <c r="AR57" s="171">
        <f t="shared" si="21"/>
        <v>112.19701513601241</v>
      </c>
      <c r="AS57" s="157">
        <f t="shared" si="21"/>
        <v>96.38942814778582</v>
      </c>
      <c r="AT57" s="171">
        <f t="shared" si="21"/>
        <v>130.77985903422703</v>
      </c>
      <c r="AU57" s="157">
        <f t="shared" si="21"/>
        <v>133.05607400795262</v>
      </c>
      <c r="AV57" s="171">
        <f t="shared" si="21"/>
        <v>117.66657017416895</v>
      </c>
      <c r="AW57" s="157">
        <f t="shared" si="21"/>
        <v>89.6187122545957</v>
      </c>
      <c r="AX57" s="171">
        <f t="shared" si="21"/>
        <v>136.8883737712805</v>
      </c>
      <c r="AY57" s="157">
        <f t="shared" si="21"/>
        <v>111.42643064531235</v>
      </c>
      <c r="AZ57" s="180">
        <f t="shared" si="21"/>
        <v>109.2377796188898</v>
      </c>
      <c r="BA57" s="171">
        <f t="shared" si="21"/>
        <v>119.62062095301344</v>
      </c>
      <c r="BB57" s="180">
        <f t="shared" si="21"/>
        <v>113.76950374584578</v>
      </c>
      <c r="BC57" s="171">
        <f t="shared" si="21"/>
        <v>110.28477546549836</v>
      </c>
      <c r="BD57" s="248">
        <f t="shared" si="21"/>
        <v>147.01455092824887</v>
      </c>
      <c r="BE57" s="147">
        <f t="shared" si="21"/>
        <v>103.66777238572588</v>
      </c>
      <c r="BF57" s="301"/>
      <c r="BG57" s="152" t="s">
        <v>126</v>
      </c>
    </row>
    <row r="58" spans="1:59" ht="13.5" thickBot="1">
      <c r="A58" s="302"/>
      <c r="B58" s="153" t="s">
        <v>123</v>
      </c>
      <c r="C58" s="148">
        <f>C56-C23</f>
        <v>-59692</v>
      </c>
      <c r="D58" s="148">
        <f aca="true" t="shared" si="22" ref="D58:BE58">D56-D23</f>
        <v>276077</v>
      </c>
      <c r="E58" s="247">
        <f t="shared" si="22"/>
        <v>2710</v>
      </c>
      <c r="F58" s="181">
        <f t="shared" si="22"/>
        <v>3278</v>
      </c>
      <c r="G58" s="181">
        <f t="shared" si="22"/>
        <v>-9688</v>
      </c>
      <c r="H58" s="181">
        <f t="shared" si="22"/>
        <v>252</v>
      </c>
      <c r="I58" s="181">
        <f t="shared" si="22"/>
        <v>6085</v>
      </c>
      <c r="J58" s="181">
        <f t="shared" si="22"/>
        <v>-17398</v>
      </c>
      <c r="K58" s="181">
        <f t="shared" si="22"/>
        <v>4417</v>
      </c>
      <c r="L58" s="181">
        <f t="shared" si="22"/>
        <v>6789</v>
      </c>
      <c r="M58" s="181">
        <f t="shared" si="22"/>
        <v>311</v>
      </c>
      <c r="N58" s="181">
        <f t="shared" si="22"/>
        <v>19010</v>
      </c>
      <c r="O58" s="181">
        <f t="shared" si="22"/>
        <v>4098</v>
      </c>
      <c r="P58" s="181">
        <f t="shared" si="22"/>
        <v>445</v>
      </c>
      <c r="Q58" s="181">
        <f t="shared" si="22"/>
        <v>5</v>
      </c>
      <c r="R58" s="181">
        <f t="shared" si="22"/>
        <v>1543</v>
      </c>
      <c r="S58" s="172">
        <f t="shared" si="22"/>
        <v>369</v>
      </c>
      <c r="T58" s="181">
        <f t="shared" si="22"/>
        <v>-141</v>
      </c>
      <c r="U58" s="181">
        <f t="shared" si="22"/>
        <v>9202</v>
      </c>
      <c r="V58" s="181">
        <f t="shared" si="22"/>
        <v>-2014</v>
      </c>
      <c r="W58" s="181">
        <f t="shared" si="22"/>
        <v>58947</v>
      </c>
      <c r="X58" s="181">
        <f t="shared" si="22"/>
        <v>11489</v>
      </c>
      <c r="Y58" s="181">
        <f t="shared" si="22"/>
        <v>-2148</v>
      </c>
      <c r="Z58" s="181">
        <f t="shared" si="22"/>
        <v>26299</v>
      </c>
      <c r="AA58" s="181">
        <f t="shared" si="22"/>
        <v>1112</v>
      </c>
      <c r="AB58" s="181">
        <f t="shared" si="22"/>
        <v>9562</v>
      </c>
      <c r="AC58" s="181">
        <f t="shared" si="22"/>
        <v>1000</v>
      </c>
      <c r="AD58" s="181">
        <f t="shared" si="22"/>
        <v>-66785</v>
      </c>
      <c r="AE58" s="172">
        <f t="shared" si="22"/>
        <v>3401</v>
      </c>
      <c r="AF58" s="166">
        <f t="shared" si="22"/>
        <v>14379</v>
      </c>
      <c r="AG58" s="172">
        <f t="shared" si="22"/>
        <v>2983</v>
      </c>
      <c r="AH58" s="166">
        <f t="shared" si="22"/>
        <v>17110</v>
      </c>
      <c r="AI58" s="172">
        <f t="shared" si="22"/>
        <v>8068</v>
      </c>
      <c r="AJ58" s="166">
        <f t="shared" si="22"/>
        <v>1912</v>
      </c>
      <c r="AK58" s="172">
        <f t="shared" si="22"/>
        <v>-1016</v>
      </c>
      <c r="AL58" s="166">
        <f t="shared" si="22"/>
        <v>1906</v>
      </c>
      <c r="AM58" s="172">
        <f t="shared" si="22"/>
        <v>-19360</v>
      </c>
      <c r="AN58" s="166">
        <f t="shared" si="22"/>
        <v>19381</v>
      </c>
      <c r="AO58" s="181">
        <f t="shared" si="22"/>
        <v>7094</v>
      </c>
      <c r="AP58" s="172">
        <f t="shared" si="22"/>
        <v>30000</v>
      </c>
      <c r="AQ58" s="166">
        <f t="shared" si="22"/>
        <v>4546</v>
      </c>
      <c r="AR58" s="172">
        <f t="shared" si="22"/>
        <v>3457</v>
      </c>
      <c r="AS58" s="166">
        <f t="shared" si="22"/>
        <v>-2362</v>
      </c>
      <c r="AT58" s="172">
        <f t="shared" si="22"/>
        <v>35198</v>
      </c>
      <c r="AU58" s="166">
        <f t="shared" si="22"/>
        <v>8147</v>
      </c>
      <c r="AV58" s="172">
        <f t="shared" si="22"/>
        <v>14647</v>
      </c>
      <c r="AW58" s="166">
        <f t="shared" si="22"/>
        <v>-10967</v>
      </c>
      <c r="AX58" s="172">
        <f t="shared" si="22"/>
        <v>33737</v>
      </c>
      <c r="AY58" s="166">
        <f t="shared" si="22"/>
        <v>17080</v>
      </c>
      <c r="AZ58" s="181">
        <f t="shared" si="22"/>
        <v>669</v>
      </c>
      <c r="BA58" s="172">
        <f t="shared" si="22"/>
        <v>4727</v>
      </c>
      <c r="BB58" s="181">
        <f t="shared" si="22"/>
        <v>9778</v>
      </c>
      <c r="BC58" s="172">
        <f t="shared" si="22"/>
        <v>939</v>
      </c>
      <c r="BD58" s="249">
        <f t="shared" si="22"/>
        <v>1874</v>
      </c>
      <c r="BE58" s="148">
        <f t="shared" si="22"/>
        <v>216385</v>
      </c>
      <c r="BF58" s="302"/>
      <c r="BG58" s="153" t="s">
        <v>123</v>
      </c>
    </row>
    <row r="59" spans="1:57" ht="39.75" customHeight="1" thickBot="1">
      <c r="A59" s="303"/>
      <c r="B59" s="304"/>
      <c r="C59" s="125" t="s">
        <v>0</v>
      </c>
      <c r="D59" s="121" t="s">
        <v>117</v>
      </c>
      <c r="E59" s="167" t="s">
        <v>2</v>
      </c>
      <c r="F59" s="33" t="s">
        <v>4</v>
      </c>
      <c r="G59" s="167" t="s">
        <v>6</v>
      </c>
      <c r="H59" s="33" t="s">
        <v>8</v>
      </c>
      <c r="I59" s="167" t="s">
        <v>10</v>
      </c>
      <c r="J59" s="33" t="s">
        <v>12</v>
      </c>
      <c r="K59" s="167" t="s">
        <v>14</v>
      </c>
      <c r="L59" s="33" t="s">
        <v>16</v>
      </c>
      <c r="M59" s="167" t="s">
        <v>18</v>
      </c>
      <c r="N59" s="33" t="s">
        <v>20</v>
      </c>
      <c r="O59" s="167" t="s">
        <v>22</v>
      </c>
      <c r="P59" s="33" t="s">
        <v>24</v>
      </c>
      <c r="Q59" s="167" t="s">
        <v>26</v>
      </c>
      <c r="R59" s="33" t="s">
        <v>28</v>
      </c>
      <c r="S59" s="176" t="s">
        <v>114</v>
      </c>
      <c r="T59" s="33" t="s">
        <v>101</v>
      </c>
      <c r="U59" s="167" t="s">
        <v>31</v>
      </c>
      <c r="V59" s="33" t="s">
        <v>33</v>
      </c>
      <c r="W59" s="167" t="s">
        <v>34</v>
      </c>
      <c r="X59" s="33" t="s">
        <v>36</v>
      </c>
      <c r="Y59" s="167" t="s">
        <v>38</v>
      </c>
      <c r="Z59" s="33" t="s">
        <v>40</v>
      </c>
      <c r="AA59" s="167" t="s">
        <v>42</v>
      </c>
      <c r="AB59" s="34" t="s">
        <v>44</v>
      </c>
      <c r="AC59" s="34" t="s">
        <v>46</v>
      </c>
      <c r="AD59" s="33" t="s">
        <v>48</v>
      </c>
      <c r="AE59" s="167" t="s">
        <v>50</v>
      </c>
      <c r="AF59" s="33" t="s">
        <v>52</v>
      </c>
      <c r="AG59" s="167" t="s">
        <v>54</v>
      </c>
      <c r="AH59" s="33" t="s">
        <v>56</v>
      </c>
      <c r="AI59" s="167" t="s">
        <v>58</v>
      </c>
      <c r="AJ59" s="33" t="s">
        <v>60</v>
      </c>
      <c r="AK59" s="167" t="s">
        <v>62</v>
      </c>
      <c r="AL59" s="33" t="s">
        <v>64</v>
      </c>
      <c r="AM59" s="167" t="s">
        <v>66</v>
      </c>
      <c r="AN59" s="33" t="s">
        <v>68</v>
      </c>
      <c r="AO59" s="167" t="s">
        <v>70</v>
      </c>
      <c r="AP59" s="33" t="s">
        <v>72</v>
      </c>
      <c r="AQ59" s="167" t="s">
        <v>74</v>
      </c>
      <c r="AR59" s="33" t="s">
        <v>103</v>
      </c>
      <c r="AS59" s="167" t="s">
        <v>76</v>
      </c>
      <c r="AT59" s="33" t="s">
        <v>78</v>
      </c>
      <c r="AU59" s="176" t="s">
        <v>115</v>
      </c>
      <c r="AV59" s="33" t="s">
        <v>80</v>
      </c>
      <c r="AW59" s="167" t="s">
        <v>82</v>
      </c>
      <c r="AX59" s="33" t="s">
        <v>84</v>
      </c>
      <c r="AY59" s="167" t="s">
        <v>86</v>
      </c>
      <c r="AZ59" s="33" t="s">
        <v>88</v>
      </c>
      <c r="BA59" s="167" t="s">
        <v>90</v>
      </c>
      <c r="BB59" s="33" t="s">
        <v>92</v>
      </c>
      <c r="BC59" s="167" t="s">
        <v>94</v>
      </c>
      <c r="BD59" s="34" t="s">
        <v>96</v>
      </c>
      <c r="BE59" s="125" t="s">
        <v>98</v>
      </c>
    </row>
    <row r="60" spans="1:57" ht="39" customHeight="1" thickBot="1">
      <c r="A60" s="305"/>
      <c r="B60" s="306"/>
      <c r="C60" s="125" t="s">
        <v>1</v>
      </c>
      <c r="D60" s="121" t="s">
        <v>118</v>
      </c>
      <c r="E60" s="167" t="s">
        <v>3</v>
      </c>
      <c r="F60" s="33" t="s">
        <v>5</v>
      </c>
      <c r="G60" s="167" t="s">
        <v>7</v>
      </c>
      <c r="H60" s="33" t="s">
        <v>9</v>
      </c>
      <c r="I60" s="167" t="s">
        <v>11</v>
      </c>
      <c r="J60" s="33" t="s">
        <v>13</v>
      </c>
      <c r="K60" s="167" t="s">
        <v>15</v>
      </c>
      <c r="L60" s="33" t="s">
        <v>17</v>
      </c>
      <c r="M60" s="167" t="s">
        <v>19</v>
      </c>
      <c r="N60" s="33" t="s">
        <v>21</v>
      </c>
      <c r="O60" s="167" t="s">
        <v>23</v>
      </c>
      <c r="P60" s="33" t="s">
        <v>25</v>
      </c>
      <c r="Q60" s="167" t="s">
        <v>27</v>
      </c>
      <c r="R60" s="33" t="s">
        <v>29</v>
      </c>
      <c r="S60" s="167" t="s">
        <v>102</v>
      </c>
      <c r="T60" s="33" t="s">
        <v>30</v>
      </c>
      <c r="U60" s="167" t="s">
        <v>32</v>
      </c>
      <c r="V60" s="33" t="s">
        <v>33</v>
      </c>
      <c r="W60" s="167" t="s">
        <v>35</v>
      </c>
      <c r="X60" s="33" t="s">
        <v>37</v>
      </c>
      <c r="Y60" s="167" t="s">
        <v>39</v>
      </c>
      <c r="Z60" s="33" t="s">
        <v>41</v>
      </c>
      <c r="AA60" s="167" t="s">
        <v>43</v>
      </c>
      <c r="AB60" s="33" t="s">
        <v>45</v>
      </c>
      <c r="AC60" s="167" t="s">
        <v>47</v>
      </c>
      <c r="AD60" s="33" t="s">
        <v>49</v>
      </c>
      <c r="AE60" s="167" t="s">
        <v>51</v>
      </c>
      <c r="AF60" s="33" t="s">
        <v>53</v>
      </c>
      <c r="AG60" s="167" t="s">
        <v>55</v>
      </c>
      <c r="AH60" s="33" t="s">
        <v>57</v>
      </c>
      <c r="AI60" s="167" t="s">
        <v>59</v>
      </c>
      <c r="AJ60" s="33" t="s">
        <v>61</v>
      </c>
      <c r="AK60" s="167" t="s">
        <v>63</v>
      </c>
      <c r="AL60" s="33" t="s">
        <v>65</v>
      </c>
      <c r="AM60" s="167" t="s">
        <v>67</v>
      </c>
      <c r="AN60" s="33" t="s">
        <v>69</v>
      </c>
      <c r="AO60" s="167" t="s">
        <v>71</v>
      </c>
      <c r="AP60" s="33" t="s">
        <v>73</v>
      </c>
      <c r="AQ60" s="167" t="s">
        <v>75</v>
      </c>
      <c r="AR60" s="33" t="s">
        <v>104</v>
      </c>
      <c r="AS60" s="167" t="s">
        <v>77</v>
      </c>
      <c r="AT60" s="33" t="s">
        <v>79</v>
      </c>
      <c r="AU60" s="176" t="s">
        <v>116</v>
      </c>
      <c r="AV60" s="33" t="s">
        <v>81</v>
      </c>
      <c r="AW60" s="167" t="s">
        <v>83</v>
      </c>
      <c r="AX60" s="33" t="s">
        <v>85</v>
      </c>
      <c r="AY60" s="167" t="s">
        <v>87</v>
      </c>
      <c r="AZ60" s="33" t="s">
        <v>89</v>
      </c>
      <c r="BA60" s="167" t="s">
        <v>91</v>
      </c>
      <c r="BB60" s="33" t="s">
        <v>93</v>
      </c>
      <c r="BC60" s="167" t="s">
        <v>95</v>
      </c>
      <c r="BD60" s="34" t="s">
        <v>97</v>
      </c>
      <c r="BE60" s="125" t="s">
        <v>99</v>
      </c>
    </row>
    <row r="61" ht="12.75">
      <c r="D61" s="87"/>
    </row>
  </sheetData>
  <sheetProtection/>
  <mergeCells count="10">
    <mergeCell ref="BF3:BG3"/>
    <mergeCell ref="BF4:BG4"/>
    <mergeCell ref="BF5:BF21"/>
    <mergeCell ref="BF26:BF58"/>
    <mergeCell ref="A59:B59"/>
    <mergeCell ref="A60:B60"/>
    <mergeCell ref="A3:B3"/>
    <mergeCell ref="A4:B4"/>
    <mergeCell ref="A5:A21"/>
    <mergeCell ref="A26:A5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2015-02-17T13:40:30Z</dcterms:modified>
  <cp:category/>
  <cp:version/>
  <cp:contentType/>
  <cp:contentStatus/>
</cp:coreProperties>
</file>