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</sheets>
  <definedNames/>
  <calcPr fullCalcOnLoad="1"/>
</workbook>
</file>

<file path=xl/sharedStrings.xml><?xml version="1.0" encoding="utf-8"?>
<sst xmlns="http://schemas.openxmlformats.org/spreadsheetml/2006/main" count="2163" uniqueCount="1318">
  <si>
    <t>Rozbor čerpání rozpočtu investičních akcí HMP dle správců za období 12/2010 v tis. Kč</t>
  </si>
  <si>
    <t>Kapitola: 01 - ROZVOJ OBCE</t>
  </si>
  <si>
    <t>Kapitálové výdaje</t>
  </si>
  <si>
    <t>Celkové zdroje</t>
  </si>
  <si>
    <t>Zdroje HMP (včetně stát. dotací prostřednictvím HMP)</t>
  </si>
  <si>
    <t>Zdroje organizace/MČ</t>
  </si>
  <si>
    <t>Odbor / organizace</t>
  </si>
  <si>
    <t>Číslo</t>
  </si>
  <si>
    <t>Název akce</t>
  </si>
  <si>
    <t>Náklady</t>
  </si>
  <si>
    <t>Profin.</t>
  </si>
  <si>
    <t>RS</t>
  </si>
  <si>
    <t>RU</t>
  </si>
  <si>
    <t>Poukázaná</t>
  </si>
  <si>
    <t>Skutečné</t>
  </si>
  <si>
    <t>% plnění</t>
  </si>
  <si>
    <t>Rozpočet</t>
  </si>
  <si>
    <t>Čerpání</t>
  </si>
  <si>
    <t>Účetní</t>
  </si>
  <si>
    <t>Zbývá</t>
  </si>
  <si>
    <t>akce</t>
  </si>
  <si>
    <t>k 31.12.2009</t>
  </si>
  <si>
    <t>rok 2010</t>
  </si>
  <si>
    <t>inv.dotace</t>
  </si>
  <si>
    <t>čerpání</t>
  </si>
  <si>
    <t>Sč k RU</t>
  </si>
  <si>
    <t>opravy</t>
  </si>
  <si>
    <t>požadavek</t>
  </si>
  <si>
    <t>celkem</t>
  </si>
  <si>
    <t>1.1.-31.12.2010</t>
  </si>
  <si>
    <t>DEL</t>
  </si>
  <si>
    <t>Správce: 0006 - Ing. Karel Březina</t>
  </si>
  <si>
    <t>MHMP - OMI</t>
  </si>
  <si>
    <t>0009276</t>
  </si>
  <si>
    <t>Chaby, stavba 50 - komunikace</t>
  </si>
  <si>
    <t>Správce: 0006 - Ing. Karel Březina celkem</t>
  </si>
  <si>
    <t>Správce: 0008 - Petr Dolínek</t>
  </si>
  <si>
    <t>0000239</t>
  </si>
  <si>
    <t>Byty-Lysolaje</t>
  </si>
  <si>
    <t>0008613</t>
  </si>
  <si>
    <t>Bytové domy Dolní Počernice-Jih</t>
  </si>
  <si>
    <t>Správce: 0008 - Petr Dolínek celkem</t>
  </si>
  <si>
    <t>Správce: 0009 - Josef Nosek</t>
  </si>
  <si>
    <t>0008267</t>
  </si>
  <si>
    <t>Radotín - rekreační zóna</t>
  </si>
  <si>
    <t>0008268</t>
  </si>
  <si>
    <t>Rokytka - rozvoj území</t>
  </si>
  <si>
    <t>Správce: 0009 - Josef Nosek celkem</t>
  </si>
  <si>
    <t>Správce: 0010 - Radek Lohynský</t>
  </si>
  <si>
    <t>0000187</t>
  </si>
  <si>
    <t>Kolektor Václavské náměstí</t>
  </si>
  <si>
    <t>0004323</t>
  </si>
  <si>
    <t>Výjezd Horní Měcholupy-Petrovice</t>
  </si>
  <si>
    <t>0005407</t>
  </si>
  <si>
    <t>Maniny - příprava území</t>
  </si>
  <si>
    <t>0008615</t>
  </si>
  <si>
    <t>Kolektor Hlávkův most</t>
  </si>
  <si>
    <t>0040555</t>
  </si>
  <si>
    <t>Zokruhování výtlačného řadu Praha východ</t>
  </si>
  <si>
    <t>0040951</t>
  </si>
  <si>
    <t>Revitalizace náplavek</t>
  </si>
  <si>
    <t>Správce: 0010 - Radek Lohynský celkem</t>
  </si>
  <si>
    <t>Správce: 0011 - Ing. Karel Březina (živ. prostředí)</t>
  </si>
  <si>
    <t>0000016</t>
  </si>
  <si>
    <t>Centrální park JZM I</t>
  </si>
  <si>
    <t>0004502</t>
  </si>
  <si>
    <t>Park U Čeňků</t>
  </si>
  <si>
    <t>0008262</t>
  </si>
  <si>
    <t>JM I - ukončení Centrálního parku</t>
  </si>
  <si>
    <t>Správce: 0011 - Ing. Karel Březina (živ. prostředí) celkem</t>
  </si>
  <si>
    <t>Celkem odbory MHMP</t>
  </si>
  <si>
    <t>Celkem PO</t>
  </si>
  <si>
    <t>Celkem</t>
  </si>
  <si>
    <t>Součet celkem (PO příspěvek + Odbory MHMP skutečné čerpání)</t>
  </si>
  <si>
    <t>Celkem MČ</t>
  </si>
  <si>
    <t>Kapitola: 02 - Městská infrastuktura</t>
  </si>
  <si>
    <t>Správce: 0001 - doc. MUDr. Bohuslav Svoboda, CSc.</t>
  </si>
  <si>
    <t>0040740</t>
  </si>
  <si>
    <t>Výstavba sportoviště Újezd</t>
  </si>
  <si>
    <t>Správce: 0001 - doc. MUDr. Bohuslav Svoboda, CSc. celkem</t>
  </si>
  <si>
    <t>Správce: 0003 - Mgr. Ivan Kabický</t>
  </si>
  <si>
    <t>0004508</t>
  </si>
  <si>
    <t>ZOO - Hrošinec a sloninec</t>
  </si>
  <si>
    <t>0007526</t>
  </si>
  <si>
    <t>Dostavba botanické zahrady</t>
  </si>
  <si>
    <t>BOTANICKÁ ZAHRADA HL.M.PRAHY</t>
  </si>
  <si>
    <t>0006936</t>
  </si>
  <si>
    <t>Expozice</t>
  </si>
  <si>
    <t>0006938</t>
  </si>
  <si>
    <t>Návštěvnická vybavenost</t>
  </si>
  <si>
    <t>0006939</t>
  </si>
  <si>
    <t>Objekt Podhoří čp.280</t>
  </si>
  <si>
    <t>0007503</t>
  </si>
  <si>
    <t>Areál Západ, 2.etapa</t>
  </si>
  <si>
    <t>0008277</t>
  </si>
  <si>
    <t>Komunikace a parkoviště</t>
  </si>
  <si>
    <t>ZOOLOGICKÁ ZAHRADA</t>
  </si>
  <si>
    <t>0004885</t>
  </si>
  <si>
    <t>Chovatelské zázemí (stáj"B")</t>
  </si>
  <si>
    <t>0006032</t>
  </si>
  <si>
    <t>SZNR</t>
  </si>
  <si>
    <t>0006488</t>
  </si>
  <si>
    <t>Rek. rozvodů inženýrských sítí</t>
  </si>
  <si>
    <t>0006973</t>
  </si>
  <si>
    <t>Pavilon slonů vč.demolice starého</t>
  </si>
  <si>
    <t>0022211</t>
  </si>
  <si>
    <t>OPPK- Revit. Gočárových domů</t>
  </si>
  <si>
    <t>0040414</t>
  </si>
  <si>
    <t>Velké voliéry</t>
  </si>
  <si>
    <t>0040465</t>
  </si>
  <si>
    <t>Středisko enviromentální výchovy</t>
  </si>
  <si>
    <t>0041270</t>
  </si>
  <si>
    <t>Rozvoj IT technologií-IT projekty</t>
  </si>
  <si>
    <t>Správce: 0003 - Mgr. Ivan Kabický celkem</t>
  </si>
  <si>
    <t>0000012</t>
  </si>
  <si>
    <t>Protipovod.opatř.na ochr.HMP</t>
  </si>
  <si>
    <t>0000013</t>
  </si>
  <si>
    <t>BABA II - rekon.IS</t>
  </si>
  <si>
    <t>0000050</t>
  </si>
  <si>
    <t>TV Slivenec</t>
  </si>
  <si>
    <t>0000057</t>
  </si>
  <si>
    <t>Prodloužení stoky A2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</si>
  <si>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</si>
  <si>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</si>
  <si>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</si>
  <si>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</si>
  <si>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</si>
  <si>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</si>
  <si>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</si>
  <si>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</si>
  <si>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</si>
  <si>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</si>
  <si>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</si>
  <si>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</si>
  <si>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</si>
  <si>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</si>
  <si>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</si>
  <si>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</si>
  <si>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</si>
  <si>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</si>
  <si>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</si>
  <si>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</si>
  <si>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</si>
  <si>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</si>
  <si>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</si>
  <si>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</si>
  <si>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</si>
  <si>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</si>
  <si>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</si>
  <si>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</si>
  <si>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</si>
  <si>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</si>
  <si>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</si>
  <si>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</si>
  <si>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</si>
  <si>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</si>
  <si>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</si>
  <si>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</si>
  <si>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</si>
  <si>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</si>
  <si>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</si>
  <si>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</si>
  <si>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</si>
  <si>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</si>
  <si>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</si>
  <si>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</si>
  <si>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</si>
  <si>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</si>
  <si>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</si>
  <si>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</si>
  <si>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</si>
  <si>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</si>
  <si>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</si>
  <si>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</si>
  <si>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</si>
  <si>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</si>
  <si>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</si>
  <si>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</si>
  <si>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</si>
  <si>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</si>
  <si>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</si>
  <si>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</si>
  <si>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</si>
  <si>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</si>
  <si>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</si>
  <si>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</si>
  <si>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</si>
  <si>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</si>
  <si>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</si>
  <si>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</si>
  <si>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</si>
  <si>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</si>
  <si>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</si>
  <si>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</si>
  <si>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</si>
  <si>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</si>
  <si>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</si>
  <si>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</si>
  <si>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</si>
  <si>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</si>
  <si>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0006963</t>
  </si>
  <si>
    <t>Celk. přest. a rozšíření ÚČOV Císař. ostrov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</si>
  <si>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</si>
  <si>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</si>
  <si>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</si>
  <si>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</si>
  <si>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</si>
  <si>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</si>
  <si>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</si>
  <si>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</si>
  <si>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0008275</t>
  </si>
  <si>
    <t>TV Uhříněves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</si>
  <si>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</si>
  <si>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</si>
  <si>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</si>
  <si>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</si>
  <si>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</si>
  <si>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</si>
  <si>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</si>
  <si>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</si>
  <si>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</si>
  <si>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</si>
  <si>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0040018</t>
  </si>
  <si>
    <t>Dofakturace pro kap. 02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</si>
  <si>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</si>
  <si>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</si>
  <si>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</si>
  <si>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</si>
  <si>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</si>
  <si>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</si>
  <si>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</si>
  <si>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</si>
  <si>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</si>
  <si>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</si>
  <si>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</si>
  <si>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</si>
  <si>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</si>
  <si>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</si>
  <si>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0041280</t>
  </si>
  <si>
    <t>Obnova vodovod. řadu Malešice-D.Počernice</t>
  </si>
  <si>
    <t>MHMP - OSM</t>
  </si>
  <si>
    <t>0021121</t>
  </si>
  <si>
    <t>OPPK-Přírodní park Dubeč</t>
  </si>
  <si>
    <t>0021122</t>
  </si>
  <si>
    <t>OPPK-Revit. skládky Hloubětín</t>
  </si>
  <si>
    <t>0022185</t>
  </si>
  <si>
    <t>OPPK-Výst. parku Dubeč II.</t>
  </si>
  <si>
    <t>0041281</t>
  </si>
  <si>
    <t>ÚČOV Odstr. havar. a předhavar. stavu vybr. zaříze</t>
  </si>
  <si>
    <t>0041317</t>
  </si>
  <si>
    <t>PČOV Klánovice - intenzifikace</t>
  </si>
  <si>
    <t>MHMP - FEU</t>
  </si>
  <si>
    <t>0022221</t>
  </si>
  <si>
    <t>OPPK-Revit. Břevnovského kláštera</t>
  </si>
  <si>
    <t>0003117</t>
  </si>
  <si>
    <t>Revital.Drahaňského potoka</t>
  </si>
  <si>
    <t>0008498</t>
  </si>
  <si>
    <t>Vodovodní řad Nová Ves</t>
  </si>
  <si>
    <t>0008521</t>
  </si>
  <si>
    <t>Sběrný dvůr Běchovice</t>
  </si>
  <si>
    <t>MHMP - OOP</t>
  </si>
  <si>
    <t>0004857</t>
  </si>
  <si>
    <t>Kinského zahrada - obnova, I. etapa</t>
  </si>
  <si>
    <t>0005284</t>
  </si>
  <si>
    <t>Investice související s areály zeleně</t>
  </si>
  <si>
    <t>0005846</t>
  </si>
  <si>
    <t>Revitalizace Řepského potoka</t>
  </si>
  <si>
    <t>0007528</t>
  </si>
  <si>
    <t>Plán odpadového hospodářství - kompostárny,SD</t>
  </si>
  <si>
    <t>0008305</t>
  </si>
  <si>
    <t>Realizace nových ploch lesů</t>
  </si>
  <si>
    <t>0008653</t>
  </si>
  <si>
    <t>Realizace opatření vyplýv. z energet. auditů</t>
  </si>
  <si>
    <t>0022014</t>
  </si>
  <si>
    <t>OPPK-Revit. zahrady Kinských</t>
  </si>
  <si>
    <t>0040750</t>
  </si>
  <si>
    <t>Obnova a revital. pražských nádrží</t>
  </si>
  <si>
    <t>LESY HMP</t>
  </si>
  <si>
    <t>0006573</t>
  </si>
  <si>
    <t>Kapitola: 03 - Doprava</t>
  </si>
  <si>
    <t>DOP-TECH.SPRÁVA KOMUNIKACÍ</t>
  </si>
  <si>
    <t>0003217</t>
  </si>
  <si>
    <t>Systém řízení  MSP</t>
  </si>
  <si>
    <t>0004345</t>
  </si>
  <si>
    <t>MÚK - Připojeni V. a M. Chuchle</t>
  </si>
  <si>
    <t>0004346</t>
  </si>
  <si>
    <t>Cyklistické stezky</t>
  </si>
  <si>
    <t>0004347</t>
  </si>
  <si>
    <t>Akce pro BESIP</t>
  </si>
  <si>
    <t>0004348</t>
  </si>
  <si>
    <t>Zachytná parkoviště P + R</t>
  </si>
  <si>
    <t>0004488</t>
  </si>
  <si>
    <t>K Barrandovu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</si>
  <si>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</si>
  <si>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</si>
  <si>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</si>
  <si>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</si>
  <si>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</si>
  <si>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</si>
  <si>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0004544</t>
  </si>
  <si>
    <t>Budějovická</t>
  </si>
  <si>
    <t>0004840</t>
  </si>
  <si>
    <t>OPD - Systém řízení a regulace MSP</t>
  </si>
  <si>
    <t>0005092</t>
  </si>
  <si>
    <t>Jižní spojka - soubor staveb</t>
  </si>
  <si>
    <t>0005910</t>
  </si>
  <si>
    <t>Zlepšení infrastruktury MHD</t>
  </si>
  <si>
    <t>0005967</t>
  </si>
  <si>
    <t>Michelská</t>
  </si>
  <si>
    <t>0006046</t>
  </si>
  <si>
    <t>Příprava staveb</t>
  </si>
  <si>
    <t>0006493</t>
  </si>
  <si>
    <t>Telematické systémy</t>
  </si>
  <si>
    <t>0006925</t>
  </si>
  <si>
    <t>Libeňský most</t>
  </si>
  <si>
    <t>0007560</t>
  </si>
  <si>
    <t>Chodníkový program</t>
  </si>
  <si>
    <t>0007564</t>
  </si>
  <si>
    <t>Na Maninách</t>
  </si>
  <si>
    <t>0008005</t>
  </si>
  <si>
    <t>Petrská - regenerace oblasti</t>
  </si>
  <si>
    <t>0008500</t>
  </si>
  <si>
    <t>Rek.povrchu  propoj. ramp a zábradlí Barrand.mostu</t>
  </si>
  <si>
    <t>0008565</t>
  </si>
  <si>
    <t>Rek. Liberecká z centra</t>
  </si>
  <si>
    <t>0008901</t>
  </si>
  <si>
    <t>Rek. povrchu V Holešovičkách</t>
  </si>
  <si>
    <t>0008902</t>
  </si>
  <si>
    <t>Rozšíř. komunik. Karlovarská vč.SSZ</t>
  </si>
  <si>
    <t>0040028</t>
  </si>
  <si>
    <t>Okružní křižovatka Kamýcká - Roztocká</t>
  </si>
  <si>
    <t>0040149</t>
  </si>
  <si>
    <t>Kbelská 4 (Nad Klíčovem-Poděbradská, směr Poděbrad</t>
  </si>
  <si>
    <t>0040648</t>
  </si>
  <si>
    <t>Štěrboholská spojka, soubor staveb</t>
  </si>
  <si>
    <t>0040649</t>
  </si>
  <si>
    <t>5. května (oba směry)</t>
  </si>
  <si>
    <t>0040650</t>
  </si>
  <si>
    <t>Kbelská 5 (Kolbenova - směr Mladoboleslavská)</t>
  </si>
  <si>
    <t>0040651</t>
  </si>
  <si>
    <t>Vídeňská (Jalodvorská - Dobronická)</t>
  </si>
  <si>
    <t>0040665</t>
  </si>
  <si>
    <t>Přeložka křiž. Popovická x U Plynárny</t>
  </si>
  <si>
    <t>0040765</t>
  </si>
  <si>
    <t>Rek. ul. Lišanské</t>
  </si>
  <si>
    <t>0040773</t>
  </si>
  <si>
    <t>MČ Troja - ul.Trojská, Pod Havránkou</t>
  </si>
  <si>
    <t>0040933</t>
  </si>
  <si>
    <t>Revitalizace náplavky Rašínovo nábřeží</t>
  </si>
  <si>
    <t>0040991</t>
  </si>
  <si>
    <t>Cyklostezka v tunelu pod Vítkovem</t>
  </si>
  <si>
    <t>0041000</t>
  </si>
  <si>
    <t>Chlumecká, reko. mostu X522</t>
  </si>
  <si>
    <t>0041161</t>
  </si>
  <si>
    <t>Myslíkova, rekon. ul.</t>
  </si>
  <si>
    <t>0041162</t>
  </si>
  <si>
    <t>Malešická 1. a 2. etapa</t>
  </si>
  <si>
    <t>0041163</t>
  </si>
  <si>
    <t>Malešická Praha 10</t>
  </si>
  <si>
    <t>0041164</t>
  </si>
  <si>
    <t>Terronská, rek. ul., 3.etapa</t>
  </si>
  <si>
    <t>0041165</t>
  </si>
  <si>
    <t>Moskevská, reko. ul. 1.etapa</t>
  </si>
  <si>
    <t>0041166</t>
  </si>
  <si>
    <t>Na Hřebenkách, rekon. ul.</t>
  </si>
  <si>
    <t>0041168</t>
  </si>
  <si>
    <t>Starochuchelská - mostek pro pěší</t>
  </si>
  <si>
    <t>0041316</t>
  </si>
  <si>
    <t>Jižní spojka-rampa Spořilovská, sjezd 5.května</t>
  </si>
  <si>
    <t>TSK celkem :</t>
  </si>
  <si>
    <t>MHMP - DOP</t>
  </si>
  <si>
    <t>0005311</t>
  </si>
  <si>
    <t>Obnova vozů metra - modernizace</t>
  </si>
  <si>
    <t>0040769</t>
  </si>
  <si>
    <t>Nákup autobusů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</si>
  <si>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</si>
  <si>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</si>
  <si>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</si>
  <si>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</si>
  <si>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</si>
  <si>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</si>
  <si>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0000075</t>
  </si>
  <si>
    <t>Zlíchov - Radlická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</si>
  <si>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</si>
  <si>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</si>
  <si>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</si>
  <si>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</si>
  <si>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</si>
  <si>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</si>
  <si>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</si>
  <si>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</si>
  <si>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</si>
  <si>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</si>
  <si>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0004663</t>
  </si>
  <si>
    <t>MÚK PPO - Liberecká</t>
  </si>
  <si>
    <t>0004664</t>
  </si>
  <si>
    <t>MÚK PPO-Beranových</t>
  </si>
  <si>
    <t>0007553</t>
  </si>
  <si>
    <t>Břevnovská radiála</t>
  </si>
  <si>
    <t>0007557</t>
  </si>
  <si>
    <t>Rozšíření vozovky Ankarská</t>
  </si>
  <si>
    <t>0008559</t>
  </si>
  <si>
    <t>Komunik. propojení Evropská-Svatovítská</t>
  </si>
  <si>
    <t>0008561</t>
  </si>
  <si>
    <t>Okružní křižovatka Tupolevova-Veselská</t>
  </si>
  <si>
    <t>0009514</t>
  </si>
  <si>
    <t>KOMOKO - cyklostezka</t>
  </si>
  <si>
    <t>0009515</t>
  </si>
  <si>
    <t>MO Myslbekova-Prašný Most</t>
  </si>
  <si>
    <t>0009524</t>
  </si>
  <si>
    <t>Strahovský tunel 3.st.</t>
  </si>
  <si>
    <t>0009543</t>
  </si>
  <si>
    <t>MO Radlická - Strahovský tunel</t>
  </si>
  <si>
    <t>0009567</t>
  </si>
  <si>
    <t>Radlická radiála JZM Smíchov</t>
  </si>
  <si>
    <t>0040032</t>
  </si>
  <si>
    <t>Komunikace Toužimská</t>
  </si>
  <si>
    <t>0040759</t>
  </si>
  <si>
    <t>Multifunkční oper. stř. Malovanka</t>
  </si>
  <si>
    <t>OMI celkem :</t>
  </si>
  <si>
    <t>Dopravní podnik hl.m.Prahy</t>
  </si>
  <si>
    <t>0004534</t>
  </si>
  <si>
    <t>Trasa metra A   (Dejvická - Motol)</t>
  </si>
  <si>
    <t>0006786</t>
  </si>
  <si>
    <t>I. provozní úsek trasy D metra</t>
  </si>
  <si>
    <t>0022004</t>
  </si>
  <si>
    <t>OPPK-Výtah Chodov</t>
  </si>
  <si>
    <t>0022005</t>
  </si>
  <si>
    <t>OPPK-RTT Myslíkova</t>
  </si>
  <si>
    <t>0022006</t>
  </si>
  <si>
    <t>OPPK-RTT Střelničná - Klapkova</t>
  </si>
  <si>
    <t>0040775</t>
  </si>
  <si>
    <t>II. vestibul st. metra Národní, bezbar.zpřístupněn</t>
  </si>
  <si>
    <t>0041176</t>
  </si>
  <si>
    <t>Rekon. Šlechtovy restaurace</t>
  </si>
  <si>
    <t>0022001</t>
  </si>
  <si>
    <t>OPPK-Cyklo-zavěš.lávka Lahovice</t>
  </si>
  <si>
    <t>0022002</t>
  </si>
  <si>
    <t>OPPK-Cyklostezka Klárov</t>
  </si>
  <si>
    <t>0021002</t>
  </si>
  <si>
    <t>OPPK-výst.cyklostezky Rokytka</t>
  </si>
  <si>
    <t>Kapitola: 04 - Školství,mládež a samospráva</t>
  </si>
  <si>
    <t>Správce: 0002 - Aleksandra Udženija</t>
  </si>
  <si>
    <t>0030280</t>
  </si>
  <si>
    <t>OPPA-Prioritní osa 1 - 1. výzva</t>
  </si>
  <si>
    <t>0030282</t>
  </si>
  <si>
    <t>OPPA-Prioritní osa 3 - 1. výzva</t>
  </si>
  <si>
    <t>0032766</t>
  </si>
  <si>
    <t>OPPA-Prioritní osa 1 - 2. výzva</t>
  </si>
  <si>
    <t>0032768</t>
  </si>
  <si>
    <t>OPPA-Prioritní osa 3 - 2. výzva</t>
  </si>
  <si>
    <t>Správce: 0002 - Aleksandra Udženija celkem</t>
  </si>
  <si>
    <t>Správce: 0005 - Ing. Antonín Weinert, CSc.</t>
  </si>
  <si>
    <t>0021037</t>
  </si>
  <si>
    <t>OPPK- Poříz. přístrojů ČVUT, centrum diagnostiky</t>
  </si>
  <si>
    <t>0021089</t>
  </si>
  <si>
    <t>OPPK-Poříz. strojů v oboru nanomater. a nanotechno</t>
  </si>
  <si>
    <t>0022129</t>
  </si>
  <si>
    <t>OPPK-Poříz. budovy</t>
  </si>
  <si>
    <t>0022169</t>
  </si>
  <si>
    <t>OPPK-Výzkumné laboratoře buněčné biologie a metabo</t>
  </si>
  <si>
    <t>0022171</t>
  </si>
  <si>
    <t>OPPK-Poříz. přístrojů a vybavení</t>
  </si>
  <si>
    <t>0022206</t>
  </si>
  <si>
    <t>OPPK- Energ. úspory Nový PORG</t>
  </si>
  <si>
    <t>0004222</t>
  </si>
  <si>
    <t>Gymn.J.Keplera-dost.hřiště a sport.haly</t>
  </si>
  <si>
    <t>0004492</t>
  </si>
  <si>
    <t>ZŠ Vinoř - přístavba</t>
  </si>
  <si>
    <t>0004548</t>
  </si>
  <si>
    <t>Gym.CH.Dopplera-rek.okenních výplní,zatepl.obj.</t>
  </si>
  <si>
    <t>0004685</t>
  </si>
  <si>
    <t>Výst.hřiště pro ZŠ Ch.Masarykové-V.Chuchle</t>
  </si>
  <si>
    <t>0007627</t>
  </si>
  <si>
    <t>MŠspec.Drahaňská-rek.a nást.kuchyně a ložnic</t>
  </si>
  <si>
    <t>0040126</t>
  </si>
  <si>
    <t>Pražská konzervatoř Na Rejdišti-vybud.koncertního</t>
  </si>
  <si>
    <t>0040546</t>
  </si>
  <si>
    <t>Gymn.Arabská,P6-rek.šaten,sanace</t>
  </si>
  <si>
    <t>0040548</t>
  </si>
  <si>
    <t>SOŠ Stav.a Zahrad P9-výst.skleníku bot.zahrady</t>
  </si>
  <si>
    <t>0040960</t>
  </si>
  <si>
    <t>Dostavba pavilonu ZŠ,HMP-MČ P22</t>
  </si>
  <si>
    <t>0041169</t>
  </si>
  <si>
    <t>MŠ Křeslice-výstavba</t>
  </si>
  <si>
    <t>0041170</t>
  </si>
  <si>
    <t>ZŠ Zličín-výstavba</t>
  </si>
  <si>
    <t>0041171</t>
  </si>
  <si>
    <t>MŠ Slivenec-výstavba</t>
  </si>
  <si>
    <t>0010009</t>
  </si>
  <si>
    <t>EU-OA Krupkovo nám,P6-zateplení objektu</t>
  </si>
  <si>
    <t>0010010</t>
  </si>
  <si>
    <t>EU-DM a ŠJ Lovosická,P9-zateplení objektu</t>
  </si>
  <si>
    <t>0010011</t>
  </si>
  <si>
    <t>EU-Gymn.Na Pražačce,P3-zateplení objektu</t>
  </si>
  <si>
    <t>0010012</t>
  </si>
  <si>
    <t>EU-SOŠ a SOU Čakovice,P9-zateplení objektu</t>
  </si>
  <si>
    <t>0010013</t>
  </si>
  <si>
    <t>EU-VOŠIS Pacovská,P4-energeticky úsporná opatření</t>
  </si>
  <si>
    <t>0010014</t>
  </si>
  <si>
    <t>EU-SOŠ a SOU Weilova,P10-zateplení objektu</t>
  </si>
  <si>
    <t>0010015</t>
  </si>
  <si>
    <t>EU-ZUŠ Klapkova,P8-zateplení  objektu</t>
  </si>
  <si>
    <t>0010016</t>
  </si>
  <si>
    <t>EU-SPŠS J.Gočára,P4,zateplení objektu</t>
  </si>
  <si>
    <t>0010017</t>
  </si>
  <si>
    <t>EU-SOŠ PRO ADM.EU,P9,zateplení objektu</t>
  </si>
  <si>
    <t>0010018</t>
  </si>
  <si>
    <t>EU-SOU služeb,P9,zateplení objektu</t>
  </si>
  <si>
    <t>MHMP - SMT</t>
  </si>
  <si>
    <t>0004549</t>
  </si>
  <si>
    <t>Gymnázium Budějovická</t>
  </si>
  <si>
    <t>0008164</t>
  </si>
  <si>
    <t>Gymn.Sladkovského-rek.prostor na výdejnu stravy,jí</t>
  </si>
  <si>
    <t>0010030</t>
  </si>
  <si>
    <t>EU-ZŠ ZP Nám.Míru-zateplení objektu</t>
  </si>
  <si>
    <t>0010031</t>
  </si>
  <si>
    <t>EU-SPŠ stav.Dušní-zateplení objektu</t>
  </si>
  <si>
    <t>0010032</t>
  </si>
  <si>
    <t>EU-SPŠ Preslova-zateplení objektu</t>
  </si>
  <si>
    <t>0040472</t>
  </si>
  <si>
    <t>Projektová dokum.a inženýrská činnost</t>
  </si>
  <si>
    <t>0040523</t>
  </si>
  <si>
    <t>ZŠ P8 při PL Ústavní-rek.celk.obj.</t>
  </si>
  <si>
    <t>0040547</t>
  </si>
  <si>
    <t>Gymn.P1, J.Nerudy-rek.elektroinstalace</t>
  </si>
  <si>
    <t>0040846</t>
  </si>
  <si>
    <t>Gymn.Na Vítěz.pl.,P4-rek.oken dok.</t>
  </si>
  <si>
    <t>0040891</t>
  </si>
  <si>
    <t>DDM HMP Karlín,P8-příst.zázemí haly Stad.ml.</t>
  </si>
  <si>
    <t>0040922</t>
  </si>
  <si>
    <t>SOŠ pro adm.EU Lipí,P9-rek.elektroinstalace</t>
  </si>
  <si>
    <t>0040942</t>
  </si>
  <si>
    <t>SŠ chem.Křem.,P1-rek.dvor.traktu a uliční fas.</t>
  </si>
  <si>
    <t>0040943</t>
  </si>
  <si>
    <t>Gymn.Nad Kavalírkou,P5-rek.rozv.vody a kanal.</t>
  </si>
  <si>
    <t>0040944</t>
  </si>
  <si>
    <t>ZŠ pr.Vokovická,P6-stav.úpravy pro ZUŠ</t>
  </si>
  <si>
    <t>0040945</t>
  </si>
  <si>
    <t>ZUŠ Ch.Masarykové,P6-stav.úpr.obj.Půlkruhová</t>
  </si>
  <si>
    <t>0040961</t>
  </si>
  <si>
    <t>ZUŠ Ch. Masarykové,P6-rek.prostor Půlkruhová</t>
  </si>
  <si>
    <t>0040963</t>
  </si>
  <si>
    <t>OA KRUPKOVO NÁM.  P6- rek. vnějšího pláště</t>
  </si>
  <si>
    <t>0040964</t>
  </si>
  <si>
    <t>DD NÁRODNÍCH HRDINŮ  P9-rek.stř.pláště</t>
  </si>
  <si>
    <t>0040965</t>
  </si>
  <si>
    <t>Investiční rezerva na rek. a výst. škol a šk.zař.</t>
  </si>
  <si>
    <t>0040997</t>
  </si>
  <si>
    <t>SŠ Aloyse Klara,P4-výst.víceúčel.sport.haly</t>
  </si>
  <si>
    <t>0040998</t>
  </si>
  <si>
    <t>SŠ slabopr.el.,P9-rek.ploché střechy-dílny,rek.oke</t>
  </si>
  <si>
    <t>0040999</t>
  </si>
  <si>
    <t>Gymn.Opatov,P4-rek.elektroinstalace</t>
  </si>
  <si>
    <t>0041020</t>
  </si>
  <si>
    <t>Gymn.O.Pavla,P5-stav.řešení obj.-půdní únik.schodi</t>
  </si>
  <si>
    <t>0041021</t>
  </si>
  <si>
    <t>Gymn.Nad Kavalírkou,P5-přestavba ekolog.učebny</t>
  </si>
  <si>
    <t>0041022</t>
  </si>
  <si>
    <t>Gymn.Na Zatlance,P5-sanace štítové stěny a tělocvi</t>
  </si>
  <si>
    <t>0041024</t>
  </si>
  <si>
    <t>SPŠ P10,Na Třebešíně-rek.elektroinst.-1NP-ředitels</t>
  </si>
  <si>
    <t>0041025</t>
  </si>
  <si>
    <t>SPŠ P10,Na Třebešíně-rek.1nákl.výtahu v SPŠ a 3nák</t>
  </si>
  <si>
    <t>0041026</t>
  </si>
  <si>
    <t>DDM ULITA P3-zázemí sportovišť Na Balkáně</t>
  </si>
  <si>
    <t>0041031</t>
  </si>
  <si>
    <t>Gymn.Ch.Dopplera,P5-rek.střechy-havárie</t>
  </si>
  <si>
    <t>0041180</t>
  </si>
  <si>
    <t>DDM Přemyšlenská,P8-rek.a staveb.úpr.nových prosto</t>
  </si>
  <si>
    <t>0041181</t>
  </si>
  <si>
    <t>ZUŠ Ch.Masarykové,P6-rek.půd.prostor,střechy</t>
  </si>
  <si>
    <t>0041182</t>
  </si>
  <si>
    <t>JÚ,ZŠ,SŠ,P2-Projekt.dokum.dostavba 3.část</t>
  </si>
  <si>
    <t>0041183</t>
  </si>
  <si>
    <t>SŠ A.Klara,P4-výstavba venk.sportovišť</t>
  </si>
  <si>
    <t>0041184</t>
  </si>
  <si>
    <t>SOU U Krbu,P10-rek.povrchu atlet.dráhy vč.sektorů</t>
  </si>
  <si>
    <t>0041203</t>
  </si>
  <si>
    <t>DM a ŠJ Lovosická,P9-dok.rek.evakuační výtahy,kana</t>
  </si>
  <si>
    <t>0041213</t>
  </si>
  <si>
    <t>ZŠ a SŠ waldorfská,P4-stav.úpr.dvorního atria</t>
  </si>
  <si>
    <t>0041214</t>
  </si>
  <si>
    <t>OA ČSL Resslova,P2-rek.okenních výplní</t>
  </si>
  <si>
    <t>0041231</t>
  </si>
  <si>
    <t>Gym.Opatov,P4-rek.víceúčel.hřiště</t>
  </si>
  <si>
    <t>0041232</t>
  </si>
  <si>
    <t>SPŠ J.Gočára,P4-rek.soc.zařízení</t>
  </si>
  <si>
    <t>0041233</t>
  </si>
  <si>
    <t>ZŠ,SŠ Kupeckého,P4-dostavba sportovišť</t>
  </si>
  <si>
    <t>0041251</t>
  </si>
  <si>
    <t>SOŠ pro adm.EU Lipí,P9-rek.výtahů</t>
  </si>
  <si>
    <t>0041283</t>
  </si>
  <si>
    <t>SŠ Náhorní,P8-projekt OP-ŽP+jejich administrace</t>
  </si>
  <si>
    <t>0041295</t>
  </si>
  <si>
    <t>VOŠZ a SZŠ Alšovo náb.,P1-adaptace učeben na Centr</t>
  </si>
  <si>
    <t>0041296</t>
  </si>
  <si>
    <t>DDM HMP Karlín.nám.,P8-rek.střechy vč.oken v TZ St</t>
  </si>
  <si>
    <t>0041305</t>
  </si>
  <si>
    <t>DD Nár.hrdinů,P9-rek.krovu a stropní konstrukce na</t>
  </si>
  <si>
    <t>0041318</t>
  </si>
  <si>
    <t>SPŠ stav.J.Gočára P4-energet.služby se zaruč.výsl.</t>
  </si>
  <si>
    <t>0041319</t>
  </si>
  <si>
    <t>SŠ,ZŠ a MŠ Chotouňská,P10-rek.obvod.pláště budovy</t>
  </si>
  <si>
    <t>0041320</t>
  </si>
  <si>
    <t>VOŠaSPŠ potr.techn.,P2-půdní vest.učeben obj.Podsk</t>
  </si>
  <si>
    <t>0041321</t>
  </si>
  <si>
    <t>ZUŠ,P5 Na Popelce-rek.okenních výplní</t>
  </si>
  <si>
    <t>DD NÁRODNÍCH HRDINŮ  P9</t>
  </si>
  <si>
    <t>0041309</t>
  </si>
  <si>
    <t>Nákup osobního automobilu</t>
  </si>
  <si>
    <t>DDM HMP KARLÍN  P8</t>
  </si>
  <si>
    <t>0041293</t>
  </si>
  <si>
    <t>Rek.střechy hl.budovy-TZ Podhradí-havárie</t>
  </si>
  <si>
    <t>0041294</t>
  </si>
  <si>
    <t>Stavební úpr.prostor Karlínského  Spektra</t>
  </si>
  <si>
    <t>0041306</t>
  </si>
  <si>
    <t>EÚO-instal.systému měř.a regul.-TZ Střelské Hoštic</t>
  </si>
  <si>
    <t>0041327</t>
  </si>
  <si>
    <t>Odstranění havárie zastřešení jezd.dr.v Jezd.stř.Z</t>
  </si>
  <si>
    <t>0041328</t>
  </si>
  <si>
    <t>Technika sloužící k zabezp.zimního provozu</t>
  </si>
  <si>
    <t>DDM U BOROVIČEK  P6</t>
  </si>
  <si>
    <t>0041001</t>
  </si>
  <si>
    <t>Změna povrchu venk.asfalt.hřiště na um.pov.</t>
  </si>
  <si>
    <t>0041276</t>
  </si>
  <si>
    <t>Technické vybavení víceúčel.hřiště</t>
  </si>
  <si>
    <t>DDM ULITA,NA BALKÁNĚ  P3</t>
  </si>
  <si>
    <t>0040896</t>
  </si>
  <si>
    <t>Rek.elektroinst.,dveří,podlah admin.části</t>
  </si>
  <si>
    <t>0041252</t>
  </si>
  <si>
    <t>Instal.solární ohřev TUV-TZ Žloukovice</t>
  </si>
  <si>
    <t>DM A ŠJ LOVOSICKÁ  P9</t>
  </si>
  <si>
    <t>0041219</t>
  </si>
  <si>
    <t>EÚO-poříz.ochrany schodišť.stěn</t>
  </si>
  <si>
    <t>DM NEKLANOVA  P2</t>
  </si>
  <si>
    <t>0041333</t>
  </si>
  <si>
    <t>Modernizace výtahu</t>
  </si>
  <si>
    <t>GYM. AK. ŠTĚPÁNSKÁ  P1</t>
  </si>
  <si>
    <t>0040854</t>
  </si>
  <si>
    <t>Rekonstrukce výtahu</t>
  </si>
  <si>
    <t>0041010</t>
  </si>
  <si>
    <t>Rek.pov.venk.sport.-rek.a opr.pov.venk.hřiště</t>
  </si>
  <si>
    <t>0041013</t>
  </si>
  <si>
    <t>Rek.a opr.vnitřn.povrchu tělocvičen</t>
  </si>
  <si>
    <t>GYM. ARABSKÁ  P6</t>
  </si>
  <si>
    <t>0041240</t>
  </si>
  <si>
    <t>Vnitřní sanace</t>
  </si>
  <si>
    <t>GYM. J.H. MEZI ŠKOLAMI P5</t>
  </si>
  <si>
    <t>0041009</t>
  </si>
  <si>
    <t>Středotlaká UV lampa</t>
  </si>
  <si>
    <t>GYM. J.KEPLERA  P6</t>
  </si>
  <si>
    <t>0041288</t>
  </si>
  <si>
    <t>Projekt OP-ŽP+jejich administrace</t>
  </si>
  <si>
    <t>GYM. J.NERUDY HELLICHOVA</t>
  </si>
  <si>
    <t>0041028</t>
  </si>
  <si>
    <t>Rek.výtahu a bezbariérového vstupu</t>
  </si>
  <si>
    <t>0041282</t>
  </si>
  <si>
    <t>Nákup 2 plazm.monitorů-vyb.Kongres.sálu</t>
  </si>
  <si>
    <t>0041285</t>
  </si>
  <si>
    <t>GYM. NA PRAŽAČCE  P3</t>
  </si>
  <si>
    <t>0041218</t>
  </si>
  <si>
    <t>EÚO-stav.úpravy vč.elektroinst.</t>
  </si>
  <si>
    <t>0041221</t>
  </si>
  <si>
    <t>EÚO-rekonstrukce schodišť</t>
  </si>
  <si>
    <t>GYM. NA VÍTĚZNÉ PLÁNI  P4</t>
  </si>
  <si>
    <t>0041002</t>
  </si>
  <si>
    <t>Rek.asfaltového školního hřiště</t>
  </si>
  <si>
    <t>GYM. NAD ŠTOLOU  P7</t>
  </si>
  <si>
    <t>0021097</t>
  </si>
  <si>
    <t>OPPK-Revit. sportovního areálu Gymnázia Nad Štolou</t>
  </si>
  <si>
    <t>0041188</t>
  </si>
  <si>
    <t>Stav.úpravy školnického bytu</t>
  </si>
  <si>
    <t>GYM. OHRADNÍ  P4</t>
  </si>
  <si>
    <t>0041109</t>
  </si>
  <si>
    <t>EÚO-energetický audit,PD</t>
  </si>
  <si>
    <t>0041287</t>
  </si>
  <si>
    <t>GYM. POSTUPICKÁ  P4</t>
  </si>
  <si>
    <t>0041325</t>
  </si>
  <si>
    <t>Rek.zaatikového žlabu a svodů-havárie</t>
  </si>
  <si>
    <t>GYM. PŘÍPOTOČNÍ  P10</t>
  </si>
  <si>
    <t>0041205</t>
  </si>
  <si>
    <t>Rek.kanalizace,vstupního zádveří</t>
  </si>
  <si>
    <t>GYM. VODĚRADSKÁ  P10</t>
  </si>
  <si>
    <t>0041290</t>
  </si>
  <si>
    <t>GYM. ŠPITÁLSKÁ  P9</t>
  </si>
  <si>
    <t>0041006</t>
  </si>
  <si>
    <t>Rek.povrchu školní tělocvičny</t>
  </si>
  <si>
    <t>HOBBY CENTRUM 4  P4</t>
  </si>
  <si>
    <t>0041005</t>
  </si>
  <si>
    <t>Vnitřní lezecká stěna,Amfora</t>
  </si>
  <si>
    <t>JEDLIČKŮV ÚSTAV ZŠ, SŠ P2</t>
  </si>
  <si>
    <t>0040962</t>
  </si>
  <si>
    <t>Rekonstrukce výtahu budova V Pevnosti 4</t>
  </si>
  <si>
    <t>0041011</t>
  </si>
  <si>
    <t>Položení tartan.dráhy u šk.hřiště</t>
  </si>
  <si>
    <t>0041023</t>
  </si>
  <si>
    <t>Rek.výtahové plošiny v obj. DT</t>
  </si>
  <si>
    <t>0041243</t>
  </si>
  <si>
    <t>Poříz.velkokuchyň.kotle-havárie</t>
  </si>
  <si>
    <t>KONZERVATOŘ NA REJDIŠTI</t>
  </si>
  <si>
    <t>0010005</t>
  </si>
  <si>
    <t>NF-Podmínky pro rozvoj talentů-rozšíření výuk.pros</t>
  </si>
  <si>
    <t>KONZERVATOŘ, VOŠ J.J.  P4</t>
  </si>
  <si>
    <t>0041186</t>
  </si>
  <si>
    <t>Stav.úpravy poč.centrály a recepce</t>
  </si>
  <si>
    <t>0041235</t>
  </si>
  <si>
    <t>Poříz.hudebních nástrojů vč.sest.PC</t>
  </si>
  <si>
    <t>0041236</t>
  </si>
  <si>
    <t>Přestavba tanečního sálu</t>
  </si>
  <si>
    <t>0041237</t>
  </si>
  <si>
    <t>Poříz.serverů,bezp.kamer,rozvod LAN kabelů</t>
  </si>
  <si>
    <t>MŠ SPEC.SLUNÍČKO,DEYLOVA</t>
  </si>
  <si>
    <t>0041017</t>
  </si>
  <si>
    <t>Rek.vodovodu,kanalizace a ÚT</t>
  </si>
  <si>
    <t>OA KRUPKOVO NÁM.  P6</t>
  </si>
  <si>
    <t>0041097</t>
  </si>
  <si>
    <t>EÚO-rek.otop.syst.,MAR(EPC)</t>
  </si>
  <si>
    <t>0041108</t>
  </si>
  <si>
    <t>EÚO-rek.rozvodů ÚT a ZTI</t>
  </si>
  <si>
    <t>0041217</t>
  </si>
  <si>
    <t>EÚO-rek.svítidel vč.elektroinstal.</t>
  </si>
  <si>
    <t>OA ČSL.RESSLOVA 5  P2</t>
  </si>
  <si>
    <t>0041187</t>
  </si>
  <si>
    <t>Dislokační úpravy 1.,2.,3. patra</t>
  </si>
  <si>
    <t>0041220</t>
  </si>
  <si>
    <t>EÚO-repase vnějších oken</t>
  </si>
  <si>
    <t>0041324</t>
  </si>
  <si>
    <t>Výměna termostatických hlavic ÚT</t>
  </si>
  <si>
    <t>OU VYŠEHRAD  P2</t>
  </si>
  <si>
    <t>0041242</t>
  </si>
  <si>
    <t>Vybud.a vybavení pracovišť odb.výcv.</t>
  </si>
  <si>
    <t>0041323</t>
  </si>
  <si>
    <t>Vybavení pracoviště odborného výcviku</t>
  </si>
  <si>
    <t>PPP LUCEMBURSKÁ  P3</t>
  </si>
  <si>
    <t>0041030</t>
  </si>
  <si>
    <t>Dok.příjezd.komunikace obj.U Nové školy P9</t>
  </si>
  <si>
    <t>SOU GASTRON. A PODNIKÁNÍ</t>
  </si>
  <si>
    <t>0041291</t>
  </si>
  <si>
    <t>SOU OHRADNÍ  P4</t>
  </si>
  <si>
    <t>0041015</t>
  </si>
  <si>
    <t>Nákup serveru MS SQL 2000</t>
  </si>
  <si>
    <t>0041292</t>
  </si>
  <si>
    <t>SOU SLUŽ.NOVOVYSOČANSKÁ</t>
  </si>
  <si>
    <t>0041016</t>
  </si>
  <si>
    <t>ICT síťové rozvody-dokončení</t>
  </si>
  <si>
    <t>0041096</t>
  </si>
  <si>
    <t>0041106</t>
  </si>
  <si>
    <t>EÚO-odvodnění objektu,rek.kanal.rozvodů</t>
  </si>
  <si>
    <t>SOŠ A SOU ČAKOVICE  P9</t>
  </si>
  <si>
    <t>0041216</t>
  </si>
  <si>
    <t>EÚO-rek.systému vytápění</t>
  </si>
  <si>
    <t>SOŠ PRO ADM. EU  LIPÍ  P9</t>
  </si>
  <si>
    <t>0041107</t>
  </si>
  <si>
    <t>EÚO-vnitřní úpravy pav.B</t>
  </si>
  <si>
    <t>0041307</t>
  </si>
  <si>
    <t>EÚO-úpr.bezbariér.přístupu dvoru</t>
  </si>
  <si>
    <t>SPŠ NA PROSEKU  P9</t>
  </si>
  <si>
    <t>0041185</t>
  </si>
  <si>
    <t>Rekonstrukce kanalizace</t>
  </si>
  <si>
    <t>SPŠ NA TŘEBEŠÍNĚ  P10</t>
  </si>
  <si>
    <t>0041289</t>
  </si>
  <si>
    <t>SPŠ SMÍCHOVSKÁ, PRESLOVA</t>
  </si>
  <si>
    <t>0041105</t>
  </si>
  <si>
    <t>0041308</t>
  </si>
  <si>
    <t>EÚO-úsporné osvětlení a elektroinstalace</t>
  </si>
  <si>
    <t>SPŠ STAVEB. J.GOČÁRA  P4</t>
  </si>
  <si>
    <t>0041007</t>
  </si>
  <si>
    <t>Rekonstrukce osvětlení tělocvičen</t>
  </si>
  <si>
    <t>0041018</t>
  </si>
  <si>
    <t>Sanace a zatepl.střechy tělocvičny</t>
  </si>
  <si>
    <t>SPŠ STAVEBNÍ DUŠNÍ  P1</t>
  </si>
  <si>
    <t>0041204</t>
  </si>
  <si>
    <t>Projekt.kompl.rek.elektroinstalace</t>
  </si>
  <si>
    <t>0041206</t>
  </si>
  <si>
    <t>Sanace suterénu</t>
  </si>
  <si>
    <t>SPŠ STROJ.Š.HL.M.PRAHY P1</t>
  </si>
  <si>
    <t>0041284</t>
  </si>
  <si>
    <t>Spec.SOU pro sluch.postižené P5</t>
  </si>
  <si>
    <t>0031688</t>
  </si>
  <si>
    <t>OPPA-Brána k jazykům</t>
  </si>
  <si>
    <t>SŠ -COPTH PODĚBRADSKÁ  P9</t>
  </si>
  <si>
    <t>0010007</t>
  </si>
  <si>
    <t>EU-Poděbradská 1,soubor opatření ke snížení energe</t>
  </si>
  <si>
    <t>0010008</t>
  </si>
  <si>
    <t>EU-Poděbradská 12,soubor opatření ke snížení energ</t>
  </si>
  <si>
    <t>0010019</t>
  </si>
  <si>
    <t>NF-Perspektis 21</t>
  </si>
  <si>
    <t>0041003</t>
  </si>
  <si>
    <t>Rek.víceúčel.venk.hřiště Poděbradská</t>
  </si>
  <si>
    <t>0041215</t>
  </si>
  <si>
    <t>EÚO-modernizace kotelny</t>
  </si>
  <si>
    <t>SŠ A.KLARA, VÍDEŇSKÁ  P4</t>
  </si>
  <si>
    <t>0041004</t>
  </si>
  <si>
    <t>Rekonstrukce a úpr.lezecké stěny</t>
  </si>
  <si>
    <t>SŠ DOSTIH. A JEZDECTVÍ P5</t>
  </si>
  <si>
    <t>0032668</t>
  </si>
  <si>
    <t>OPPA- Inovace vzdělávacího programu Jezdec a ošetř</t>
  </si>
  <si>
    <t>SŠ EL. A STROJ.JESENICKÁ</t>
  </si>
  <si>
    <t>0032275</t>
  </si>
  <si>
    <t>OPPA-Zkvalitnění výuky na SŠES Praha</t>
  </si>
  <si>
    <t>SŠ UMĚLECKÁ A ŘEMESLNÁ P5</t>
  </si>
  <si>
    <t>0041189</t>
  </si>
  <si>
    <t>Rek.suter.šatnových prostor</t>
  </si>
  <si>
    <t>SŠ ZDRAVOTNICKÁ,RUSKÁ P10</t>
  </si>
  <si>
    <t>0041029</t>
  </si>
  <si>
    <t>Rekonstrukce střechy - havárie</t>
  </si>
  <si>
    <t>SŠ,ZŠ,MŠ PRO SP VÝMOLOVA</t>
  </si>
  <si>
    <t>0041008</t>
  </si>
  <si>
    <t>Výměna povrchu školní tělocvičny</t>
  </si>
  <si>
    <t>VOŠ A SPŠ DOPRAVNÍ  P1</t>
  </si>
  <si>
    <t>0040994</t>
  </si>
  <si>
    <t>Rekonstrukce výtahu-pavilon A</t>
  </si>
  <si>
    <t>VOŠ A SUPŠ ŽIŽKOVO NÁM.P3</t>
  </si>
  <si>
    <t>0041322</t>
  </si>
  <si>
    <t>Rekonstrukce střechy</t>
  </si>
  <si>
    <t>VOŠ a SPŠ GRAFICKÁ  P1</t>
  </si>
  <si>
    <t>0041234</t>
  </si>
  <si>
    <t>Pořízení tiskového stroje</t>
  </si>
  <si>
    <t>VOŠPg a SOŠPg a GYM.  P6</t>
  </si>
  <si>
    <t>0041014</t>
  </si>
  <si>
    <t>Slaboproudé rozvody poč.sítě-hav.stav</t>
  </si>
  <si>
    <t>ZUŠ KLAPKOVA  P8</t>
  </si>
  <si>
    <t>0041191</t>
  </si>
  <si>
    <t>Rekonstrukce střešních svodů</t>
  </si>
  <si>
    <t>ZUŠ NAD ALEJÍ  P6</t>
  </si>
  <si>
    <t>0041190</t>
  </si>
  <si>
    <t>Rek.bezbariérového vstupu</t>
  </si>
  <si>
    <t>ZŠ PRAKT. VINOHRADSKÁ  P2</t>
  </si>
  <si>
    <t>0040995</t>
  </si>
  <si>
    <t>Slezská 21-dok.akustických úprav uč.ZUŠ</t>
  </si>
  <si>
    <t>ZŠ PRO ZP NÁM. MÍRU  P2</t>
  </si>
  <si>
    <t>0041241</t>
  </si>
  <si>
    <t>Rekonstrukce východní fasády</t>
  </si>
  <si>
    <t>ZŠ PRO ŽÁKY S POR.UČ.  P6</t>
  </si>
  <si>
    <t>0040534</t>
  </si>
  <si>
    <t>Rekonstrukce střešního pláště</t>
  </si>
  <si>
    <t>ZŠ PŘI PSYCH.LÉČ. ÚSTAVNÍ</t>
  </si>
  <si>
    <t>0041326</t>
  </si>
  <si>
    <t>Úpravy a vybavení interieru</t>
  </si>
  <si>
    <t>ZŠ TOLERANCE MOCHOVSKÁ</t>
  </si>
  <si>
    <t>0041286</t>
  </si>
  <si>
    <t>Správce: 0005 - Ing. Antonín Weinert, CSc. celkem</t>
  </si>
  <si>
    <t>HMP-MČ</t>
  </si>
  <si>
    <t>Kapitola: 05 - Zdravotnictví a sociální oblast</t>
  </si>
  <si>
    <t>0030281</t>
  </si>
  <si>
    <t>OPPA-Prioritní osa 2 - 1. výzva</t>
  </si>
  <si>
    <t>0032767</t>
  </si>
  <si>
    <t>OPPA-Prioritní osa 2 - 2. výzva</t>
  </si>
  <si>
    <t>0022126</t>
  </si>
  <si>
    <t>OPPK- Poříz. Nástrojů v CEVKOON</t>
  </si>
  <si>
    <t>0022160</t>
  </si>
  <si>
    <t>OPPK- Modern. HIV/AIDS</t>
  </si>
  <si>
    <t>0022213</t>
  </si>
  <si>
    <t>OPPK-Centrum aplikované genomiky solidních nádorů</t>
  </si>
  <si>
    <t>0040452</t>
  </si>
  <si>
    <t>FN Na Bulovce - rekonstrukce objektů</t>
  </si>
  <si>
    <t>MHMP - SOC</t>
  </si>
  <si>
    <t>0040967</t>
  </si>
  <si>
    <t>Zvýšení kapacity lůžek následné péče</t>
  </si>
  <si>
    <t>0041159</t>
  </si>
  <si>
    <t>Poříz.tří přístrojů - 1LF UK Praha</t>
  </si>
  <si>
    <t>0041160</t>
  </si>
  <si>
    <t>Poříz.tří přístrojů - Nem.Milosrdných sester</t>
  </si>
  <si>
    <t>0041178</t>
  </si>
  <si>
    <t>Poříz.artroskop. přístroje - FN Bulovka</t>
  </si>
  <si>
    <t>0041192</t>
  </si>
  <si>
    <t>Poříz. dvou přístrojů na dialýzu pro IKEM</t>
  </si>
  <si>
    <t>0041200</t>
  </si>
  <si>
    <t>Poříz. 2ks mycích lůžek Hospic Štrasburk</t>
  </si>
  <si>
    <t>0041249</t>
  </si>
  <si>
    <t>Poříz.přístrojů pro FN Král.Vinohrady</t>
  </si>
  <si>
    <t>0041262</t>
  </si>
  <si>
    <t>Poříz.přístroj.vybavení pro JIP pro FN Bulovka</t>
  </si>
  <si>
    <t>0041263</t>
  </si>
  <si>
    <t>Vybud.odd.paliativní péče v Nem.Mil.sester</t>
  </si>
  <si>
    <t>CENTR.LÉČ.REHABILITACE</t>
  </si>
  <si>
    <t>0041225</t>
  </si>
  <si>
    <t>Vytvoření webových stránek</t>
  </si>
  <si>
    <t>MĚST.NEM.NÁSL.PÉČE P9</t>
  </si>
  <si>
    <t>0040447</t>
  </si>
  <si>
    <t>Rek. výtahů</t>
  </si>
  <si>
    <t>0041224</t>
  </si>
  <si>
    <t>Výst.el.přípojky NN a náhr.zdroje el.energie</t>
  </si>
  <si>
    <t>MĚSTSKÁ POLIKLINIKA PRAHA</t>
  </si>
  <si>
    <t>0040920</t>
  </si>
  <si>
    <t>Rekonstrukce výtahů budovy Spálená</t>
  </si>
  <si>
    <t>0041238</t>
  </si>
  <si>
    <t>Rek počítačové sítě</t>
  </si>
  <si>
    <t>ZDRAV.ZÁCHR.SLUŽBA HMP</t>
  </si>
  <si>
    <t>0030166</t>
  </si>
  <si>
    <t>OPPA-Vzdělávání zaměstnanců ZZSHMP</t>
  </si>
  <si>
    <t>0021147</t>
  </si>
  <si>
    <t>OPPK-Vybud. centra vzdělávání Modrý klíč</t>
  </si>
  <si>
    <t>0040040</t>
  </si>
  <si>
    <t>DD Praha 13</t>
  </si>
  <si>
    <t>0040271</t>
  </si>
  <si>
    <t>Výstavba domova pro seniory na Praze 6</t>
  </si>
  <si>
    <t>0030001</t>
  </si>
  <si>
    <t>OPPA-Plánování soc. služeb v Praze</t>
  </si>
  <si>
    <t>0030007</t>
  </si>
  <si>
    <t>OPPA-Systém dalšího vzdělávání</t>
  </si>
  <si>
    <t>0041174</t>
  </si>
  <si>
    <t>Opatření k využ.energ.úspor ÚSP Sulická</t>
  </si>
  <si>
    <t>CENTRUM SOC.SLUŽ. PRAHA</t>
  </si>
  <si>
    <t>0040439</t>
  </si>
  <si>
    <t>Generální rek. napojení na kanalizační řad</t>
  </si>
  <si>
    <t>DOMOV  PRO OS. SE ZDRAV.POSTIŽENÍM SULICKÁ</t>
  </si>
  <si>
    <t>0040176</t>
  </si>
  <si>
    <t>Energet.audit a realizace opatření k využití energ</t>
  </si>
  <si>
    <t>0040748</t>
  </si>
  <si>
    <t>Výstavba evakuačního výtahu</t>
  </si>
  <si>
    <t>0040772</t>
  </si>
  <si>
    <t>Rek. a nástavba Objektu Murgašova</t>
  </si>
  <si>
    <t>0040930</t>
  </si>
  <si>
    <t>Rek. počítačové sítě</t>
  </si>
  <si>
    <t>0040966</t>
  </si>
  <si>
    <t>Rek. objektu Murgašova</t>
  </si>
  <si>
    <t>0041227</t>
  </si>
  <si>
    <t>Poříz. zahradního malotraktoru</t>
  </si>
  <si>
    <t>0041244</t>
  </si>
  <si>
    <t>Poříz. klimatizace</t>
  </si>
  <si>
    <t>0041245</t>
  </si>
  <si>
    <t>Lapač tuků do kuchyně</t>
  </si>
  <si>
    <t>0041265</t>
  </si>
  <si>
    <t>Poříz.dvou vozidel</t>
  </si>
  <si>
    <t>DOMOV MAXOV</t>
  </si>
  <si>
    <t>0041264</t>
  </si>
  <si>
    <t>Poříz. vozidla</t>
  </si>
  <si>
    <t>DOMOV SOC.SLUŽEB VLAŠSKÁ</t>
  </si>
  <si>
    <t>0041267</t>
  </si>
  <si>
    <t>DOMOV SVOJŠICE</t>
  </si>
  <si>
    <t>0041173</t>
  </si>
  <si>
    <t>Výměna tlakových nádob</t>
  </si>
  <si>
    <t>DS HEŘMANŮV MĚSTEC</t>
  </si>
  <si>
    <t>0041310</t>
  </si>
  <si>
    <t>Polohovací vana pro imob. uživatele</t>
  </si>
  <si>
    <t>0041311</t>
  </si>
  <si>
    <t>Polohovací vana s boč. otevíráním</t>
  </si>
  <si>
    <t>0041312</t>
  </si>
  <si>
    <t>Poříz. osob. automobilu</t>
  </si>
  <si>
    <t>DS HORTENZIE</t>
  </si>
  <si>
    <t>0040782</t>
  </si>
  <si>
    <t>Poříz. signalizačního zařízení</t>
  </si>
  <si>
    <t>DS PYŠELY</t>
  </si>
  <si>
    <t>0041177</t>
  </si>
  <si>
    <t>Rekon. parkových cest v zám. zahradě</t>
  </si>
  <si>
    <t>DZP KYTLICE</t>
  </si>
  <si>
    <t>0041208</t>
  </si>
  <si>
    <t>Poříz. záložního zdroje výtahu</t>
  </si>
  <si>
    <t>0041269</t>
  </si>
  <si>
    <t>DZP LEONTÝN</t>
  </si>
  <si>
    <t>0041172</t>
  </si>
  <si>
    <t>Rek.chodníků na bezbariérové</t>
  </si>
  <si>
    <t>DZP RUDNÉ U NEJDKU</t>
  </si>
  <si>
    <t>0040177</t>
  </si>
  <si>
    <t>0040418</t>
  </si>
  <si>
    <t>Rek. obj. č.2-zatepl, vestavba,výměna oken</t>
  </si>
  <si>
    <t>0041226</t>
  </si>
  <si>
    <t>Rek. kotelny a náhradní zdroj tepla</t>
  </si>
  <si>
    <t>0041266</t>
  </si>
  <si>
    <t>DZR KRÁSNÁ LÍPA</t>
  </si>
  <si>
    <t>0041228</t>
  </si>
  <si>
    <t>Zřízení školícího střediska</t>
  </si>
  <si>
    <t>0041277</t>
  </si>
  <si>
    <t>Pořízení SW - sledování péče</t>
  </si>
  <si>
    <t>0041278</t>
  </si>
  <si>
    <t>Pořízení zvedáku</t>
  </si>
  <si>
    <t>0041331</t>
  </si>
  <si>
    <t>Instalace požárního zabezpečení</t>
  </si>
  <si>
    <t>DZR TEREZÍN</t>
  </si>
  <si>
    <t>0040436</t>
  </si>
  <si>
    <t>Změna zdroje tep. energ. dle energ. auditu</t>
  </si>
  <si>
    <t>0040437</t>
  </si>
  <si>
    <t>Rek. VZT pro kuch. provoz dle energ. auditu</t>
  </si>
  <si>
    <t>DpS  ZAHRADNÍ MĚSTO</t>
  </si>
  <si>
    <t>0008199</t>
  </si>
  <si>
    <t>Přístavba DD - pavilon</t>
  </si>
  <si>
    <t>0040423</t>
  </si>
  <si>
    <t>Rek. DS a novostavba pav. F a C</t>
  </si>
  <si>
    <t>0041268</t>
  </si>
  <si>
    <t>DpS CHODOV</t>
  </si>
  <si>
    <t>0040416</t>
  </si>
  <si>
    <t>Výměna oken a balkonových dveří budovy A + B</t>
  </si>
  <si>
    <t>0040417</t>
  </si>
  <si>
    <t>Zateplení fasády objektu DD</t>
  </si>
  <si>
    <t>0041298</t>
  </si>
  <si>
    <t>Poříz.vozidla</t>
  </si>
  <si>
    <t>0041332</t>
  </si>
  <si>
    <t>DpS DOBŘICHOVICE</t>
  </si>
  <si>
    <t>0041314</t>
  </si>
  <si>
    <t>Poříz. kombinovaného vanového zvedáku</t>
  </si>
  <si>
    <t>DpS ELIŠKY PURKYŇOVÉ</t>
  </si>
  <si>
    <t>0040286</t>
  </si>
  <si>
    <t>Půdní vestavba Thákurova</t>
  </si>
  <si>
    <t>0040361</t>
  </si>
  <si>
    <t>Zavedení elektronického tísňového systému</t>
  </si>
  <si>
    <t>0040902</t>
  </si>
  <si>
    <t>Pořízení a inst.výměníkové stanice</t>
  </si>
  <si>
    <t>0040936</t>
  </si>
  <si>
    <t>Poříz. automobilu</t>
  </si>
  <si>
    <t>0041222</t>
  </si>
  <si>
    <t>Obnova SW vybavení</t>
  </si>
  <si>
    <t>DpS HÁJE</t>
  </si>
  <si>
    <t>0008200</t>
  </si>
  <si>
    <t>Půdní vestavba A2 a likvidace azbestu</t>
  </si>
  <si>
    <t>0041297</t>
  </si>
  <si>
    <t>DpS MALEŠICE</t>
  </si>
  <si>
    <t>0040038</t>
  </si>
  <si>
    <t>Výstavba pav. pro Alzheim. chorobu</t>
  </si>
  <si>
    <t>DpS ĎÁBLICE</t>
  </si>
  <si>
    <t>0041223</t>
  </si>
  <si>
    <t>Odstr.havarijního stavu el.rozvodny NN a VN</t>
  </si>
  <si>
    <t>DĚTSKÉ CENTRUM PAPRSEK</t>
  </si>
  <si>
    <t>0040405</t>
  </si>
  <si>
    <t>Nástavba objektu - vybud.centra pro rodinu a rek.s</t>
  </si>
  <si>
    <t>0041209</t>
  </si>
  <si>
    <t>Rek. kanalizace Hloubětín</t>
  </si>
  <si>
    <t>ICOZP HORNÍ POUSTEVNA</t>
  </si>
  <si>
    <t>0041211</t>
  </si>
  <si>
    <t>0041247</t>
  </si>
  <si>
    <t>Poříz. herních prvků</t>
  </si>
  <si>
    <t>0041248</t>
  </si>
  <si>
    <t>Poříz. vstupní brány</t>
  </si>
  <si>
    <t>0041313</t>
  </si>
  <si>
    <t>Poříz. multifunkčního traktoru</t>
  </si>
  <si>
    <t>0041330</t>
  </si>
  <si>
    <t>Kamerový a zabezpečovací systém</t>
  </si>
  <si>
    <t>PALATA-DOM.PRO ZRAK.POS</t>
  </si>
  <si>
    <t>0041175</t>
  </si>
  <si>
    <t>Rek. střechy</t>
  </si>
  <si>
    <t>0041279</t>
  </si>
  <si>
    <t>Výstavba nového pavilonu</t>
  </si>
  <si>
    <t>Kapitola: 06 - Kultura, sport a cestovní ruch</t>
  </si>
  <si>
    <t>0040774</t>
  </si>
  <si>
    <t>Průmyslový palác -  Výstaviště</t>
  </si>
  <si>
    <t>0021129</t>
  </si>
  <si>
    <t>OPPK- Výst. freestyle parku Modřany</t>
  </si>
  <si>
    <t>0021152</t>
  </si>
  <si>
    <t>OPPK-Revit. území SK Hostivař</t>
  </si>
  <si>
    <t>0022189</t>
  </si>
  <si>
    <t>OPPK-Výst. dětského hřiště</t>
  </si>
  <si>
    <t>0008239</t>
  </si>
  <si>
    <t>TV-investiční výstavba a modernizace sportovišť -</t>
  </si>
  <si>
    <t>Správce: 0007 - Mgr. Lukáš Kaucký</t>
  </si>
  <si>
    <t>0022239</t>
  </si>
  <si>
    <t>OPPK- Vybud. centra CR</t>
  </si>
  <si>
    <t>0006122</t>
  </si>
  <si>
    <t>Slovanská epopej</t>
  </si>
  <si>
    <t>0041230</t>
  </si>
  <si>
    <t>Pomník W.Wilsona</t>
  </si>
  <si>
    <t>DIVADLO MINOR</t>
  </si>
  <si>
    <t>0041239</t>
  </si>
  <si>
    <t>Rek.prostor na galerii loutek-Dětská pasáž</t>
  </si>
  <si>
    <t>DIVADLO NA ZÁBRADLÍ</t>
  </si>
  <si>
    <t>0041299</t>
  </si>
  <si>
    <t>Poříz. serveru počítač. sítě</t>
  </si>
  <si>
    <t>DIVADLO POD PALMOVKOU</t>
  </si>
  <si>
    <t>0041300</t>
  </si>
  <si>
    <t>Staveb. úpravy v hledišti a foyeru</t>
  </si>
  <si>
    <t>GALERIE HMP</t>
  </si>
  <si>
    <t>0004611</t>
  </si>
  <si>
    <t>Rek.Bílkovy vily</t>
  </si>
  <si>
    <t>0040047</t>
  </si>
  <si>
    <t>Rek. Rothmayerovy vily</t>
  </si>
  <si>
    <t>0040427</t>
  </si>
  <si>
    <t>Poříz.klimatizace-dům U Kamen.zvonu</t>
  </si>
  <si>
    <t>0040634</t>
  </si>
  <si>
    <t>Provedení kopií soklu a váz-Karlův most</t>
  </si>
  <si>
    <t>0040757</t>
  </si>
  <si>
    <t>Umístění a osazení sochy I.Jilemnického</t>
  </si>
  <si>
    <t>0040917</t>
  </si>
  <si>
    <t>Inf.systém evidence uměl.předmětů</t>
  </si>
  <si>
    <t>0041272</t>
  </si>
  <si>
    <t>Rek. Pražského domu fotografie</t>
  </si>
  <si>
    <t>0041273</t>
  </si>
  <si>
    <t>Proved. kopie soklu sv. Borgiáše-KM</t>
  </si>
  <si>
    <t>0041275</t>
  </si>
  <si>
    <t>Nákup.výt.díla do soub. veř. plastiky</t>
  </si>
  <si>
    <t>HVĚZDÁRNA A PLANETÁRIUM</t>
  </si>
  <si>
    <t>0040777</t>
  </si>
  <si>
    <t>Rek.hl.kopule - ŠH</t>
  </si>
  <si>
    <t>MUZEUM HMP</t>
  </si>
  <si>
    <t>0004740</t>
  </si>
  <si>
    <t>Dostavba budov v areálu Vojtěchov</t>
  </si>
  <si>
    <t>0007778</t>
  </si>
  <si>
    <t>Rek.a obn. hl.budovy a výst.nové</t>
  </si>
  <si>
    <t>0040918</t>
  </si>
  <si>
    <t>Výst.kanal.přípojky - hl.budova muzea</t>
  </si>
  <si>
    <t>0041274</t>
  </si>
  <si>
    <t>Repase EZS v hlavní budově muzea</t>
  </si>
  <si>
    <t>Účetní oprava akce 41274</t>
  </si>
  <si>
    <t>MĚSTSKÁ DIVADLA PRAŽSKÁ</t>
  </si>
  <si>
    <t>0041301</t>
  </si>
  <si>
    <t>Rek. div. klubu a vstup. místnosti - ABC</t>
  </si>
  <si>
    <t>0041302</t>
  </si>
  <si>
    <t>Obměna zvuk. vybavení - ABC</t>
  </si>
  <si>
    <t>0041303</t>
  </si>
  <si>
    <t>Obměna světel. vybavení - ABC</t>
  </si>
  <si>
    <t>0041304</t>
  </si>
  <si>
    <t>Obměna světel. vybavení - Rokoko</t>
  </si>
  <si>
    <t>MĚSTSKÁ KNIHOVNA PRAHA</t>
  </si>
  <si>
    <t>0008757</t>
  </si>
  <si>
    <t>Rek.a modern.knih.Ruská</t>
  </si>
  <si>
    <t>PRAŽ.INFORMAČNÍ SLUŽBA</t>
  </si>
  <si>
    <t>0003678</t>
  </si>
  <si>
    <t>Revitalizace areálu Ctěnice</t>
  </si>
  <si>
    <t>0004600</t>
  </si>
  <si>
    <t>Obnova a rozvoj výpočetní techniky</t>
  </si>
  <si>
    <t>STUDIO YPSILON</t>
  </si>
  <si>
    <t>0006088</t>
  </si>
  <si>
    <t>Zvukový a světelný park</t>
  </si>
  <si>
    <t>Správce: 0007 - Mgr. Lukáš Kaucký celkem</t>
  </si>
  <si>
    <t>Kapitola: 07 - Bezpečnost</t>
  </si>
  <si>
    <t>0008211</t>
  </si>
  <si>
    <t>Administrativně-technická budova ZZS</t>
  </si>
  <si>
    <t>Správce: 0004 - doc. MUDr. Bohuslav Svoboda, CSc. (bezpečnost)</t>
  </si>
  <si>
    <t>MHMP - OKR</t>
  </si>
  <si>
    <t>0007154</t>
  </si>
  <si>
    <t>Zvýšení přenos.kapacit MRS TETRA</t>
  </si>
  <si>
    <t>0040459</t>
  </si>
  <si>
    <t>Rozšíření a integrace Městského kamerového systému</t>
  </si>
  <si>
    <t>0040975</t>
  </si>
  <si>
    <t>SZNR pro SDH</t>
  </si>
  <si>
    <t>0004649</t>
  </si>
  <si>
    <t>Hasičská zbrojnice Letňany</t>
  </si>
  <si>
    <t>0041207</t>
  </si>
  <si>
    <t>Hasičská zbrojnice Libuš</t>
  </si>
  <si>
    <t>0041271</t>
  </si>
  <si>
    <t>Hasičská zbrojnice Újezd n. Lesy</t>
  </si>
  <si>
    <t>0041315</t>
  </si>
  <si>
    <t>Hasičská zbrojnice Dubeč II</t>
  </si>
  <si>
    <t>0010020</t>
  </si>
  <si>
    <t>EU-Zatepl.areálu Škol.a výcvik.zař.ŽIHLE</t>
  </si>
  <si>
    <t>MHMP MĚSTSKÁ POLICIE</t>
  </si>
  <si>
    <t>0040976</t>
  </si>
  <si>
    <t>0040977</t>
  </si>
  <si>
    <t>Technické zhodnocení majetku</t>
  </si>
  <si>
    <t>SPRÁVA SLUŽEB HL.M.PRAHY</t>
  </si>
  <si>
    <t>0040974</t>
  </si>
  <si>
    <t>Správce: 0004 - doc. MUDr. Bohuslav Svoboda, CSc. (bezpečnost) celkem</t>
  </si>
  <si>
    <t>Kapitola: 08 - Hospodářství</t>
  </si>
  <si>
    <t>0000151</t>
  </si>
  <si>
    <t>Veř.osvětl.-drobné, blíže nesp.inv.akce</t>
  </si>
  <si>
    <t>0008251</t>
  </si>
  <si>
    <t>Veřejné osvětlení Petrovice</t>
  </si>
  <si>
    <t>0009394</t>
  </si>
  <si>
    <t>Plavecký areál Šutka</t>
  </si>
  <si>
    <t>0040432</t>
  </si>
  <si>
    <t>Slavnostní osvětlení</t>
  </si>
  <si>
    <t>MHMP - OOA</t>
  </si>
  <si>
    <t>0040993</t>
  </si>
  <si>
    <t>Navýš. základního kapitálu KCP a.s.</t>
  </si>
  <si>
    <t>0008253</t>
  </si>
  <si>
    <t>Revitalizace osvětlení a veřejných hodin v MPR</t>
  </si>
  <si>
    <t>0021119</t>
  </si>
  <si>
    <t>OPPK-Revit. Vršovické vodárny v Braníku</t>
  </si>
  <si>
    <t>0021008</t>
  </si>
  <si>
    <t>OPPK- Poříz. nových laboratorních přístrojů</t>
  </si>
  <si>
    <t>0021022</t>
  </si>
  <si>
    <t>OPPK- Vybud. GSM zařízení</t>
  </si>
  <si>
    <t>0021060</t>
  </si>
  <si>
    <t>OPPK-Modern rtg pracovišť Polikliniky Jarov a Olša</t>
  </si>
  <si>
    <t>0021088</t>
  </si>
  <si>
    <t>OPPK-Modern. prostor firmy Attl</t>
  </si>
  <si>
    <t>0021157</t>
  </si>
  <si>
    <t>OPPK-Vybud. mapového serveru tech. infrastruktury</t>
  </si>
  <si>
    <t>0022008</t>
  </si>
  <si>
    <t>OPPK-Modern. RTG pracoviště</t>
  </si>
  <si>
    <t>0022009</t>
  </si>
  <si>
    <t>OPPK-Poříz. moderních veterinárních přístrojů</t>
  </si>
  <si>
    <t>0022012</t>
  </si>
  <si>
    <t>OPPK-TV ICT informačního systému ke zpracování dat</t>
  </si>
  <si>
    <t>0022027</t>
  </si>
  <si>
    <t>OPPK-Poříz. technologií do truhlářské dílny</t>
  </si>
  <si>
    <t>0022030</t>
  </si>
  <si>
    <t>OPPK-Poříz. technologií z oblasti veterinární medi</t>
  </si>
  <si>
    <t>0022031</t>
  </si>
  <si>
    <t>OPPK-Poříz. velkoplošné tiskárny</t>
  </si>
  <si>
    <t>0022034</t>
  </si>
  <si>
    <t>OPPK- Modern. veterinární ordinace s využitím nový</t>
  </si>
  <si>
    <t>0022035</t>
  </si>
  <si>
    <t>OPPK-Poříz. technologie pro výrobu výšivek</t>
  </si>
  <si>
    <t>0022038</t>
  </si>
  <si>
    <t>OPPK-Poříz. lisu k recyklaci plastového odpadu</t>
  </si>
  <si>
    <t>0022039</t>
  </si>
  <si>
    <t>OPPK-Poříz. přístrojů k léčbě pohybového aparátu</t>
  </si>
  <si>
    <t>0022049</t>
  </si>
  <si>
    <t>OPPK-Rek. sportovní haly</t>
  </si>
  <si>
    <t>0022052</t>
  </si>
  <si>
    <t>OPPK - Modern gynekologicko - porodnické ambulance</t>
  </si>
  <si>
    <t>0022054</t>
  </si>
  <si>
    <t>OPPK-Poříz. technologií pro mammologické vyšetření</t>
  </si>
  <si>
    <t>0022055</t>
  </si>
  <si>
    <t>OPPK-Rek. a modernizace stávajících vstupů do budo</t>
  </si>
  <si>
    <t>0022060</t>
  </si>
  <si>
    <t>OPPK-Poříz. technologií do stomatologického centra</t>
  </si>
  <si>
    <t>0022064</t>
  </si>
  <si>
    <t>OPPK-Rek. a modernizace vybavení dětského a volnoč</t>
  </si>
  <si>
    <t>0022069</t>
  </si>
  <si>
    <t>OPPK-Poříz. CNC technologie pro obrábění pomůcek</t>
  </si>
  <si>
    <t>0022077</t>
  </si>
  <si>
    <t>OPPK- Modern lékařských služeb prostřednictvím tel</t>
  </si>
  <si>
    <t>0022084</t>
  </si>
  <si>
    <t>OPPK-Vybud. solné jeskyně</t>
  </si>
  <si>
    <t>0022091</t>
  </si>
  <si>
    <t>OPPK- Rek. sanatoria</t>
  </si>
  <si>
    <t>0022092</t>
  </si>
  <si>
    <t>OPPK-Poříz. tiskového stroje pro velkoplošný digit</t>
  </si>
  <si>
    <t>0022094</t>
  </si>
  <si>
    <t>OPPK-Poříz. moderních veterinárních technologií</t>
  </si>
  <si>
    <t>0022114</t>
  </si>
  <si>
    <t>OPPK-Výst. beachvolejbalových kurtů</t>
  </si>
  <si>
    <t>0022115</t>
  </si>
  <si>
    <t>OPPK-Poříz. Interaktivního výukového systému</t>
  </si>
  <si>
    <t>0022117</t>
  </si>
  <si>
    <t>OPPK- Poříz. speciálního softwaru a hardwaru</t>
  </si>
  <si>
    <t>0022136</t>
  </si>
  <si>
    <t>OPPK- Vybud. vývojové varny</t>
  </si>
  <si>
    <t>0022216</t>
  </si>
  <si>
    <t>OPPK-Rek. centr. polymer. mater. a tech.</t>
  </si>
  <si>
    <t>0025006</t>
  </si>
  <si>
    <t>OPPK-Modernizace technologie spol. Formkov</t>
  </si>
  <si>
    <t>0025066</t>
  </si>
  <si>
    <t>OPPK-Pořízení technologie tisku</t>
  </si>
  <si>
    <t>0025080</t>
  </si>
  <si>
    <t>OPPK-Modernizace gastroenterologické ambulance</t>
  </si>
  <si>
    <t>0025082</t>
  </si>
  <si>
    <t>OPPK-Vybudování 3D indoor golf centra</t>
  </si>
  <si>
    <t>0040980</t>
  </si>
  <si>
    <t>Bytové objekty</t>
  </si>
  <si>
    <t>SPRÁVA PRAŽ.HŘBITOVŮ</t>
  </si>
  <si>
    <t>0005001</t>
  </si>
  <si>
    <t>Rekonstrukce kolumbární zdi Olšany</t>
  </si>
  <si>
    <t>0006562</t>
  </si>
  <si>
    <t>Výstavba centrální pražské márnice</t>
  </si>
  <si>
    <t>0040433</t>
  </si>
  <si>
    <t>Hřbitov Ďáblice - výstavba kolumbárií</t>
  </si>
  <si>
    <t>0041329</t>
  </si>
  <si>
    <t>Hřbitov Ruzyně, rekontrukce celého hřbitova</t>
  </si>
  <si>
    <t>0040070</t>
  </si>
  <si>
    <t>Rek.objektu výměník. stanice v Horních Měcholupech</t>
  </si>
  <si>
    <t>0040420</t>
  </si>
  <si>
    <t>Výkupy pozemků</t>
  </si>
  <si>
    <t>0040453</t>
  </si>
  <si>
    <t>Výkupy budov a staveb</t>
  </si>
  <si>
    <t>0040978</t>
  </si>
  <si>
    <t>0040981</t>
  </si>
  <si>
    <t>Nebytové objekty</t>
  </si>
  <si>
    <t>REGIONÁLNÍ ROZV.AGENT.HMP</t>
  </si>
  <si>
    <t>0041194</t>
  </si>
  <si>
    <t>Automobil pro RRA HMP</t>
  </si>
  <si>
    <t>Účetní oprava akce č.0041194</t>
  </si>
  <si>
    <t>Kapitola: 09 - Vnitřní správa</t>
  </si>
  <si>
    <t>MHMP - PRM</t>
  </si>
  <si>
    <t>0041167</t>
  </si>
  <si>
    <t>Dar na nákup nem. o.s. SANANIM</t>
  </si>
  <si>
    <t>MHMP - INF</t>
  </si>
  <si>
    <t>0002912</t>
  </si>
  <si>
    <t>Výpočetní technika a progr. vybav. pro MHMP</t>
  </si>
  <si>
    <t>0004379</t>
  </si>
  <si>
    <t>Bezdrátová Praha</t>
  </si>
  <si>
    <t>0008936</t>
  </si>
  <si>
    <t>Pražské centrum Kartových služeb</t>
  </si>
  <si>
    <t>0008975</t>
  </si>
  <si>
    <t>Integrační Platforma</t>
  </si>
  <si>
    <t>0021076</t>
  </si>
  <si>
    <t>OPPK-Poříz. softwaru k poskytování inform. a bezpe</t>
  </si>
  <si>
    <t>0040082</t>
  </si>
  <si>
    <t>Implementace agendového systému</t>
  </si>
  <si>
    <t>0040083</t>
  </si>
  <si>
    <t>AP-Implem.jednotné apl.báze DMS</t>
  </si>
  <si>
    <t>0040084</t>
  </si>
  <si>
    <t>AP-Implem.jednotné apl.bázeSSL</t>
  </si>
  <si>
    <t>0040086</t>
  </si>
  <si>
    <t>BP - Unifikace a optimalizace systémů</t>
  </si>
  <si>
    <t>0040098</t>
  </si>
  <si>
    <t>PK-Kontaktní centrum</t>
  </si>
  <si>
    <t>0040099</t>
  </si>
  <si>
    <t>PK-Roz.port a vytv.jedn.sys.pro kom. s obč. a org.</t>
  </si>
  <si>
    <t>0040100</t>
  </si>
  <si>
    <t>TI - Bezpečnost IS</t>
  </si>
  <si>
    <t>0040106</t>
  </si>
  <si>
    <t>Technologické dodávky a maintenace server/storage</t>
  </si>
  <si>
    <t>0040444</t>
  </si>
  <si>
    <t>Systém pro účetnictví a rozpočtování</t>
  </si>
  <si>
    <t>0040449</t>
  </si>
  <si>
    <t>Upgrade metropolitní sítě</t>
  </si>
  <si>
    <t>0040985</t>
  </si>
  <si>
    <t>IS Městské policie HMP</t>
  </si>
  <si>
    <t>0040986</t>
  </si>
  <si>
    <t>Integrovaný kamerový systém HMP</t>
  </si>
  <si>
    <t>0040987</t>
  </si>
  <si>
    <t>EPO - elektronická podání</t>
  </si>
  <si>
    <t>0020000</t>
  </si>
  <si>
    <t>OPPK - rezerva</t>
  </si>
  <si>
    <t>0030000</t>
  </si>
  <si>
    <t>OPPA - rezerva</t>
  </si>
  <si>
    <t>Správce: 0012 - Ing. Martin Trnka</t>
  </si>
  <si>
    <t>MHMP - AMP</t>
  </si>
  <si>
    <t>0040519</t>
  </si>
  <si>
    <t>Napojení obj. Chodovec na přístavbu</t>
  </si>
  <si>
    <t>MHMP - OHS</t>
  </si>
  <si>
    <t>0005778</t>
  </si>
  <si>
    <t>Obměna a doplnění rozmnožovací techniky</t>
  </si>
  <si>
    <t>0006104</t>
  </si>
  <si>
    <t>Obměna vozidel autoparku MHMP</t>
  </si>
  <si>
    <t>0007052</t>
  </si>
  <si>
    <t>Úpravy a vybavení objektů MHMP</t>
  </si>
  <si>
    <t>0008103</t>
  </si>
  <si>
    <t>Revit. obj. Mariánského nám. (Clam-Gallas)</t>
  </si>
  <si>
    <t>0040111</t>
  </si>
  <si>
    <t>Technologické vybavení energocentra v NÚB</t>
  </si>
  <si>
    <t>0040517</t>
  </si>
  <si>
    <t>Elektronizace úřední desky MHMP</t>
  </si>
  <si>
    <t>0040554</t>
  </si>
  <si>
    <t>Společný objekt Chodovec II</t>
  </si>
  <si>
    <t>Správce: 0012 - Ing. Martin Trnka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</si>
</sst>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color indexed="10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4" fillId="2" borderId="13" xfId="0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6" fillId="2" borderId="14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4" fontId="9" fillId="2" borderId="2" xfId="0" applyNumberFormat="1" applyFont="1" applyFill="1" applyBorder="1" applyAlignment="1">
      <alignment/>
    </xf>
    <xf numFmtId="4" fontId="9" fillId="2" borderId="4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4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15.625" style="1" customWidth="1"/>
    <col min="2" max="2" width="7.375" style="1" customWidth="1"/>
    <col min="3" max="3" width="26.25390625" style="1" customWidth="1"/>
    <col min="4" max="7" width="10.25390625" style="2" customWidth="1"/>
    <col min="8" max="8" width="9.75390625" style="2" customWidth="1"/>
    <col min="9" max="9" width="11.75390625" style="2" customWidth="1"/>
    <col min="10" max="10" width="7.25390625" style="2" customWidth="1"/>
    <col min="11" max="11" width="8.875" style="2" customWidth="1"/>
    <col min="12" max="13" width="10.25390625" style="2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thickBot="1">
      <c r="A4" s="33" t="s">
        <v>1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4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31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" thickBot="1">
      <c r="A10" s="21" t="s">
        <v>32</v>
      </c>
      <c r="B10" s="22" t="s">
        <v>33</v>
      </c>
      <c r="C10" s="22" t="s">
        <v>34</v>
      </c>
      <c r="D10" s="23">
        <v>844380.68</v>
      </c>
      <c r="E10" s="23">
        <v>83868.68</v>
      </c>
      <c r="F10" s="23">
        <v>50000</v>
      </c>
      <c r="G10" s="23">
        <v>250000</v>
      </c>
      <c r="H10" s="23"/>
      <c r="I10" s="23">
        <v>249541.36</v>
      </c>
      <c r="J10" s="24">
        <f>IF(G10=0,"***",100*I10/G10)</f>
        <v>99.816544</v>
      </c>
      <c r="K10" s="23"/>
      <c r="L10" s="23"/>
      <c r="M10" s="23">
        <v>0</v>
      </c>
      <c r="N10" s="20">
        <v>510512</v>
      </c>
    </row>
    <row r="11" spans="1:14" ht="12" thickBot="1">
      <c r="A11" s="28" t="s">
        <v>35</v>
      </c>
      <c r="B11" s="29"/>
      <c r="C11" s="29"/>
      <c r="D11" s="30">
        <v>844380.68</v>
      </c>
      <c r="E11" s="30">
        <v>83868.68</v>
      </c>
      <c r="F11" s="30">
        <v>50000</v>
      </c>
      <c r="G11" s="30">
        <v>250000</v>
      </c>
      <c r="H11" s="30">
        <v>0</v>
      </c>
      <c r="I11" s="30">
        <v>249541.36</v>
      </c>
      <c r="J11" s="31">
        <f>IF(G11=0,"***",100*I11/G11)</f>
        <v>99.816544</v>
      </c>
      <c r="K11" s="30">
        <v>0</v>
      </c>
      <c r="L11" s="30">
        <v>0</v>
      </c>
      <c r="M11" s="30">
        <v>0</v>
      </c>
      <c r="N11" s="27">
        <v>510512</v>
      </c>
    </row>
    <row r="12" spans="1:14" ht="16.5" thickBo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" thickBot="1">
      <c r="A13" s="8" t="s">
        <v>36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1.25">
      <c r="A14" s="21" t="s">
        <v>32</v>
      </c>
      <c r="B14" s="22" t="s">
        <v>37</v>
      </c>
      <c r="C14" s="22" t="s">
        <v>38</v>
      </c>
      <c r="D14" s="23">
        <v>582675</v>
      </c>
      <c r="E14" s="23">
        <v>3440.53</v>
      </c>
      <c r="F14" s="23">
        <v>0</v>
      </c>
      <c r="G14" s="23">
        <v>324</v>
      </c>
      <c r="H14" s="23"/>
      <c r="I14" s="23">
        <v>323.05</v>
      </c>
      <c r="J14" s="24">
        <f>IF(G14=0,"***",100*I14/G14)</f>
        <v>99.70679012345678</v>
      </c>
      <c r="K14" s="23"/>
      <c r="L14" s="23"/>
      <c r="M14" s="23">
        <v>0</v>
      </c>
      <c r="N14" s="20">
        <v>578910.47</v>
      </c>
    </row>
    <row r="15" spans="1:14" ht="12" thickBot="1">
      <c r="A15" s="21" t="s">
        <v>32</v>
      </c>
      <c r="B15" s="22" t="s">
        <v>39</v>
      </c>
      <c r="C15" s="22" t="s">
        <v>40</v>
      </c>
      <c r="D15" s="23">
        <v>16448.12</v>
      </c>
      <c r="E15" s="23">
        <v>13448.12</v>
      </c>
      <c r="F15" s="23">
        <v>0</v>
      </c>
      <c r="G15" s="23">
        <v>87</v>
      </c>
      <c r="H15" s="23"/>
      <c r="I15" s="23">
        <v>86.3</v>
      </c>
      <c r="J15" s="24">
        <f>IF(G15=0,"***",100*I15/G15)</f>
        <v>99.19540229885058</v>
      </c>
      <c r="K15" s="23"/>
      <c r="L15" s="23"/>
      <c r="M15" s="23">
        <v>0</v>
      </c>
      <c r="N15" s="20">
        <v>2913</v>
      </c>
    </row>
    <row r="16" spans="1:14" ht="12" thickBot="1">
      <c r="A16" s="28" t="s">
        <v>41</v>
      </c>
      <c r="B16" s="29"/>
      <c r="C16" s="29"/>
      <c r="D16" s="30">
        <v>599123.12</v>
      </c>
      <c r="E16" s="30">
        <v>16888.65</v>
      </c>
      <c r="F16" s="30">
        <v>0</v>
      </c>
      <c r="G16" s="30">
        <v>411</v>
      </c>
      <c r="H16" s="30">
        <v>0</v>
      </c>
      <c r="I16" s="30">
        <v>409.35</v>
      </c>
      <c r="J16" s="31">
        <f>IF(G16=0,"***",100*I16/G16)</f>
        <v>99.5985401459854</v>
      </c>
      <c r="K16" s="30">
        <v>0</v>
      </c>
      <c r="L16" s="30">
        <v>0</v>
      </c>
      <c r="M16" s="30">
        <v>0</v>
      </c>
      <c r="N16" s="27">
        <v>581823.47</v>
      </c>
    </row>
    <row r="17" spans="1:14" ht="16.5" thickBot="1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" thickBot="1">
      <c r="A18" s="8" t="s">
        <v>42</v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</row>
    <row r="19" spans="1:14" ht="11.25">
      <c r="A19" s="21" t="s">
        <v>32</v>
      </c>
      <c r="B19" s="22" t="s">
        <v>43</v>
      </c>
      <c r="C19" s="22" t="s">
        <v>44</v>
      </c>
      <c r="D19" s="23">
        <v>424677</v>
      </c>
      <c r="E19" s="23">
        <v>88164.86</v>
      </c>
      <c r="F19" s="23">
        <v>50000</v>
      </c>
      <c r="G19" s="23">
        <v>45000</v>
      </c>
      <c r="H19" s="23"/>
      <c r="I19" s="23">
        <v>45000</v>
      </c>
      <c r="J19" s="24">
        <f>IF(G19=0,"***",100*I19/G19)</f>
        <v>100</v>
      </c>
      <c r="K19" s="23"/>
      <c r="L19" s="23"/>
      <c r="M19" s="23">
        <v>0</v>
      </c>
      <c r="N19" s="20">
        <v>291512.14</v>
      </c>
    </row>
    <row r="20" spans="1:14" ht="12" thickBot="1">
      <c r="A20" s="21" t="s">
        <v>32</v>
      </c>
      <c r="B20" s="22" t="s">
        <v>45</v>
      </c>
      <c r="C20" s="22" t="s">
        <v>46</v>
      </c>
      <c r="D20" s="23">
        <v>850000</v>
      </c>
      <c r="E20" s="23">
        <v>23122.93</v>
      </c>
      <c r="F20" s="23">
        <v>0</v>
      </c>
      <c r="G20" s="23">
        <v>12</v>
      </c>
      <c r="H20" s="23"/>
      <c r="I20" s="23">
        <v>11.04</v>
      </c>
      <c r="J20" s="24">
        <f>IF(G20=0,"***",100*I20/G20)</f>
        <v>92</v>
      </c>
      <c r="K20" s="23"/>
      <c r="L20" s="23"/>
      <c r="M20" s="23">
        <v>0</v>
      </c>
      <c r="N20" s="20">
        <v>826865.07</v>
      </c>
    </row>
    <row r="21" spans="1:14" ht="12" thickBot="1">
      <c r="A21" s="28" t="s">
        <v>47</v>
      </c>
      <c r="B21" s="29"/>
      <c r="C21" s="29"/>
      <c r="D21" s="30">
        <v>1274677</v>
      </c>
      <c r="E21" s="30">
        <v>111287.8</v>
      </c>
      <c r="F21" s="30">
        <v>50000</v>
      </c>
      <c r="G21" s="30">
        <v>45012</v>
      </c>
      <c r="H21" s="30">
        <v>0</v>
      </c>
      <c r="I21" s="30">
        <v>45011.04</v>
      </c>
      <c r="J21" s="31">
        <f>IF(G21=0,"***",100*I21/G21)</f>
        <v>99.99786723540389</v>
      </c>
      <c r="K21" s="30">
        <v>0</v>
      </c>
      <c r="L21" s="30">
        <v>0</v>
      </c>
      <c r="M21" s="30">
        <v>0</v>
      </c>
      <c r="N21" s="27">
        <v>1118377.2</v>
      </c>
    </row>
    <row r="22" spans="1:14" ht="16.5" thickBot="1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" thickBot="1">
      <c r="A23" s="8" t="s">
        <v>48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</row>
    <row r="24" spans="1:14" ht="11.25">
      <c r="A24" s="21" t="s">
        <v>32</v>
      </c>
      <c r="B24" s="22" t="s">
        <v>49</v>
      </c>
      <c r="C24" s="22" t="s">
        <v>50</v>
      </c>
      <c r="D24" s="23">
        <v>336830.88</v>
      </c>
      <c r="E24" s="23">
        <v>315830.88</v>
      </c>
      <c r="F24" s="23">
        <v>0</v>
      </c>
      <c r="G24" s="23">
        <v>4000</v>
      </c>
      <c r="H24" s="23"/>
      <c r="I24" s="23">
        <v>4000</v>
      </c>
      <c r="J24" s="24">
        <f aca="true" t="shared" si="0" ref="J24:J30">IF(G24=0,"***",100*I24/G24)</f>
        <v>100</v>
      </c>
      <c r="K24" s="23"/>
      <c r="L24" s="23"/>
      <c r="M24" s="23">
        <v>-109.48</v>
      </c>
      <c r="N24" s="20">
        <v>17109.48</v>
      </c>
    </row>
    <row r="25" spans="1:14" ht="11.25">
      <c r="A25" s="21" t="s">
        <v>32</v>
      </c>
      <c r="B25" s="22" t="s">
        <v>51</v>
      </c>
      <c r="C25" s="22" t="s">
        <v>52</v>
      </c>
      <c r="D25" s="23">
        <v>39850</v>
      </c>
      <c r="E25" s="23">
        <v>3488.72</v>
      </c>
      <c r="F25" s="23">
        <v>0</v>
      </c>
      <c r="G25" s="23">
        <v>6000</v>
      </c>
      <c r="H25" s="23"/>
      <c r="I25" s="23">
        <v>5436.51</v>
      </c>
      <c r="J25" s="24">
        <f t="shared" si="0"/>
        <v>90.6085</v>
      </c>
      <c r="K25" s="23"/>
      <c r="L25" s="23"/>
      <c r="M25" s="23">
        <v>0</v>
      </c>
      <c r="N25" s="20">
        <v>30361.28</v>
      </c>
    </row>
    <row r="26" spans="1:14" ht="11.25">
      <c r="A26" s="21" t="s">
        <v>32</v>
      </c>
      <c r="B26" s="22" t="s">
        <v>53</v>
      </c>
      <c r="C26" s="22" t="s">
        <v>54</v>
      </c>
      <c r="D26" s="23">
        <v>789744.4</v>
      </c>
      <c r="E26" s="23">
        <v>539093.31</v>
      </c>
      <c r="F26" s="23">
        <v>0</v>
      </c>
      <c r="G26" s="23">
        <v>0</v>
      </c>
      <c r="H26" s="23"/>
      <c r="I26" s="23">
        <v>0</v>
      </c>
      <c r="J26" s="24" t="str">
        <f t="shared" si="0"/>
        <v>***</v>
      </c>
      <c r="K26" s="23"/>
      <c r="L26" s="23"/>
      <c r="M26" s="23">
        <v>13617.89</v>
      </c>
      <c r="N26" s="20">
        <v>237033.2</v>
      </c>
    </row>
    <row r="27" spans="1:14" ht="11.25">
      <c r="A27" s="21" t="s">
        <v>32</v>
      </c>
      <c r="B27" s="22" t="s">
        <v>55</v>
      </c>
      <c r="C27" s="22" t="s">
        <v>56</v>
      </c>
      <c r="D27" s="23">
        <v>310000</v>
      </c>
      <c r="E27" s="23">
        <v>11174.2</v>
      </c>
      <c r="F27" s="23">
        <v>0</v>
      </c>
      <c r="G27" s="23">
        <v>1000</v>
      </c>
      <c r="H27" s="23"/>
      <c r="I27" s="23">
        <v>991.62</v>
      </c>
      <c r="J27" s="24">
        <f t="shared" si="0"/>
        <v>99.162</v>
      </c>
      <c r="K27" s="23"/>
      <c r="L27" s="23"/>
      <c r="M27" s="23">
        <v>0</v>
      </c>
      <c r="N27" s="20">
        <v>297825.8</v>
      </c>
    </row>
    <row r="28" spans="1:14" ht="11.25">
      <c r="A28" s="21" t="s">
        <v>32</v>
      </c>
      <c r="B28" s="22" t="s">
        <v>57</v>
      </c>
      <c r="C28" s="22" t="s">
        <v>58</v>
      </c>
      <c r="D28" s="23">
        <v>350000</v>
      </c>
      <c r="E28" s="23">
        <v>2800</v>
      </c>
      <c r="F28" s="23">
        <v>0</v>
      </c>
      <c r="G28" s="23">
        <v>1800</v>
      </c>
      <c r="H28" s="23"/>
      <c r="I28" s="23">
        <v>487.92</v>
      </c>
      <c r="J28" s="24">
        <f t="shared" si="0"/>
        <v>27.106666666666666</v>
      </c>
      <c r="K28" s="23"/>
      <c r="L28" s="23"/>
      <c r="M28" s="23">
        <v>0</v>
      </c>
      <c r="N28" s="20">
        <v>345400</v>
      </c>
    </row>
    <row r="29" spans="1:14" ht="12" thickBot="1">
      <c r="A29" s="21" t="s">
        <v>32</v>
      </c>
      <c r="B29" s="22" t="s">
        <v>59</v>
      </c>
      <c r="C29" s="22" t="s">
        <v>60</v>
      </c>
      <c r="D29" s="23">
        <v>750000</v>
      </c>
      <c r="E29" s="23">
        <v>0</v>
      </c>
      <c r="F29" s="23">
        <v>20000</v>
      </c>
      <c r="G29" s="23">
        <v>5000</v>
      </c>
      <c r="H29" s="23"/>
      <c r="I29" s="23">
        <v>4501.76</v>
      </c>
      <c r="J29" s="24">
        <f t="shared" si="0"/>
        <v>90.0352</v>
      </c>
      <c r="K29" s="23"/>
      <c r="L29" s="23"/>
      <c r="M29" s="23">
        <v>0</v>
      </c>
      <c r="N29" s="20">
        <v>745000</v>
      </c>
    </row>
    <row r="30" spans="1:14" ht="12" thickBot="1">
      <c r="A30" s="28" t="s">
        <v>61</v>
      </c>
      <c r="B30" s="29"/>
      <c r="C30" s="29"/>
      <c r="D30" s="30">
        <v>2576425.28</v>
      </c>
      <c r="E30" s="30">
        <v>872387.1</v>
      </c>
      <c r="F30" s="30">
        <v>20000</v>
      </c>
      <c r="G30" s="30">
        <v>17800</v>
      </c>
      <c r="H30" s="30">
        <v>0</v>
      </c>
      <c r="I30" s="30">
        <v>15417.81</v>
      </c>
      <c r="J30" s="31">
        <f t="shared" si="0"/>
        <v>86.61691011235955</v>
      </c>
      <c r="K30" s="30">
        <v>0</v>
      </c>
      <c r="L30" s="30">
        <v>0</v>
      </c>
      <c r="M30" s="30">
        <v>13508.41</v>
      </c>
      <c r="N30" s="27">
        <v>1672729.77</v>
      </c>
    </row>
    <row r="31" spans="1:14" ht="16.5" thickBo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" thickBot="1">
      <c r="A32" s="8" t="s">
        <v>62</v>
      </c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</row>
    <row r="33" spans="1:14" ht="11.25">
      <c r="A33" s="21" t="s">
        <v>32</v>
      </c>
      <c r="B33" s="22" t="s">
        <v>63</v>
      </c>
      <c r="C33" s="22" t="s">
        <v>64</v>
      </c>
      <c r="D33" s="23">
        <v>231243</v>
      </c>
      <c r="E33" s="23">
        <v>140681.51</v>
      </c>
      <c r="F33" s="23">
        <v>6000</v>
      </c>
      <c r="G33" s="23">
        <v>2500</v>
      </c>
      <c r="H33" s="23"/>
      <c r="I33" s="23">
        <v>668.29</v>
      </c>
      <c r="J33" s="24">
        <f>IF(G33=0,"***",100*I33/G33)</f>
        <v>26.7316</v>
      </c>
      <c r="K33" s="23"/>
      <c r="L33" s="23"/>
      <c r="M33" s="23">
        <v>0</v>
      </c>
      <c r="N33" s="20">
        <v>88061.49</v>
      </c>
    </row>
    <row r="34" spans="1:14" ht="11.25">
      <c r="A34" s="21" t="s">
        <v>32</v>
      </c>
      <c r="B34" s="22" t="s">
        <v>65</v>
      </c>
      <c r="C34" s="22" t="s">
        <v>66</v>
      </c>
      <c r="D34" s="23">
        <v>400000</v>
      </c>
      <c r="E34" s="23">
        <v>18619.56</v>
      </c>
      <c r="F34" s="23">
        <v>0</v>
      </c>
      <c r="G34" s="23">
        <v>517</v>
      </c>
      <c r="H34" s="23"/>
      <c r="I34" s="23">
        <v>516.1</v>
      </c>
      <c r="J34" s="24">
        <f>IF(G34=0,"***",100*I34/G34)</f>
        <v>99.82591876208897</v>
      </c>
      <c r="K34" s="23"/>
      <c r="L34" s="23"/>
      <c r="M34" s="23">
        <v>0</v>
      </c>
      <c r="N34" s="20">
        <v>380863.44</v>
      </c>
    </row>
    <row r="35" spans="1:14" ht="12" thickBot="1">
      <c r="A35" s="21" t="s">
        <v>32</v>
      </c>
      <c r="B35" s="22" t="s">
        <v>67</v>
      </c>
      <c r="C35" s="22" t="s">
        <v>68</v>
      </c>
      <c r="D35" s="23">
        <v>236000</v>
      </c>
      <c r="E35" s="23">
        <v>39955.56</v>
      </c>
      <c r="F35" s="23">
        <v>6000</v>
      </c>
      <c r="G35" s="23">
        <v>9500</v>
      </c>
      <c r="H35" s="23"/>
      <c r="I35" s="23">
        <v>8761.28</v>
      </c>
      <c r="J35" s="24">
        <f>IF(G35=0,"***",100*I35/G35)</f>
        <v>92.22400000000002</v>
      </c>
      <c r="K35" s="23"/>
      <c r="L35" s="23"/>
      <c r="M35" s="23">
        <v>0</v>
      </c>
      <c r="N35" s="20">
        <v>186544.44</v>
      </c>
    </row>
    <row r="36" spans="1:14" ht="12" thickBot="1">
      <c r="A36" s="28" t="s">
        <v>69</v>
      </c>
      <c r="B36" s="29"/>
      <c r="C36" s="29"/>
      <c r="D36" s="30">
        <v>867243</v>
      </c>
      <c r="E36" s="30">
        <v>199256.63</v>
      </c>
      <c r="F36" s="30">
        <v>12000</v>
      </c>
      <c r="G36" s="30">
        <v>12517</v>
      </c>
      <c r="H36" s="30">
        <v>0</v>
      </c>
      <c r="I36" s="30">
        <v>9945.67</v>
      </c>
      <c r="J36" s="31">
        <f>IF(G36=0,"***",100*I36/G36)</f>
        <v>79.45729807461852</v>
      </c>
      <c r="K36" s="30">
        <v>0</v>
      </c>
      <c r="L36" s="30">
        <v>0</v>
      </c>
      <c r="M36" s="30">
        <v>0</v>
      </c>
      <c r="N36" s="27">
        <v>655469.37</v>
      </c>
    </row>
    <row r="37" spans="1:14" ht="16.5" thickBot="1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" thickBot="1">
      <c r="A38" s="8" t="s">
        <v>70</v>
      </c>
      <c r="B38" s="6"/>
      <c r="C38" s="6"/>
      <c r="D38" s="26">
        <v>6161849.08</v>
      </c>
      <c r="E38" s="26">
        <v>1283688.86</v>
      </c>
      <c r="F38" s="26">
        <v>132000</v>
      </c>
      <c r="G38" s="26">
        <v>325740</v>
      </c>
      <c r="H38" s="26"/>
      <c r="I38" s="26">
        <v>320325.22</v>
      </c>
      <c r="J38" s="32">
        <f>IF(G38=0,"***",100*I38/G38)</f>
        <v>98.33769877816663</v>
      </c>
      <c r="K38" s="26">
        <v>0</v>
      </c>
      <c r="L38" s="26">
        <v>0</v>
      </c>
      <c r="M38" s="26">
        <v>13508.41</v>
      </c>
      <c r="N38" s="27">
        <v>4538911.81</v>
      </c>
    </row>
    <row r="39" spans="1:14" ht="12" thickBot="1">
      <c r="A39" s="25" t="s">
        <v>71</v>
      </c>
      <c r="B39" s="5"/>
      <c r="C39" s="5"/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0" t="str">
        <f>IF(G39=0,"***",100*I39/G39)</f>
        <v>***</v>
      </c>
      <c r="K39" s="39">
        <v>0</v>
      </c>
      <c r="L39" s="39">
        <v>0</v>
      </c>
      <c r="M39" s="39">
        <v>0</v>
      </c>
      <c r="N39" s="41">
        <v>0</v>
      </c>
    </row>
    <row r="40" spans="1:14" ht="12" thickBot="1">
      <c r="A40" s="8" t="s">
        <v>74</v>
      </c>
      <c r="B40" s="6"/>
      <c r="C40" s="6"/>
      <c r="D40" s="30"/>
      <c r="E40" s="30"/>
      <c r="F40" s="30">
        <v>22000</v>
      </c>
      <c r="G40" s="30"/>
      <c r="H40" s="30"/>
      <c r="I40" s="30"/>
      <c r="J40" s="31"/>
      <c r="K40" s="30"/>
      <c r="L40" s="30"/>
      <c r="M40" s="30"/>
      <c r="N40" s="27"/>
    </row>
    <row r="41" spans="1:14" ht="16.5" thickBo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" thickBot="1">
      <c r="A42" s="8" t="s">
        <v>72</v>
      </c>
      <c r="B42" s="6"/>
      <c r="C42" s="6"/>
      <c r="D42" s="26">
        <v>6161849.08</v>
      </c>
      <c r="E42" s="26">
        <v>1283688.86</v>
      </c>
      <c r="F42" s="26">
        <f>SUM(F38:F41)</f>
        <v>154000</v>
      </c>
      <c r="G42" s="26">
        <v>325740</v>
      </c>
      <c r="H42" s="26">
        <v>0</v>
      </c>
      <c r="I42" s="26">
        <v>320325.22</v>
      </c>
      <c r="J42" s="32">
        <f>IF(G42=0,"***",100*I42/G42)</f>
        <v>98.33769877816663</v>
      </c>
      <c r="K42" s="26">
        <v>0</v>
      </c>
      <c r="L42" s="26">
        <v>0</v>
      </c>
      <c r="M42" s="26">
        <v>13508.41</v>
      </c>
      <c r="N42" s="27">
        <v>4538911.81</v>
      </c>
    </row>
    <row r="43" spans="1:14" ht="16.5" thickBo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0" ht="12.75" thickBot="1">
      <c r="A44" s="8" t="s">
        <v>73</v>
      </c>
      <c r="B44" s="6"/>
      <c r="C44" s="6"/>
      <c r="D44" s="26"/>
      <c r="E44" s="26"/>
      <c r="F44" s="26"/>
      <c r="G44" s="26"/>
      <c r="H44" s="26"/>
      <c r="I44" s="37">
        <v>320325.22</v>
      </c>
      <c r="J44" s="38">
        <f>100*(I44/G42)</f>
        <v>98.33769877816663</v>
      </c>
    </row>
  </sheetData>
  <mergeCells count="5">
    <mergeCell ref="M5:N5"/>
    <mergeCell ref="F7:G7"/>
    <mergeCell ref="D5:E5"/>
    <mergeCell ref="F5:J5"/>
    <mergeCell ref="K5:L5"/>
  </mergeCells>
  <printOptions/>
  <pageMargins left="0.28" right="0.25" top="0.63" bottom="0.48" header="0.35" footer="0.2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1">
      <selection activeCell="A2" sqref="A2"/>
    </sheetView>
  </sheetViews>
  <sheetFormatPr defaultColWidth="9.00390625" defaultRowHeight="12.75"/>
  <cols>
    <col min="1" max="1" width="19.75390625" style="1" customWidth="1"/>
    <col min="2" max="2" width="7.25390625" style="1" customWidth="1"/>
    <col min="3" max="3" width="24.875" style="1" customWidth="1"/>
    <col min="4" max="5" width="10.875" style="2" customWidth="1"/>
    <col min="6" max="7" width="10.25390625" style="2" customWidth="1"/>
    <col min="8" max="8" width="9.00390625" style="2" customWidth="1"/>
    <col min="9" max="9" width="10.875" style="2" customWidth="1"/>
    <col min="10" max="10" width="7.25390625" style="2" customWidth="1"/>
    <col min="11" max="11" width="8.625" style="2" customWidth="1"/>
    <col min="12" max="12" width="9.375" style="2" customWidth="1"/>
    <col min="13" max="13" width="9.125" style="2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thickBot="1">
      <c r="A4" s="33" t="s">
        <v>75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9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76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" thickBot="1">
      <c r="A10" s="21" t="s">
        <v>32</v>
      </c>
      <c r="B10" s="22" t="s">
        <v>77</v>
      </c>
      <c r="C10" s="22" t="s">
        <v>78</v>
      </c>
      <c r="D10" s="23">
        <v>20000</v>
      </c>
      <c r="E10" s="23">
        <v>10000</v>
      </c>
      <c r="F10" s="23">
        <v>0</v>
      </c>
      <c r="G10" s="23">
        <v>7520</v>
      </c>
      <c r="H10" s="23"/>
      <c r="I10" s="23">
        <v>7468.27</v>
      </c>
      <c r="J10" s="24">
        <f>IF(G10=0,"***",100*I10/G10)</f>
        <v>99.31210106382979</v>
      </c>
      <c r="K10" s="23"/>
      <c r="L10" s="23"/>
      <c r="M10" s="23">
        <v>0</v>
      </c>
      <c r="N10" s="20">
        <v>2480</v>
      </c>
    </row>
    <row r="11" spans="1:14" ht="12" thickBot="1">
      <c r="A11" s="28" t="s">
        <v>79</v>
      </c>
      <c r="B11" s="29"/>
      <c r="C11" s="29"/>
      <c r="D11" s="30">
        <v>20000</v>
      </c>
      <c r="E11" s="30">
        <v>10000</v>
      </c>
      <c r="F11" s="30">
        <v>0</v>
      </c>
      <c r="G11" s="30">
        <v>7520</v>
      </c>
      <c r="H11" s="30">
        <v>0</v>
      </c>
      <c r="I11" s="30">
        <v>7468.27</v>
      </c>
      <c r="J11" s="31">
        <f>IF(G11=0,"***",100*I11/G11)</f>
        <v>99.31210106382979</v>
      </c>
      <c r="K11" s="30">
        <v>0</v>
      </c>
      <c r="L11" s="30">
        <v>0</v>
      </c>
      <c r="M11" s="30">
        <v>0</v>
      </c>
      <c r="N11" s="27">
        <v>2480</v>
      </c>
    </row>
    <row r="12" spans="1:14" ht="16.5" thickBo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" thickBot="1">
      <c r="A13" s="8" t="s">
        <v>80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1.25">
      <c r="A14" s="21" t="s">
        <v>32</v>
      </c>
      <c r="B14" s="22" t="s">
        <v>81</v>
      </c>
      <c r="C14" s="22" t="s">
        <v>82</v>
      </c>
      <c r="D14" s="23">
        <v>414460</v>
      </c>
      <c r="E14" s="23">
        <v>19460.15</v>
      </c>
      <c r="F14" s="23">
        <v>45000</v>
      </c>
      <c r="G14" s="23">
        <v>45000</v>
      </c>
      <c r="H14" s="23"/>
      <c r="I14" s="23">
        <v>44933.71</v>
      </c>
      <c r="J14" s="24">
        <f aca="true" t="shared" si="0" ref="J14:J29">IF(G14=0,"***",100*I14/G14)</f>
        <v>99.85268888888889</v>
      </c>
      <c r="K14" s="23"/>
      <c r="L14" s="23"/>
      <c r="M14" s="23">
        <v>0</v>
      </c>
      <c r="N14" s="20">
        <v>349999.85</v>
      </c>
    </row>
    <row r="15" spans="1:14" ht="11.25">
      <c r="A15" s="21" t="s">
        <v>32</v>
      </c>
      <c r="B15" s="22" t="s">
        <v>83</v>
      </c>
      <c r="C15" s="22" t="s">
        <v>84</v>
      </c>
      <c r="D15" s="23">
        <v>160892.67</v>
      </c>
      <c r="E15" s="23">
        <v>160871.31</v>
      </c>
      <c r="F15" s="23">
        <v>0</v>
      </c>
      <c r="G15" s="23">
        <v>22</v>
      </c>
      <c r="H15" s="23"/>
      <c r="I15" s="23">
        <v>21.53</v>
      </c>
      <c r="J15" s="24">
        <f t="shared" si="0"/>
        <v>97.86363636363636</v>
      </c>
      <c r="K15" s="23"/>
      <c r="L15" s="23"/>
      <c r="M15" s="23">
        <v>0</v>
      </c>
      <c r="N15" s="20">
        <v>-0.64</v>
      </c>
    </row>
    <row r="16" spans="1:14" ht="11.25">
      <c r="A16" s="21" t="s">
        <v>85</v>
      </c>
      <c r="B16" s="22" t="s">
        <v>86</v>
      </c>
      <c r="C16" s="22" t="s">
        <v>87</v>
      </c>
      <c r="D16" s="23">
        <v>59612.62</v>
      </c>
      <c r="E16" s="23">
        <v>31031.18</v>
      </c>
      <c r="F16" s="23">
        <v>0</v>
      </c>
      <c r="G16" s="23">
        <v>0</v>
      </c>
      <c r="H16" s="23">
        <v>0</v>
      </c>
      <c r="I16" s="23">
        <v>0</v>
      </c>
      <c r="J16" s="24" t="str">
        <f t="shared" si="0"/>
        <v>***</v>
      </c>
      <c r="K16" s="23">
        <v>218.2</v>
      </c>
      <c r="L16" s="23">
        <v>67.85</v>
      </c>
      <c r="M16" s="23">
        <v>0</v>
      </c>
      <c r="N16" s="20">
        <v>28363.24</v>
      </c>
    </row>
    <row r="17" spans="1:14" ht="11.25">
      <c r="A17" s="21" t="s">
        <v>85</v>
      </c>
      <c r="B17" s="22" t="s">
        <v>88</v>
      </c>
      <c r="C17" s="22" t="s">
        <v>89</v>
      </c>
      <c r="D17" s="23">
        <v>50150</v>
      </c>
      <c r="E17" s="23">
        <v>27429.35</v>
      </c>
      <c r="F17" s="23">
        <v>0</v>
      </c>
      <c r="G17" s="23">
        <v>0</v>
      </c>
      <c r="H17" s="23">
        <v>0</v>
      </c>
      <c r="I17" s="23">
        <v>0</v>
      </c>
      <c r="J17" s="24" t="str">
        <f t="shared" si="0"/>
        <v>***</v>
      </c>
      <c r="K17" s="23">
        <v>1766</v>
      </c>
      <c r="L17" s="23">
        <v>1531.8</v>
      </c>
      <c r="M17" s="23">
        <v>0</v>
      </c>
      <c r="N17" s="20">
        <v>20954.65</v>
      </c>
    </row>
    <row r="18" spans="1:14" ht="11.25">
      <c r="A18" s="21" t="s">
        <v>85</v>
      </c>
      <c r="B18" s="22" t="s">
        <v>90</v>
      </c>
      <c r="C18" s="22" t="s">
        <v>91</v>
      </c>
      <c r="D18" s="23">
        <v>15000</v>
      </c>
      <c r="E18" s="23">
        <v>5977.86</v>
      </c>
      <c r="F18" s="23">
        <v>0</v>
      </c>
      <c r="G18" s="23">
        <v>0</v>
      </c>
      <c r="H18" s="23">
        <v>0</v>
      </c>
      <c r="I18" s="23">
        <v>0</v>
      </c>
      <c r="J18" s="24" t="str">
        <f t="shared" si="0"/>
        <v>***</v>
      </c>
      <c r="K18" s="23">
        <v>2044</v>
      </c>
      <c r="L18" s="23">
        <v>1277.28</v>
      </c>
      <c r="M18" s="23">
        <v>0</v>
      </c>
      <c r="N18" s="20">
        <v>6978.14</v>
      </c>
    </row>
    <row r="19" spans="1:14" ht="11.25">
      <c r="A19" s="21" t="s">
        <v>85</v>
      </c>
      <c r="B19" s="22" t="s">
        <v>92</v>
      </c>
      <c r="C19" s="22" t="s">
        <v>93</v>
      </c>
      <c r="D19" s="23">
        <v>15000</v>
      </c>
      <c r="E19" s="23">
        <v>7331.13</v>
      </c>
      <c r="F19" s="23">
        <v>0</v>
      </c>
      <c r="G19" s="23">
        <v>0</v>
      </c>
      <c r="H19" s="23">
        <v>0</v>
      </c>
      <c r="I19" s="23">
        <v>0</v>
      </c>
      <c r="J19" s="24" t="str">
        <f t="shared" si="0"/>
        <v>***</v>
      </c>
      <c r="K19" s="23">
        <v>470</v>
      </c>
      <c r="L19" s="23">
        <v>423.22</v>
      </c>
      <c r="M19" s="23">
        <v>0</v>
      </c>
      <c r="N19" s="20">
        <v>7198.87</v>
      </c>
    </row>
    <row r="20" spans="1:14" ht="11.25">
      <c r="A20" s="21" t="s">
        <v>85</v>
      </c>
      <c r="B20" s="22" t="s">
        <v>94</v>
      </c>
      <c r="C20" s="22" t="s">
        <v>95</v>
      </c>
      <c r="D20" s="23">
        <v>61556.64</v>
      </c>
      <c r="E20" s="23">
        <v>16930.63</v>
      </c>
      <c r="F20" s="23">
        <v>0</v>
      </c>
      <c r="G20" s="23">
        <v>0</v>
      </c>
      <c r="H20" s="23">
        <v>0</v>
      </c>
      <c r="I20" s="23">
        <v>0</v>
      </c>
      <c r="J20" s="24" t="str">
        <f t="shared" si="0"/>
        <v>***</v>
      </c>
      <c r="K20" s="23">
        <v>200</v>
      </c>
      <c r="L20" s="23">
        <v>0</v>
      </c>
      <c r="M20" s="23">
        <v>0</v>
      </c>
      <c r="N20" s="20">
        <v>44426.02</v>
      </c>
    </row>
    <row r="21" spans="1:14" ht="11.25">
      <c r="A21" s="21" t="s">
        <v>96</v>
      </c>
      <c r="B21" s="22" t="s">
        <v>97</v>
      </c>
      <c r="C21" s="22" t="s">
        <v>98</v>
      </c>
      <c r="D21" s="23">
        <v>37735.78</v>
      </c>
      <c r="E21" s="23">
        <v>24035.78</v>
      </c>
      <c r="F21" s="23">
        <v>0</v>
      </c>
      <c r="G21" s="23">
        <v>0</v>
      </c>
      <c r="H21" s="23">
        <v>0</v>
      </c>
      <c r="I21" s="23">
        <v>0</v>
      </c>
      <c r="J21" s="24" t="str">
        <f t="shared" si="0"/>
        <v>***</v>
      </c>
      <c r="K21" s="23">
        <v>200</v>
      </c>
      <c r="L21" s="23">
        <v>169.32</v>
      </c>
      <c r="M21" s="23">
        <v>0</v>
      </c>
      <c r="N21" s="20">
        <v>13500</v>
      </c>
    </row>
    <row r="22" spans="1:14" ht="11.25">
      <c r="A22" s="21" t="s">
        <v>96</v>
      </c>
      <c r="B22" s="22" t="s">
        <v>99</v>
      </c>
      <c r="C22" s="22" t="s">
        <v>100</v>
      </c>
      <c r="D22" s="23">
        <v>55547.59</v>
      </c>
      <c r="E22" s="23">
        <v>31605.01</v>
      </c>
      <c r="F22" s="23">
        <v>0</v>
      </c>
      <c r="G22" s="23">
        <v>0</v>
      </c>
      <c r="H22" s="23">
        <v>0</v>
      </c>
      <c r="I22" s="23">
        <v>0</v>
      </c>
      <c r="J22" s="24" t="str">
        <f t="shared" si="0"/>
        <v>***</v>
      </c>
      <c r="K22" s="23">
        <v>5000</v>
      </c>
      <c r="L22" s="23">
        <v>4729.72</v>
      </c>
      <c r="M22" s="23">
        <v>0</v>
      </c>
      <c r="N22" s="20">
        <v>18942.58</v>
      </c>
    </row>
    <row r="23" spans="1:14" ht="11.25">
      <c r="A23" s="21" t="s">
        <v>96</v>
      </c>
      <c r="B23" s="22" t="s">
        <v>101</v>
      </c>
      <c r="C23" s="22" t="s">
        <v>102</v>
      </c>
      <c r="D23" s="23">
        <v>43160.4</v>
      </c>
      <c r="E23" s="23">
        <v>23260.37</v>
      </c>
      <c r="F23" s="23">
        <v>0</v>
      </c>
      <c r="G23" s="23">
        <v>0</v>
      </c>
      <c r="H23" s="23">
        <v>0</v>
      </c>
      <c r="I23" s="23">
        <v>0</v>
      </c>
      <c r="J23" s="24" t="str">
        <f t="shared" si="0"/>
        <v>***</v>
      </c>
      <c r="K23" s="23">
        <v>3000</v>
      </c>
      <c r="L23" s="23">
        <v>208.1</v>
      </c>
      <c r="M23" s="23">
        <v>0</v>
      </c>
      <c r="N23" s="20">
        <v>16900.03</v>
      </c>
    </row>
    <row r="24" spans="1:14" ht="11.25">
      <c r="A24" s="21" t="s">
        <v>96</v>
      </c>
      <c r="B24" s="22" t="s">
        <v>103</v>
      </c>
      <c r="C24" s="22" t="s">
        <v>104</v>
      </c>
      <c r="D24" s="23">
        <v>53223.11</v>
      </c>
      <c r="E24" s="23">
        <v>2023.11</v>
      </c>
      <c r="F24" s="23">
        <v>0</v>
      </c>
      <c r="G24" s="23">
        <v>0</v>
      </c>
      <c r="H24" s="23">
        <v>0</v>
      </c>
      <c r="I24" s="23">
        <v>0</v>
      </c>
      <c r="J24" s="24" t="str">
        <f t="shared" si="0"/>
        <v>***</v>
      </c>
      <c r="K24" s="23">
        <v>200</v>
      </c>
      <c r="L24" s="23">
        <v>85.25</v>
      </c>
      <c r="M24" s="23">
        <v>0</v>
      </c>
      <c r="N24" s="20">
        <v>51000</v>
      </c>
    </row>
    <row r="25" spans="1:14" ht="11.25">
      <c r="A25" s="21" t="s">
        <v>96</v>
      </c>
      <c r="B25" s="22" t="s">
        <v>105</v>
      </c>
      <c r="C25" s="22" t="s">
        <v>106</v>
      </c>
      <c r="D25" s="23">
        <v>42014.74</v>
      </c>
      <c r="E25" s="23">
        <v>0</v>
      </c>
      <c r="F25" s="23">
        <v>0</v>
      </c>
      <c r="G25" s="23">
        <v>28110.4</v>
      </c>
      <c r="H25" s="23">
        <v>28110.35</v>
      </c>
      <c r="I25" s="23">
        <v>27074.01</v>
      </c>
      <c r="J25" s="24">
        <f t="shared" si="0"/>
        <v>96.3131438898059</v>
      </c>
      <c r="K25" s="23">
        <v>3589</v>
      </c>
      <c r="L25" s="23">
        <v>0</v>
      </c>
      <c r="M25" s="23">
        <v>0</v>
      </c>
      <c r="N25" s="20">
        <v>10315.34</v>
      </c>
    </row>
    <row r="26" spans="1:14" ht="11.25">
      <c r="A26" s="21" t="s">
        <v>96</v>
      </c>
      <c r="B26" s="22" t="s">
        <v>107</v>
      </c>
      <c r="C26" s="22" t="s">
        <v>108</v>
      </c>
      <c r="D26" s="23">
        <v>17238.74</v>
      </c>
      <c r="E26" s="23">
        <v>8538.75</v>
      </c>
      <c r="F26" s="23">
        <v>0</v>
      </c>
      <c r="G26" s="23">
        <v>0</v>
      </c>
      <c r="H26" s="23">
        <v>0</v>
      </c>
      <c r="I26" s="23">
        <v>0</v>
      </c>
      <c r="J26" s="24" t="str">
        <f t="shared" si="0"/>
        <v>***</v>
      </c>
      <c r="K26" s="23">
        <v>8700</v>
      </c>
      <c r="L26" s="23">
        <v>8852.58</v>
      </c>
      <c r="M26" s="23">
        <v>0</v>
      </c>
      <c r="N26" s="20">
        <v>-0.01</v>
      </c>
    </row>
    <row r="27" spans="1:14" ht="11.25">
      <c r="A27" s="21" t="s">
        <v>96</v>
      </c>
      <c r="B27" s="22" t="s">
        <v>109</v>
      </c>
      <c r="C27" s="22" t="s">
        <v>110</v>
      </c>
      <c r="D27" s="23">
        <v>6000</v>
      </c>
      <c r="E27" s="23">
        <v>270.6</v>
      </c>
      <c r="F27" s="23">
        <v>0</v>
      </c>
      <c r="G27" s="23">
        <v>0</v>
      </c>
      <c r="H27" s="23">
        <v>0</v>
      </c>
      <c r="I27" s="23">
        <v>0</v>
      </c>
      <c r="J27" s="24" t="str">
        <f t="shared" si="0"/>
        <v>***</v>
      </c>
      <c r="K27" s="23">
        <v>2729.4</v>
      </c>
      <c r="L27" s="23">
        <v>0</v>
      </c>
      <c r="M27" s="23">
        <v>0</v>
      </c>
      <c r="N27" s="20">
        <v>3000</v>
      </c>
    </row>
    <row r="28" spans="1:14" ht="12" thickBot="1">
      <c r="A28" s="21" t="s">
        <v>96</v>
      </c>
      <c r="B28" s="22" t="s">
        <v>111</v>
      </c>
      <c r="C28" s="22" t="s">
        <v>112</v>
      </c>
      <c r="D28" s="23">
        <v>23000</v>
      </c>
      <c r="E28" s="23">
        <v>0</v>
      </c>
      <c r="F28" s="23">
        <v>0</v>
      </c>
      <c r="G28" s="23">
        <v>8000</v>
      </c>
      <c r="H28" s="23">
        <v>8000</v>
      </c>
      <c r="I28" s="23">
        <v>3788.5</v>
      </c>
      <c r="J28" s="24">
        <f t="shared" si="0"/>
        <v>47.35625</v>
      </c>
      <c r="K28" s="23">
        <v>0</v>
      </c>
      <c r="L28" s="23">
        <v>0</v>
      </c>
      <c r="M28" s="23">
        <v>0</v>
      </c>
      <c r="N28" s="20">
        <v>15000</v>
      </c>
    </row>
    <row r="29" spans="1:14" ht="12" thickBot="1">
      <c r="A29" s="28" t="s">
        <v>113</v>
      </c>
      <c r="B29" s="29"/>
      <c r="C29" s="29"/>
      <c r="D29" s="30">
        <v>1054592.29</v>
      </c>
      <c r="E29" s="30">
        <v>358765.21</v>
      </c>
      <c r="F29" s="30">
        <v>45000</v>
      </c>
      <c r="G29" s="30">
        <v>81132.4</v>
      </c>
      <c r="H29" s="30">
        <v>36110.35</v>
      </c>
      <c r="I29" s="30">
        <v>75817.75</v>
      </c>
      <c r="J29" s="31">
        <f t="shared" si="0"/>
        <v>93.4494110860766</v>
      </c>
      <c r="K29" s="30">
        <v>28116.6</v>
      </c>
      <c r="L29" s="30">
        <v>17345.11</v>
      </c>
      <c r="M29" s="30">
        <v>0</v>
      </c>
      <c r="N29" s="27">
        <v>586578.08</v>
      </c>
    </row>
    <row r="30" spans="1:14" ht="16.5" thickBo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" thickBot="1">
      <c r="A31" s="8" t="s">
        <v>48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</row>
    <row r="32" spans="1:14" ht="11.25">
      <c r="A32" s="21" t="s">
        <v>32</v>
      </c>
      <c r="B32" s="22" t="s">
        <v>114</v>
      </c>
      <c r="C32" s="22" t="s">
        <v>115</v>
      </c>
      <c r="D32" s="23">
        <v>4214081.9</v>
      </c>
      <c r="E32" s="23">
        <v>3150409.93</v>
      </c>
      <c r="F32" s="23">
        <v>500000</v>
      </c>
      <c r="G32" s="23">
        <v>430086</v>
      </c>
      <c r="H32" s="23"/>
      <c r="I32" s="23">
        <v>430073.44</v>
      </c>
      <c r="J32" s="24">
        <f aca="true" t="shared" si="1" ref="J32:J95">IF(G32=0,"***",100*I32/G32)</f>
        <v>99.99707965383668</v>
      </c>
      <c r="K32" s="23"/>
      <c r="L32" s="23"/>
      <c r="M32" s="23">
        <v>0</v>
      </c>
      <c r="N32" s="20">
        <v>633585.97</v>
      </c>
    </row>
    <row r="33" spans="1:14" ht="11.25">
      <c r="A33" s="21" t="s">
        <v>32</v>
      </c>
      <c r="B33" s="22" t="s">
        <v>116</v>
      </c>
      <c r="C33" s="22" t="s">
        <v>117</v>
      </c>
      <c r="D33" s="23">
        <v>214798</v>
      </c>
      <c r="E33" s="23">
        <v>48059.09</v>
      </c>
      <c r="F33" s="23">
        <v>500</v>
      </c>
      <c r="G33" s="23">
        <v>500</v>
      </c>
      <c r="H33" s="23"/>
      <c r="I33" s="23">
        <v>94.14</v>
      </c>
      <c r="J33" s="24">
        <f t="shared" si="1"/>
        <v>18.828</v>
      </c>
      <c r="K33" s="23"/>
      <c r="L33" s="23"/>
      <c r="M33" s="23">
        <v>0</v>
      </c>
      <c r="N33" s="20">
        <v>166238.91</v>
      </c>
    </row>
    <row r="34" spans="1:14" ht="11.25">
      <c r="A34" s="21" t="s">
        <v>32</v>
      </c>
      <c r="B34" s="22" t="s">
        <v>118</v>
      </c>
      <c r="C34" s="22" t="s">
        <v>119</v>
      </c>
      <c r="D34" s="23">
        <v>596820</v>
      </c>
      <c r="E34" s="23">
        <v>267125.9</v>
      </c>
      <c r="F34" s="23">
        <v>8000</v>
      </c>
      <c r="G34" s="23">
        <v>38667</v>
      </c>
      <c r="H34" s="23"/>
      <c r="I34" s="23">
        <v>38641.93</v>
      </c>
      <c r="J34" s="24">
        <f t="shared" si="1"/>
        <v>99.93516435203145</v>
      </c>
      <c r="K34" s="23"/>
      <c r="L34" s="23"/>
      <c r="M34" s="23">
        <v>0</v>
      </c>
      <c r="N34" s="20">
        <v>291027.1</v>
      </c>
    </row>
    <row r="35" spans="1:14" ht="11.25">
      <c r="A35" s="21" t="s">
        <v>32</v>
      </c>
      <c r="B35" s="22" t="s">
        <v>120</v>
      </c>
      <c r="C35" s="22" t="s">
        <v>121</v>
      </c>
      <c r="D35" s="23">
        <v>777000</v>
      </c>
      <c r="E35" s="23">
        <v>303111.92</v>
      </c>
      <c r="F35" s="23">
        <v>15000</v>
      </c>
      <c r="G35" s="23">
        <v>15000</v>
      </c>
      <c r="H35" s="23"/>
      <c r="I35" s="23">
        <v>15000</v>
      </c>
      <c r="J35" s="24">
        <f t="shared" si="1"/>
        <v>100</v>
      </c>
      <c r="K35" s="23"/>
      <c r="L35" s="23"/>
      <c r="M35" s="23">
        <v>0</v>
      </c>
      <c r="N35" s="20">
        <v>458888.08</v>
      </c>
    </row>
    <row r="36" spans="1:14" ht="11.25">
      <c r="A36" s="21" t="s">
        <v>32</v>
      </c>
      <c r="B36" s="22" t="s">
        <v>122</v>
      </c>
      <c r="C36" s="22" t="s">
        <v>123</v>
      </c>
      <c r="D36" s="23">
        <v>528270</v>
      </c>
      <c r="E36" s="23">
        <v>358529.73</v>
      </c>
      <c r="F36" s="23">
        <v>10000</v>
      </c>
      <c r="G36" s="23">
        <v>100</v>
      </c>
      <c r="H36" s="23"/>
      <c r="I36" s="23">
        <v>36.85</v>
      </c>
      <c r="J36" s="24">
        <f t="shared" si="1"/>
        <v>36.85</v>
      </c>
      <c r="K36" s="23"/>
      <c r="L36" s="23"/>
      <c r="M36" s="23">
        <v>0</v>
      </c>
      <c r="N36" s="20">
        <v>169640.27</v>
      </c>
    </row>
    <row r="37" spans="1:14" ht="11.25">
      <c r="A37" s="21" t="s">
        <v>32</v>
      </c>
      <c r="B37" s="22" t="s">
        <v>124</v>
      </c>
      <c r="C37" s="22" t="s">
        <v>125</v>
      </c>
      <c r="D37" s="23">
        <v>187434.54</v>
      </c>
      <c r="E37" s="23">
        <v>148834.54</v>
      </c>
      <c r="F37" s="23">
        <v>8000</v>
      </c>
      <c r="G37" s="23">
        <v>8000</v>
      </c>
      <c r="H37" s="23"/>
      <c r="I37" s="23">
        <v>8000</v>
      </c>
      <c r="J37" s="24">
        <f t="shared" si="1"/>
        <v>100</v>
      </c>
      <c r="K37" s="23"/>
      <c r="L37" s="23"/>
      <c r="M37" s="23">
        <v>0</v>
      </c>
      <c r="N37" s="20">
        <v>30600</v>
      </c>
    </row>
    <row r="38" spans="1:14" ht="11.25">
      <c r="A38" s="21" t="s">
        <v>32</v>
      </c>
      <c r="B38" s="22" t="s">
        <v>126</v>
      </c>
      <c r="C38" s="22" t="s">
        <v>127</v>
      </c>
      <c r="D38" s="23">
        <v>662990</v>
      </c>
      <c r="E38" s="23">
        <v>436849.11</v>
      </c>
      <c r="F38" s="23">
        <v>10000</v>
      </c>
      <c r="G38" s="23">
        <v>15095</v>
      </c>
      <c r="H38" s="23"/>
      <c r="I38" s="23">
        <v>15095</v>
      </c>
      <c r="J38" s="24">
        <f t="shared" si="1"/>
        <v>100</v>
      </c>
      <c r="K38" s="23"/>
      <c r="L38" s="23"/>
      <c r="M38" s="23">
        <v>0</v>
      </c>
      <c r="N38" s="20">
        <v>211045.89</v>
      </c>
    </row>
    <row r="39" spans="1:14" ht="11.25">
      <c r="A39" s="21" t="s">
        <v>32</v>
      </c>
      <c r="B39" s="22" t="s">
        <v>128</v>
      </c>
      <c r="C39" s="22" t="s">
        <v>129</v>
      </c>
      <c r="D39" s="23">
        <v>346957.72</v>
      </c>
      <c r="E39" s="23">
        <v>230957.72</v>
      </c>
      <c r="F39" s="23">
        <v>20000</v>
      </c>
      <c r="G39" s="23">
        <v>25000</v>
      </c>
      <c r="H39" s="23"/>
      <c r="I39" s="23">
        <v>23678.23</v>
      </c>
      <c r="J39" s="24">
        <f t="shared" si="1"/>
        <v>94.71292</v>
      </c>
      <c r="K39" s="23"/>
      <c r="L39" s="23"/>
      <c r="M39" s="23">
        <v>0</v>
      </c>
      <c r="N39" s="20">
        <v>91000</v>
      </c>
    </row>
    <row r="40" spans="1:14" ht="11.25">
      <c r="A40" s="21" t="s">
        <v>32</v>
      </c>
      <c r="B40" s="22" t="s">
        <v>130</v>
      </c>
      <c r="C40" s="22" t="s">
        <v>131</v>
      </c>
      <c r="D40" s="23">
        <v>490746.9</v>
      </c>
      <c r="E40" s="23">
        <v>429069.93</v>
      </c>
      <c r="F40" s="23">
        <v>20000</v>
      </c>
      <c r="G40" s="23">
        <v>25510</v>
      </c>
      <c r="H40" s="23"/>
      <c r="I40" s="23">
        <v>25510</v>
      </c>
      <c r="J40" s="24">
        <f t="shared" si="1"/>
        <v>100</v>
      </c>
      <c r="K40" s="23"/>
      <c r="L40" s="23"/>
      <c r="M40" s="23">
        <v>0</v>
      </c>
      <c r="N40" s="20">
        <v>36166.97</v>
      </c>
    </row>
    <row r="41" spans="1:14" ht="11.25">
      <c r="A41" s="21" t="s">
        <v>32</v>
      </c>
      <c r="B41" s="22" t="s">
        <v>132</v>
      </c>
      <c r="C41" s="22" t="s">
        <v>133</v>
      </c>
      <c r="D41" s="23">
        <v>640054.27</v>
      </c>
      <c r="E41" s="23">
        <v>511454.27</v>
      </c>
      <c r="F41" s="23">
        <v>10000</v>
      </c>
      <c r="G41" s="23">
        <v>10000</v>
      </c>
      <c r="H41" s="23"/>
      <c r="I41" s="23">
        <v>9997.87</v>
      </c>
      <c r="J41" s="24">
        <f t="shared" si="1"/>
        <v>99.97870000000002</v>
      </c>
      <c r="K41" s="23"/>
      <c r="L41" s="23"/>
      <c r="M41" s="23">
        <v>0</v>
      </c>
      <c r="N41" s="20">
        <v>118600</v>
      </c>
    </row>
    <row r="42" spans="1:14" ht="11.25">
      <c r="A42" s="21" t="s">
        <v>32</v>
      </c>
      <c r="B42" s="22" t="s">
        <v>134</v>
      </c>
      <c r="C42" s="22" t="s">
        <v>135</v>
      </c>
      <c r="D42" s="23">
        <v>362580.28</v>
      </c>
      <c r="E42" s="23">
        <v>223084.2</v>
      </c>
      <c r="F42" s="23">
        <v>12000</v>
      </c>
      <c r="G42" s="23">
        <v>7800</v>
      </c>
      <c r="H42" s="23"/>
      <c r="I42" s="23">
        <v>7631.71</v>
      </c>
      <c r="J42" s="24">
        <f t="shared" si="1"/>
        <v>97.84243589743589</v>
      </c>
      <c r="K42" s="23"/>
      <c r="L42" s="23"/>
      <c r="M42" s="23">
        <v>0</v>
      </c>
      <c r="N42" s="20">
        <v>131696.08</v>
      </c>
    </row>
    <row r="43" spans="1:14" ht="11.25">
      <c r="A43" s="21" t="s">
        <v>32</v>
      </c>
      <c r="B43" s="22" t="s">
        <v>136</v>
      </c>
      <c r="C43" s="22" t="s">
        <v>137</v>
      </c>
      <c r="D43" s="23">
        <v>259900</v>
      </c>
      <c r="E43" s="23">
        <v>87904.39</v>
      </c>
      <c r="F43" s="23">
        <v>6000</v>
      </c>
      <c r="G43" s="23">
        <v>6339</v>
      </c>
      <c r="H43" s="23"/>
      <c r="I43" s="23">
        <v>6338.85</v>
      </c>
      <c r="J43" s="24">
        <f t="shared" si="1"/>
        <v>99.99763369616659</v>
      </c>
      <c r="K43" s="23"/>
      <c r="L43" s="23"/>
      <c r="M43" s="23">
        <v>0</v>
      </c>
      <c r="N43" s="20">
        <v>165656.61</v>
      </c>
    </row>
    <row r="44" spans="1:14" ht="11.25">
      <c r="A44" s="21" t="s">
        <v>32</v>
      </c>
      <c r="B44" s="22" t="s">
        <v>138</v>
      </c>
      <c r="C44" s="22" t="s">
        <v>139</v>
      </c>
      <c r="D44" s="23">
        <v>400000.16</v>
      </c>
      <c r="E44" s="23">
        <v>258065.16</v>
      </c>
      <c r="F44" s="23">
        <v>10000</v>
      </c>
      <c r="G44" s="23">
        <v>18000</v>
      </c>
      <c r="H44" s="23"/>
      <c r="I44" s="23">
        <v>18000</v>
      </c>
      <c r="J44" s="24">
        <f t="shared" si="1"/>
        <v>100</v>
      </c>
      <c r="K44" s="23"/>
      <c r="L44" s="23"/>
      <c r="M44" s="23">
        <v>0</v>
      </c>
      <c r="N44" s="20">
        <v>123935</v>
      </c>
    </row>
    <row r="45" spans="1:14" ht="11.25">
      <c r="A45" s="21" t="s">
        <v>32</v>
      </c>
      <c r="B45" s="22" t="s">
        <v>140</v>
      </c>
      <c r="C45" s="22" t="s">
        <v>141</v>
      </c>
      <c r="D45" s="23">
        <v>310200</v>
      </c>
      <c r="E45" s="23">
        <v>236184.85</v>
      </c>
      <c r="F45" s="23">
        <v>12000</v>
      </c>
      <c r="G45" s="23">
        <v>12000</v>
      </c>
      <c r="H45" s="23"/>
      <c r="I45" s="23">
        <v>12000</v>
      </c>
      <c r="J45" s="24">
        <f t="shared" si="1"/>
        <v>100</v>
      </c>
      <c r="K45" s="23"/>
      <c r="L45" s="23"/>
      <c r="M45" s="23">
        <v>0</v>
      </c>
      <c r="N45" s="20">
        <v>62015.15</v>
      </c>
    </row>
    <row r="46" spans="1:14" ht="11.25">
      <c r="A46" s="21" t="s">
        <v>32</v>
      </c>
      <c r="B46" s="22" t="s">
        <v>142</v>
      </c>
      <c r="C46" s="22" t="s">
        <v>143</v>
      </c>
      <c r="D46" s="23">
        <v>277740</v>
      </c>
      <c r="E46" s="23">
        <v>106815.25</v>
      </c>
      <c r="F46" s="23">
        <v>6000</v>
      </c>
      <c r="G46" s="23">
        <v>1600</v>
      </c>
      <c r="H46" s="23"/>
      <c r="I46" s="23">
        <v>719</v>
      </c>
      <c r="J46" s="24">
        <f t="shared" si="1"/>
        <v>44.9375</v>
      </c>
      <c r="K46" s="23"/>
      <c r="L46" s="23"/>
      <c r="M46" s="23">
        <v>0</v>
      </c>
      <c r="N46" s="20">
        <v>169324.75</v>
      </c>
    </row>
    <row r="47" spans="1:14" ht="11.25">
      <c r="A47" s="21" t="s">
        <v>32</v>
      </c>
      <c r="B47" s="22" t="s">
        <v>144</v>
      </c>
      <c r="C47" s="22" t="s">
        <v>145</v>
      </c>
      <c r="D47" s="23">
        <v>60000</v>
      </c>
      <c r="E47" s="23">
        <v>10419.85</v>
      </c>
      <c r="F47" s="23">
        <v>500</v>
      </c>
      <c r="G47" s="23">
        <v>822</v>
      </c>
      <c r="H47" s="23"/>
      <c r="I47" s="23">
        <v>821.94</v>
      </c>
      <c r="J47" s="24">
        <f t="shared" si="1"/>
        <v>99.99270072992701</v>
      </c>
      <c r="K47" s="23"/>
      <c r="L47" s="23"/>
      <c r="M47" s="23">
        <v>0</v>
      </c>
      <c r="N47" s="20">
        <v>48758.15</v>
      </c>
    </row>
    <row r="48" spans="1:14" ht="11.25">
      <c r="A48" s="21" t="s">
        <v>32</v>
      </c>
      <c r="B48" s="22" t="s">
        <v>146</v>
      </c>
      <c r="C48" s="22" t="s">
        <v>147</v>
      </c>
      <c r="D48" s="23">
        <v>374700</v>
      </c>
      <c r="E48" s="23">
        <v>71281.25</v>
      </c>
      <c r="F48" s="23">
        <v>10000</v>
      </c>
      <c r="G48" s="23">
        <v>10000</v>
      </c>
      <c r="H48" s="23"/>
      <c r="I48" s="23">
        <v>10000</v>
      </c>
      <c r="J48" s="24">
        <f t="shared" si="1"/>
        <v>100</v>
      </c>
      <c r="K48" s="23"/>
      <c r="L48" s="23"/>
      <c r="M48" s="23">
        <v>0</v>
      </c>
      <c r="N48" s="20">
        <v>293418.75</v>
      </c>
    </row>
    <row r="49" spans="1:14" ht="11.25">
      <c r="A49" s="21" t="s">
        <v>32</v>
      </c>
      <c r="B49" s="22" t="s">
        <v>148</v>
      </c>
      <c r="C49" s="22" t="s">
        <v>149</v>
      </c>
      <c r="D49" s="23">
        <v>153900</v>
      </c>
      <c r="E49" s="23">
        <v>97270.72</v>
      </c>
      <c r="F49" s="23">
        <v>10000</v>
      </c>
      <c r="G49" s="23">
        <v>10000</v>
      </c>
      <c r="H49" s="23"/>
      <c r="I49" s="23">
        <v>9203.83</v>
      </c>
      <c r="J49" s="24">
        <f t="shared" si="1"/>
        <v>92.0383</v>
      </c>
      <c r="K49" s="23"/>
      <c r="L49" s="23"/>
      <c r="M49" s="23">
        <v>0</v>
      </c>
      <c r="N49" s="20">
        <v>46629.28</v>
      </c>
    </row>
    <row r="50" spans="1:14" ht="11.25">
      <c r="A50" s="21" t="s">
        <v>32</v>
      </c>
      <c r="B50" s="22" t="s">
        <v>150</v>
      </c>
      <c r="C50" s="22" t="s">
        <v>151</v>
      </c>
      <c r="D50" s="23">
        <v>392349.47</v>
      </c>
      <c r="E50" s="23">
        <v>298349.47</v>
      </c>
      <c r="F50" s="23">
        <v>25000</v>
      </c>
      <c r="G50" s="23">
        <v>25000</v>
      </c>
      <c r="H50" s="23"/>
      <c r="I50" s="23">
        <v>25000</v>
      </c>
      <c r="J50" s="24">
        <f t="shared" si="1"/>
        <v>100</v>
      </c>
      <c r="K50" s="23"/>
      <c r="L50" s="23"/>
      <c r="M50" s="23">
        <v>0</v>
      </c>
      <c r="N50" s="20">
        <v>69000</v>
      </c>
    </row>
    <row r="51" spans="1:14" ht="11.25">
      <c r="A51" s="21" t="s">
        <v>32</v>
      </c>
      <c r="B51" s="22" t="s">
        <v>152</v>
      </c>
      <c r="C51" s="22" t="s">
        <v>153</v>
      </c>
      <c r="D51" s="23">
        <v>353790</v>
      </c>
      <c r="E51" s="23">
        <v>325171.24</v>
      </c>
      <c r="F51" s="23">
        <v>4000</v>
      </c>
      <c r="G51" s="23">
        <v>4000</v>
      </c>
      <c r="H51" s="23"/>
      <c r="I51" s="23">
        <v>4000</v>
      </c>
      <c r="J51" s="24">
        <f t="shared" si="1"/>
        <v>100</v>
      </c>
      <c r="K51" s="23"/>
      <c r="L51" s="23"/>
      <c r="M51" s="23">
        <v>0</v>
      </c>
      <c r="N51" s="20">
        <v>24618.76</v>
      </c>
    </row>
    <row r="52" spans="1:14" ht="11.25">
      <c r="A52" s="21" t="s">
        <v>32</v>
      </c>
      <c r="B52" s="22" t="s">
        <v>154</v>
      </c>
      <c r="C52" s="22" t="s">
        <v>155</v>
      </c>
      <c r="D52" s="23">
        <v>873100</v>
      </c>
      <c r="E52" s="23">
        <v>620459.44</v>
      </c>
      <c r="F52" s="23">
        <v>10000</v>
      </c>
      <c r="G52" s="23">
        <v>26990</v>
      </c>
      <c r="H52" s="23"/>
      <c r="I52" s="23">
        <v>26990</v>
      </c>
      <c r="J52" s="24">
        <f t="shared" si="1"/>
        <v>100</v>
      </c>
      <c r="K52" s="23"/>
      <c r="L52" s="23"/>
      <c r="M52" s="23">
        <v>0</v>
      </c>
      <c r="N52" s="20">
        <v>225650.56</v>
      </c>
    </row>
    <row r="53" spans="1:14" ht="11.25">
      <c r="A53" s="21" t="s">
        <v>32</v>
      </c>
      <c r="B53" s="22" t="s">
        <v>156</v>
      </c>
      <c r="C53" s="22" t="s">
        <v>157</v>
      </c>
      <c r="D53" s="23">
        <v>182630.18</v>
      </c>
      <c r="E53" s="23">
        <v>156886.2</v>
      </c>
      <c r="F53" s="23">
        <v>5000</v>
      </c>
      <c r="G53" s="23">
        <v>6184</v>
      </c>
      <c r="H53" s="23"/>
      <c r="I53" s="23">
        <v>6182.47</v>
      </c>
      <c r="J53" s="24">
        <f t="shared" si="1"/>
        <v>99.97525873221215</v>
      </c>
      <c r="K53" s="23"/>
      <c r="L53" s="23"/>
      <c r="M53" s="23">
        <v>0</v>
      </c>
      <c r="N53" s="20">
        <v>19559.98</v>
      </c>
    </row>
    <row r="54" spans="1:14" ht="11.25">
      <c r="A54" s="21" t="s">
        <v>32</v>
      </c>
      <c r="B54" s="22" t="s">
        <v>158</v>
      </c>
      <c r="C54" s="22" t="s">
        <v>159</v>
      </c>
      <c r="D54" s="23">
        <v>287760</v>
      </c>
      <c r="E54" s="23">
        <v>222722.31</v>
      </c>
      <c r="F54" s="23">
        <v>8000</v>
      </c>
      <c r="G54" s="23">
        <v>14439</v>
      </c>
      <c r="H54" s="23"/>
      <c r="I54" s="23">
        <v>14425.92</v>
      </c>
      <c r="J54" s="24">
        <f t="shared" si="1"/>
        <v>99.9094120091419</v>
      </c>
      <c r="K54" s="23"/>
      <c r="L54" s="23"/>
      <c r="M54" s="23">
        <v>0</v>
      </c>
      <c r="N54" s="20">
        <v>50598.69</v>
      </c>
    </row>
    <row r="55" spans="1:14" ht="11.25">
      <c r="A55" s="21" t="s">
        <v>32</v>
      </c>
      <c r="B55" s="22" t="s">
        <v>160</v>
      </c>
      <c r="C55" s="22" t="s">
        <v>161</v>
      </c>
      <c r="D55" s="23">
        <v>357200</v>
      </c>
      <c r="E55" s="23">
        <v>162714.73</v>
      </c>
      <c r="F55" s="23">
        <v>6000</v>
      </c>
      <c r="G55" s="23">
        <v>6000</v>
      </c>
      <c r="H55" s="23"/>
      <c r="I55" s="23">
        <v>6000</v>
      </c>
      <c r="J55" s="24">
        <f t="shared" si="1"/>
        <v>100</v>
      </c>
      <c r="K55" s="23"/>
      <c r="L55" s="23"/>
      <c r="M55" s="23">
        <v>0</v>
      </c>
      <c r="N55" s="20">
        <v>188485.27</v>
      </c>
    </row>
    <row r="56" spans="1:14" ht="11.25">
      <c r="A56" s="21" t="s">
        <v>32</v>
      </c>
      <c r="B56" s="22" t="s">
        <v>162</v>
      </c>
      <c r="C56" s="22" t="s">
        <v>163</v>
      </c>
      <c r="D56" s="23">
        <v>436410</v>
      </c>
      <c r="E56" s="23">
        <v>170811.57</v>
      </c>
      <c r="F56" s="23">
        <v>12000</v>
      </c>
      <c r="G56" s="23">
        <v>14000</v>
      </c>
      <c r="H56" s="23"/>
      <c r="I56" s="23">
        <v>13996.99</v>
      </c>
      <c r="J56" s="24">
        <f t="shared" si="1"/>
        <v>99.9785</v>
      </c>
      <c r="K56" s="23"/>
      <c r="L56" s="23"/>
      <c r="M56" s="23">
        <v>0</v>
      </c>
      <c r="N56" s="20">
        <v>251598.43</v>
      </c>
    </row>
    <row r="57" spans="1:14" ht="11.25">
      <c r="A57" s="21" t="s">
        <v>32</v>
      </c>
      <c r="B57" s="22" t="s">
        <v>164</v>
      </c>
      <c r="C57" s="22" t="s">
        <v>165</v>
      </c>
      <c r="D57" s="23">
        <v>167390.91</v>
      </c>
      <c r="E57" s="23">
        <v>140254.12</v>
      </c>
      <c r="F57" s="23">
        <v>7000</v>
      </c>
      <c r="G57" s="23">
        <v>1010</v>
      </c>
      <c r="H57" s="23"/>
      <c r="I57" s="23">
        <v>881.76</v>
      </c>
      <c r="J57" s="24">
        <f t="shared" si="1"/>
        <v>87.3029702970297</v>
      </c>
      <c r="K57" s="23"/>
      <c r="L57" s="23"/>
      <c r="M57" s="23">
        <v>0</v>
      </c>
      <c r="N57" s="20">
        <v>26126.79</v>
      </c>
    </row>
    <row r="58" spans="1:14" ht="11.25">
      <c r="A58" s="21" t="s">
        <v>32</v>
      </c>
      <c r="B58" s="22" t="s">
        <v>166</v>
      </c>
      <c r="C58" s="22" t="s">
        <v>167</v>
      </c>
      <c r="D58" s="23">
        <v>1269796.3</v>
      </c>
      <c r="E58" s="23">
        <v>1019387.01</v>
      </c>
      <c r="F58" s="23">
        <v>20000</v>
      </c>
      <c r="G58" s="23">
        <v>36000</v>
      </c>
      <c r="H58" s="23"/>
      <c r="I58" s="23">
        <v>36000</v>
      </c>
      <c r="J58" s="24">
        <f t="shared" si="1"/>
        <v>100</v>
      </c>
      <c r="K58" s="23"/>
      <c r="L58" s="23"/>
      <c r="M58" s="23">
        <v>0</v>
      </c>
      <c r="N58" s="20">
        <v>214409.29</v>
      </c>
    </row>
    <row r="59" spans="1:14" ht="11.25">
      <c r="A59" s="21" t="s">
        <v>32</v>
      </c>
      <c r="B59" s="22" t="s">
        <v>168</v>
      </c>
      <c r="C59" s="22" t="s">
        <v>169</v>
      </c>
      <c r="D59" s="23">
        <v>804030</v>
      </c>
      <c r="E59" s="23">
        <v>314289.44</v>
      </c>
      <c r="F59" s="23">
        <v>12000</v>
      </c>
      <c r="G59" s="23">
        <v>18230</v>
      </c>
      <c r="H59" s="23"/>
      <c r="I59" s="23">
        <v>18229.15</v>
      </c>
      <c r="J59" s="24">
        <f t="shared" si="1"/>
        <v>99.9953373560066</v>
      </c>
      <c r="K59" s="23"/>
      <c r="L59" s="23"/>
      <c r="M59" s="23">
        <v>0</v>
      </c>
      <c r="N59" s="20">
        <v>471510.56</v>
      </c>
    </row>
    <row r="60" spans="1:14" ht="11.25">
      <c r="A60" s="21" t="s">
        <v>32</v>
      </c>
      <c r="B60" s="22" t="s">
        <v>170</v>
      </c>
      <c r="C60" s="22" t="s">
        <v>171</v>
      </c>
      <c r="D60" s="23">
        <v>267750.83</v>
      </c>
      <c r="E60" s="23">
        <v>225863.09</v>
      </c>
      <c r="F60" s="23">
        <v>8000</v>
      </c>
      <c r="G60" s="23">
        <v>8000</v>
      </c>
      <c r="H60" s="23"/>
      <c r="I60" s="23">
        <v>7690.35</v>
      </c>
      <c r="J60" s="24">
        <f t="shared" si="1"/>
        <v>96.129375</v>
      </c>
      <c r="K60" s="23"/>
      <c r="L60" s="23"/>
      <c r="M60" s="23">
        <v>0</v>
      </c>
      <c r="N60" s="20">
        <v>33887.73</v>
      </c>
    </row>
    <row r="61" spans="1:14" ht="11.25">
      <c r="A61" s="21" t="s">
        <v>32</v>
      </c>
      <c r="B61" s="22" t="s">
        <v>172</v>
      </c>
      <c r="C61" s="22" t="s">
        <v>173</v>
      </c>
      <c r="D61" s="23">
        <v>619400</v>
      </c>
      <c r="E61" s="23">
        <v>200600.74</v>
      </c>
      <c r="F61" s="23">
        <v>1000</v>
      </c>
      <c r="G61" s="23">
        <v>1000</v>
      </c>
      <c r="H61" s="23"/>
      <c r="I61" s="23">
        <v>1000</v>
      </c>
      <c r="J61" s="24">
        <f t="shared" si="1"/>
        <v>100</v>
      </c>
      <c r="K61" s="23"/>
      <c r="L61" s="23"/>
      <c r="M61" s="23">
        <v>0</v>
      </c>
      <c r="N61" s="20">
        <v>417799.26</v>
      </c>
    </row>
    <row r="62" spans="1:14" ht="11.25">
      <c r="A62" s="21" t="s">
        <v>32</v>
      </c>
      <c r="B62" s="22" t="s">
        <v>174</v>
      </c>
      <c r="C62" s="22" t="s">
        <v>175</v>
      </c>
      <c r="D62" s="23">
        <v>439400</v>
      </c>
      <c r="E62" s="23">
        <v>378697.06</v>
      </c>
      <c r="F62" s="23">
        <v>6000</v>
      </c>
      <c r="G62" s="23">
        <v>6000</v>
      </c>
      <c r="H62" s="23"/>
      <c r="I62" s="23">
        <v>6000</v>
      </c>
      <c r="J62" s="24">
        <f t="shared" si="1"/>
        <v>100</v>
      </c>
      <c r="K62" s="23"/>
      <c r="L62" s="23"/>
      <c r="M62" s="23">
        <v>0</v>
      </c>
      <c r="N62" s="20">
        <v>54702.94</v>
      </c>
    </row>
    <row r="63" spans="1:14" ht="11.25">
      <c r="A63" s="21" t="s">
        <v>32</v>
      </c>
      <c r="B63" s="22" t="s">
        <v>176</v>
      </c>
      <c r="C63" s="22" t="s">
        <v>177</v>
      </c>
      <c r="D63" s="23">
        <v>118390.39</v>
      </c>
      <c r="E63" s="23">
        <v>94057.39</v>
      </c>
      <c r="F63" s="23">
        <v>8000</v>
      </c>
      <c r="G63" s="23">
        <v>9803</v>
      </c>
      <c r="H63" s="23"/>
      <c r="I63" s="23">
        <v>9803</v>
      </c>
      <c r="J63" s="24">
        <f t="shared" si="1"/>
        <v>100</v>
      </c>
      <c r="K63" s="23"/>
      <c r="L63" s="23"/>
      <c r="M63" s="23">
        <v>0</v>
      </c>
      <c r="N63" s="20">
        <v>14530</v>
      </c>
    </row>
    <row r="64" spans="1:14" ht="11.25">
      <c r="A64" s="21" t="s">
        <v>32</v>
      </c>
      <c r="B64" s="22" t="s">
        <v>178</v>
      </c>
      <c r="C64" s="22" t="s">
        <v>179</v>
      </c>
      <c r="D64" s="23">
        <v>1271400</v>
      </c>
      <c r="E64" s="23">
        <v>631371.53</v>
      </c>
      <c r="F64" s="23">
        <v>30000</v>
      </c>
      <c r="G64" s="23">
        <v>35152</v>
      </c>
      <c r="H64" s="23"/>
      <c r="I64" s="23">
        <v>35144.96</v>
      </c>
      <c r="J64" s="24">
        <f t="shared" si="1"/>
        <v>99.97997269003186</v>
      </c>
      <c r="K64" s="23"/>
      <c r="L64" s="23"/>
      <c r="M64" s="23">
        <v>0</v>
      </c>
      <c r="N64" s="20">
        <v>604876.47</v>
      </c>
    </row>
    <row r="65" spans="1:14" ht="11.25">
      <c r="A65" s="21" t="s">
        <v>32</v>
      </c>
      <c r="B65" s="22" t="s">
        <v>180</v>
      </c>
      <c r="C65" s="22" t="s">
        <v>181</v>
      </c>
      <c r="D65" s="23">
        <v>259888.47</v>
      </c>
      <c r="E65" s="23">
        <v>194888.47</v>
      </c>
      <c r="F65" s="23">
        <v>25000</v>
      </c>
      <c r="G65" s="23">
        <v>17800</v>
      </c>
      <c r="H65" s="23"/>
      <c r="I65" s="23">
        <v>17751.78</v>
      </c>
      <c r="J65" s="24">
        <f t="shared" si="1"/>
        <v>99.72910112359551</v>
      </c>
      <c r="K65" s="23"/>
      <c r="L65" s="23"/>
      <c r="M65" s="23">
        <v>0</v>
      </c>
      <c r="N65" s="20">
        <v>47200</v>
      </c>
    </row>
    <row r="66" spans="1:14" ht="11.25">
      <c r="A66" s="21" t="s">
        <v>32</v>
      </c>
      <c r="B66" s="22" t="s">
        <v>182</v>
      </c>
      <c r="C66" s="22" t="s">
        <v>183</v>
      </c>
      <c r="D66" s="23">
        <v>428521</v>
      </c>
      <c r="E66" s="23">
        <v>221520.99</v>
      </c>
      <c r="F66" s="23">
        <v>20000</v>
      </c>
      <c r="G66" s="23">
        <v>25000</v>
      </c>
      <c r="H66" s="23"/>
      <c r="I66" s="23">
        <v>25000</v>
      </c>
      <c r="J66" s="24">
        <f t="shared" si="1"/>
        <v>100</v>
      </c>
      <c r="K66" s="23"/>
      <c r="L66" s="23"/>
      <c r="M66" s="23">
        <v>0</v>
      </c>
      <c r="N66" s="20">
        <v>182000.01</v>
      </c>
    </row>
    <row r="67" spans="1:14" ht="11.25">
      <c r="A67" s="21" t="s">
        <v>32</v>
      </c>
      <c r="B67" s="22" t="s">
        <v>184</v>
      </c>
      <c r="C67" s="22" t="s">
        <v>185</v>
      </c>
      <c r="D67" s="23">
        <v>1370430</v>
      </c>
      <c r="E67" s="23">
        <v>718853.13</v>
      </c>
      <c r="F67" s="23">
        <v>25000</v>
      </c>
      <c r="G67" s="23">
        <v>25000</v>
      </c>
      <c r="H67" s="23"/>
      <c r="I67" s="23">
        <v>25000</v>
      </c>
      <c r="J67" s="24">
        <f t="shared" si="1"/>
        <v>100</v>
      </c>
      <c r="K67" s="23"/>
      <c r="L67" s="23"/>
      <c r="M67" s="23">
        <v>0</v>
      </c>
      <c r="N67" s="20">
        <v>626576.87</v>
      </c>
    </row>
    <row r="68" spans="1:14" ht="11.25">
      <c r="A68" s="21" t="s">
        <v>32</v>
      </c>
      <c r="B68" s="22" t="s">
        <v>186</v>
      </c>
      <c r="C68" s="22" t="s">
        <v>187</v>
      </c>
      <c r="D68" s="23">
        <v>292394.64</v>
      </c>
      <c r="E68" s="23">
        <v>226097.12</v>
      </c>
      <c r="F68" s="23">
        <v>7000</v>
      </c>
      <c r="G68" s="23">
        <v>2090</v>
      </c>
      <c r="H68" s="23"/>
      <c r="I68" s="23">
        <v>2083.77</v>
      </c>
      <c r="J68" s="24">
        <f t="shared" si="1"/>
        <v>99.70191387559808</v>
      </c>
      <c r="K68" s="23"/>
      <c r="L68" s="23"/>
      <c r="M68" s="23">
        <v>0</v>
      </c>
      <c r="N68" s="20">
        <v>64207.52</v>
      </c>
    </row>
    <row r="69" spans="1:14" ht="11.25">
      <c r="A69" s="21" t="s">
        <v>32</v>
      </c>
      <c r="B69" s="22" t="s">
        <v>188</v>
      </c>
      <c r="C69" s="22" t="s">
        <v>189</v>
      </c>
      <c r="D69" s="23">
        <v>95541</v>
      </c>
      <c r="E69" s="23">
        <v>46040.44</v>
      </c>
      <c r="F69" s="23">
        <v>3000</v>
      </c>
      <c r="G69" s="23">
        <v>3000</v>
      </c>
      <c r="H69" s="23"/>
      <c r="I69" s="23">
        <v>3000</v>
      </c>
      <c r="J69" s="24">
        <f t="shared" si="1"/>
        <v>100</v>
      </c>
      <c r="K69" s="23"/>
      <c r="L69" s="23"/>
      <c r="M69" s="23">
        <v>0</v>
      </c>
      <c r="N69" s="20">
        <v>46500.56</v>
      </c>
    </row>
    <row r="70" spans="1:14" ht="11.25">
      <c r="A70" s="21" t="s">
        <v>32</v>
      </c>
      <c r="B70" s="22" t="s">
        <v>190</v>
      </c>
      <c r="C70" s="22" t="s">
        <v>191</v>
      </c>
      <c r="D70" s="23">
        <v>393360</v>
      </c>
      <c r="E70" s="23">
        <v>279560.66</v>
      </c>
      <c r="F70" s="23">
        <v>15000</v>
      </c>
      <c r="G70" s="23">
        <v>15000</v>
      </c>
      <c r="H70" s="23"/>
      <c r="I70" s="23">
        <v>15000</v>
      </c>
      <c r="J70" s="24">
        <f t="shared" si="1"/>
        <v>100</v>
      </c>
      <c r="K70" s="23"/>
      <c r="L70" s="23"/>
      <c r="M70" s="23">
        <v>0</v>
      </c>
      <c r="N70" s="20">
        <v>98799.34</v>
      </c>
    </row>
    <row r="71" spans="1:14" ht="11.25">
      <c r="A71" s="21" t="s">
        <v>32</v>
      </c>
      <c r="B71" s="22" t="s">
        <v>192</v>
      </c>
      <c r="C71" s="22" t="s">
        <v>193</v>
      </c>
      <c r="D71" s="23">
        <v>291065.5</v>
      </c>
      <c r="E71" s="23">
        <v>203957.61</v>
      </c>
      <c r="F71" s="23">
        <v>18000</v>
      </c>
      <c r="G71" s="23">
        <v>23560</v>
      </c>
      <c r="H71" s="23"/>
      <c r="I71" s="23">
        <v>23560</v>
      </c>
      <c r="J71" s="24">
        <f t="shared" si="1"/>
        <v>100</v>
      </c>
      <c r="K71" s="23"/>
      <c r="L71" s="23"/>
      <c r="M71" s="23">
        <v>0</v>
      </c>
      <c r="N71" s="20">
        <v>63547.89</v>
      </c>
    </row>
    <row r="72" spans="1:14" ht="11.25">
      <c r="A72" s="21" t="s">
        <v>32</v>
      </c>
      <c r="B72" s="22" t="s">
        <v>194</v>
      </c>
      <c r="C72" s="22" t="s">
        <v>195</v>
      </c>
      <c r="D72" s="23">
        <v>736027</v>
      </c>
      <c r="E72" s="23">
        <v>444510.58</v>
      </c>
      <c r="F72" s="23">
        <v>15000</v>
      </c>
      <c r="G72" s="23">
        <v>18000</v>
      </c>
      <c r="H72" s="23"/>
      <c r="I72" s="23">
        <v>18000</v>
      </c>
      <c r="J72" s="24">
        <f t="shared" si="1"/>
        <v>100</v>
      </c>
      <c r="K72" s="23"/>
      <c r="L72" s="23"/>
      <c r="M72" s="23">
        <v>0</v>
      </c>
      <c r="N72" s="20">
        <v>273516.42</v>
      </c>
    </row>
    <row r="73" spans="1:14" ht="11.25">
      <c r="A73" s="21" t="s">
        <v>32</v>
      </c>
      <c r="B73" s="22" t="s">
        <v>196</v>
      </c>
      <c r="C73" s="22" t="s">
        <v>197</v>
      </c>
      <c r="D73" s="23">
        <v>206577.42</v>
      </c>
      <c r="E73" s="23">
        <v>130788.42</v>
      </c>
      <c r="F73" s="23">
        <v>25000</v>
      </c>
      <c r="G73" s="23">
        <v>30217</v>
      </c>
      <c r="H73" s="23"/>
      <c r="I73" s="23">
        <v>30217</v>
      </c>
      <c r="J73" s="24">
        <f t="shared" si="1"/>
        <v>100</v>
      </c>
      <c r="K73" s="23"/>
      <c r="L73" s="23"/>
      <c r="M73" s="23">
        <v>0</v>
      </c>
      <c r="N73" s="20">
        <v>45572</v>
      </c>
    </row>
    <row r="74" spans="1:14" ht="11.25">
      <c r="A74" s="21" t="s">
        <v>32</v>
      </c>
      <c r="B74" s="22" t="s">
        <v>198</v>
      </c>
      <c r="C74" s="22" t="s">
        <v>199</v>
      </c>
      <c r="D74" s="23">
        <v>200000</v>
      </c>
      <c r="E74" s="23">
        <v>13464.74</v>
      </c>
      <c r="F74" s="23">
        <v>2000</v>
      </c>
      <c r="G74" s="23">
        <v>8323</v>
      </c>
      <c r="H74" s="23"/>
      <c r="I74" s="23">
        <v>8323</v>
      </c>
      <c r="J74" s="24">
        <f t="shared" si="1"/>
        <v>100</v>
      </c>
      <c r="K74" s="23"/>
      <c r="L74" s="23"/>
      <c r="M74" s="23">
        <v>0</v>
      </c>
      <c r="N74" s="20">
        <v>178212.26</v>
      </c>
    </row>
    <row r="75" spans="1:14" ht="11.25">
      <c r="A75" s="21" t="s">
        <v>32</v>
      </c>
      <c r="B75" s="22" t="s">
        <v>200</v>
      </c>
      <c r="C75" s="22" t="s">
        <v>201</v>
      </c>
      <c r="D75" s="23">
        <v>10915171</v>
      </c>
      <c r="E75" s="23">
        <v>204115.45</v>
      </c>
      <c r="F75" s="23">
        <v>921590</v>
      </c>
      <c r="G75" s="23">
        <v>71194</v>
      </c>
      <c r="H75" s="23"/>
      <c r="I75" s="23">
        <v>71194</v>
      </c>
      <c r="J75" s="24">
        <f t="shared" si="1"/>
        <v>100</v>
      </c>
      <c r="K75" s="23"/>
      <c r="L75" s="23"/>
      <c r="M75" s="23">
        <v>0</v>
      </c>
      <c r="N75" s="20">
        <v>10639861.55</v>
      </c>
    </row>
    <row r="76" spans="1:14" ht="11.25">
      <c r="A76" s="21" t="s">
        <v>32</v>
      </c>
      <c r="B76" s="22" t="s">
        <v>202</v>
      </c>
      <c r="C76" s="22" t="s">
        <v>203</v>
      </c>
      <c r="D76" s="23">
        <v>17000</v>
      </c>
      <c r="E76" s="23">
        <v>0</v>
      </c>
      <c r="F76" s="23">
        <v>2000</v>
      </c>
      <c r="G76" s="23">
        <v>0</v>
      </c>
      <c r="H76" s="23"/>
      <c r="I76" s="23">
        <v>0</v>
      </c>
      <c r="J76" s="24" t="str">
        <f t="shared" si="1"/>
        <v>***</v>
      </c>
      <c r="K76" s="23"/>
      <c r="L76" s="23"/>
      <c r="M76" s="23">
        <v>0</v>
      </c>
      <c r="N76" s="20">
        <v>17000</v>
      </c>
    </row>
    <row r="77" spans="1:14" ht="11.25">
      <c r="A77" s="21" t="s">
        <v>32</v>
      </c>
      <c r="B77" s="22" t="s">
        <v>204</v>
      </c>
      <c r="C77" s="22" t="s">
        <v>205</v>
      </c>
      <c r="D77" s="23">
        <v>211230.39</v>
      </c>
      <c r="E77" s="23">
        <v>148505.52</v>
      </c>
      <c r="F77" s="23">
        <v>15000</v>
      </c>
      <c r="G77" s="23">
        <v>3100</v>
      </c>
      <c r="H77" s="23"/>
      <c r="I77" s="23">
        <v>3100</v>
      </c>
      <c r="J77" s="24">
        <f t="shared" si="1"/>
        <v>100</v>
      </c>
      <c r="K77" s="23"/>
      <c r="L77" s="23"/>
      <c r="M77" s="23">
        <v>0</v>
      </c>
      <c r="N77" s="20">
        <v>59624.87</v>
      </c>
    </row>
    <row r="78" spans="1:14" ht="11.25">
      <c r="A78" s="21" t="s">
        <v>32</v>
      </c>
      <c r="B78" s="22" t="s">
        <v>206</v>
      </c>
      <c r="C78" s="22" t="s">
        <v>207</v>
      </c>
      <c r="D78" s="23">
        <v>427960</v>
      </c>
      <c r="E78" s="23">
        <v>97583.2</v>
      </c>
      <c r="F78" s="23">
        <v>11000</v>
      </c>
      <c r="G78" s="23">
        <v>18000</v>
      </c>
      <c r="H78" s="23"/>
      <c r="I78" s="23">
        <v>18000</v>
      </c>
      <c r="J78" s="24">
        <f t="shared" si="1"/>
        <v>100</v>
      </c>
      <c r="K78" s="23"/>
      <c r="L78" s="23"/>
      <c r="M78" s="23">
        <v>0</v>
      </c>
      <c r="N78" s="20">
        <v>312376.8</v>
      </c>
    </row>
    <row r="79" spans="1:14" ht="11.25">
      <c r="A79" s="21" t="s">
        <v>32</v>
      </c>
      <c r="B79" s="22" t="s">
        <v>208</v>
      </c>
      <c r="C79" s="22" t="s">
        <v>209</v>
      </c>
      <c r="D79" s="23">
        <v>66469</v>
      </c>
      <c r="E79" s="23">
        <v>25611.74</v>
      </c>
      <c r="F79" s="23">
        <v>5000</v>
      </c>
      <c r="G79" s="23">
        <v>5375</v>
      </c>
      <c r="H79" s="23"/>
      <c r="I79" s="23">
        <v>5370.72</v>
      </c>
      <c r="J79" s="24">
        <f t="shared" si="1"/>
        <v>99.92037209302326</v>
      </c>
      <c r="K79" s="23"/>
      <c r="L79" s="23"/>
      <c r="M79" s="23">
        <v>0</v>
      </c>
      <c r="N79" s="20">
        <v>35482.26</v>
      </c>
    </row>
    <row r="80" spans="1:14" ht="11.25">
      <c r="A80" s="21" t="s">
        <v>32</v>
      </c>
      <c r="B80" s="22" t="s">
        <v>210</v>
      </c>
      <c r="C80" s="22" t="s">
        <v>211</v>
      </c>
      <c r="D80" s="23">
        <v>176985.75</v>
      </c>
      <c r="E80" s="23">
        <v>176902.77</v>
      </c>
      <c r="F80" s="23">
        <v>0</v>
      </c>
      <c r="G80" s="23">
        <v>83</v>
      </c>
      <c r="H80" s="23"/>
      <c r="I80" s="23">
        <v>82.98</v>
      </c>
      <c r="J80" s="24">
        <f t="shared" si="1"/>
        <v>99.97590361445783</v>
      </c>
      <c r="K80" s="23"/>
      <c r="L80" s="23"/>
      <c r="M80" s="23">
        <v>0</v>
      </c>
      <c r="N80" s="20">
        <v>-0.01</v>
      </c>
    </row>
    <row r="81" spans="1:14" ht="11.25">
      <c r="A81" s="21" t="s">
        <v>32</v>
      </c>
      <c r="B81" s="22" t="s">
        <v>212</v>
      </c>
      <c r="C81" s="22" t="s">
        <v>213</v>
      </c>
      <c r="D81" s="23">
        <v>150000</v>
      </c>
      <c r="E81" s="23">
        <v>2554.71</v>
      </c>
      <c r="F81" s="23">
        <v>500</v>
      </c>
      <c r="G81" s="23">
        <v>500</v>
      </c>
      <c r="H81" s="23"/>
      <c r="I81" s="23">
        <v>317.76</v>
      </c>
      <c r="J81" s="24">
        <f t="shared" si="1"/>
        <v>63.552</v>
      </c>
      <c r="K81" s="23"/>
      <c r="L81" s="23"/>
      <c r="M81" s="23">
        <v>0</v>
      </c>
      <c r="N81" s="20">
        <v>146945.29</v>
      </c>
    </row>
    <row r="82" spans="1:14" ht="11.25">
      <c r="A82" s="21" t="s">
        <v>32</v>
      </c>
      <c r="B82" s="22" t="s">
        <v>214</v>
      </c>
      <c r="C82" s="22" t="s">
        <v>215</v>
      </c>
      <c r="D82" s="23">
        <v>144000</v>
      </c>
      <c r="E82" s="23">
        <v>82416.75</v>
      </c>
      <c r="F82" s="23">
        <v>10000</v>
      </c>
      <c r="G82" s="23">
        <v>1900</v>
      </c>
      <c r="H82" s="23"/>
      <c r="I82" s="23">
        <v>1899.98</v>
      </c>
      <c r="J82" s="24">
        <f t="shared" si="1"/>
        <v>99.99894736842106</v>
      </c>
      <c r="K82" s="23"/>
      <c r="L82" s="23"/>
      <c r="M82" s="23">
        <v>0</v>
      </c>
      <c r="N82" s="20">
        <v>59683.25</v>
      </c>
    </row>
    <row r="83" spans="1:14" ht="11.25">
      <c r="A83" s="21" t="s">
        <v>32</v>
      </c>
      <c r="B83" s="22" t="s">
        <v>216</v>
      </c>
      <c r="C83" s="22" t="s">
        <v>217</v>
      </c>
      <c r="D83" s="23">
        <v>96889.3</v>
      </c>
      <c r="E83" s="23">
        <v>66889.25</v>
      </c>
      <c r="F83" s="23">
        <v>2000</v>
      </c>
      <c r="G83" s="23">
        <v>2000</v>
      </c>
      <c r="H83" s="23"/>
      <c r="I83" s="23">
        <v>900.14</v>
      </c>
      <c r="J83" s="24">
        <f t="shared" si="1"/>
        <v>45.007</v>
      </c>
      <c r="K83" s="23"/>
      <c r="L83" s="23"/>
      <c r="M83" s="23">
        <v>0</v>
      </c>
      <c r="N83" s="20">
        <v>28000.05</v>
      </c>
    </row>
    <row r="84" spans="1:14" ht="11.25">
      <c r="A84" s="21" t="s">
        <v>32</v>
      </c>
      <c r="B84" s="22" t="s">
        <v>218</v>
      </c>
      <c r="C84" s="22" t="s">
        <v>219</v>
      </c>
      <c r="D84" s="23">
        <v>86000</v>
      </c>
      <c r="E84" s="23">
        <v>2050.2</v>
      </c>
      <c r="F84" s="23">
        <v>100</v>
      </c>
      <c r="G84" s="23">
        <v>100</v>
      </c>
      <c r="H84" s="23"/>
      <c r="I84" s="23">
        <v>0</v>
      </c>
      <c r="J84" s="24">
        <f t="shared" si="1"/>
        <v>0</v>
      </c>
      <c r="K84" s="23"/>
      <c r="L84" s="23"/>
      <c r="M84" s="23">
        <v>0</v>
      </c>
      <c r="N84" s="20">
        <v>83849.8</v>
      </c>
    </row>
    <row r="85" spans="1:14" ht="11.25">
      <c r="A85" s="21" t="s">
        <v>32</v>
      </c>
      <c r="B85" s="22" t="s">
        <v>220</v>
      </c>
      <c r="C85" s="22" t="s">
        <v>221</v>
      </c>
      <c r="D85" s="23">
        <v>48749.74</v>
      </c>
      <c r="E85" s="23">
        <v>28147.69</v>
      </c>
      <c r="F85" s="23">
        <v>0</v>
      </c>
      <c r="G85" s="23">
        <v>9</v>
      </c>
      <c r="H85" s="23"/>
      <c r="I85" s="23">
        <v>8.22</v>
      </c>
      <c r="J85" s="24">
        <f t="shared" si="1"/>
        <v>91.33333333333334</v>
      </c>
      <c r="K85" s="23"/>
      <c r="L85" s="23"/>
      <c r="M85" s="23">
        <v>0</v>
      </c>
      <c r="N85" s="20">
        <v>20593.05</v>
      </c>
    </row>
    <row r="86" spans="1:14" ht="11.25">
      <c r="A86" s="21" t="s">
        <v>32</v>
      </c>
      <c r="B86" s="22" t="s">
        <v>222</v>
      </c>
      <c r="C86" s="22" t="s">
        <v>223</v>
      </c>
      <c r="D86" s="23">
        <v>34000</v>
      </c>
      <c r="E86" s="23">
        <v>0</v>
      </c>
      <c r="F86" s="23">
        <v>15000</v>
      </c>
      <c r="G86" s="23">
        <v>0</v>
      </c>
      <c r="H86" s="23"/>
      <c r="I86" s="23">
        <v>0</v>
      </c>
      <c r="J86" s="24" t="str">
        <f t="shared" si="1"/>
        <v>***</v>
      </c>
      <c r="K86" s="23"/>
      <c r="L86" s="23"/>
      <c r="M86" s="23">
        <v>0</v>
      </c>
      <c r="N86" s="20">
        <v>34000</v>
      </c>
    </row>
    <row r="87" spans="1:14" ht="11.25">
      <c r="A87" s="21" t="s">
        <v>32</v>
      </c>
      <c r="B87" s="22" t="s">
        <v>224</v>
      </c>
      <c r="C87" s="22" t="s">
        <v>225</v>
      </c>
      <c r="D87" s="23">
        <v>220000</v>
      </c>
      <c r="E87" s="23">
        <v>3400</v>
      </c>
      <c r="F87" s="23">
        <v>100</v>
      </c>
      <c r="G87" s="23">
        <v>131</v>
      </c>
      <c r="H87" s="23"/>
      <c r="I87" s="23">
        <v>130.89</v>
      </c>
      <c r="J87" s="24">
        <f t="shared" si="1"/>
        <v>99.91603053435114</v>
      </c>
      <c r="K87" s="23"/>
      <c r="L87" s="23"/>
      <c r="M87" s="23">
        <v>0</v>
      </c>
      <c r="N87" s="20">
        <v>216469</v>
      </c>
    </row>
    <row r="88" spans="1:14" ht="11.25">
      <c r="A88" s="21" t="s">
        <v>32</v>
      </c>
      <c r="B88" s="22" t="s">
        <v>226</v>
      </c>
      <c r="C88" s="22" t="s">
        <v>227</v>
      </c>
      <c r="D88" s="23">
        <v>60000</v>
      </c>
      <c r="E88" s="23">
        <v>19437.94</v>
      </c>
      <c r="F88" s="23">
        <v>6000</v>
      </c>
      <c r="G88" s="23">
        <v>6000</v>
      </c>
      <c r="H88" s="23"/>
      <c r="I88" s="23">
        <v>4665.64</v>
      </c>
      <c r="J88" s="24">
        <f t="shared" si="1"/>
        <v>77.76066666666668</v>
      </c>
      <c r="K88" s="23"/>
      <c r="L88" s="23"/>
      <c r="M88" s="23">
        <v>0</v>
      </c>
      <c r="N88" s="20">
        <v>34562.06</v>
      </c>
    </row>
    <row r="89" spans="1:14" ht="11.25">
      <c r="A89" s="21" t="s">
        <v>32</v>
      </c>
      <c r="B89" s="22" t="s">
        <v>228</v>
      </c>
      <c r="C89" s="22" t="s">
        <v>229</v>
      </c>
      <c r="D89" s="23">
        <v>56150</v>
      </c>
      <c r="E89" s="23">
        <v>20589.05</v>
      </c>
      <c r="F89" s="23">
        <v>14000</v>
      </c>
      <c r="G89" s="23">
        <v>22011</v>
      </c>
      <c r="H89" s="23"/>
      <c r="I89" s="23">
        <v>22011</v>
      </c>
      <c r="J89" s="24">
        <f t="shared" si="1"/>
        <v>100</v>
      </c>
      <c r="K89" s="23"/>
      <c r="L89" s="23"/>
      <c r="M89" s="23">
        <v>0</v>
      </c>
      <c r="N89" s="20">
        <v>13549.95</v>
      </c>
    </row>
    <row r="90" spans="1:14" ht="11.25">
      <c r="A90" s="21" t="s">
        <v>32</v>
      </c>
      <c r="B90" s="22" t="s">
        <v>230</v>
      </c>
      <c r="C90" s="22" t="s">
        <v>231</v>
      </c>
      <c r="D90" s="23">
        <v>150000</v>
      </c>
      <c r="E90" s="23">
        <v>12558.61</v>
      </c>
      <c r="F90" s="23">
        <v>10000</v>
      </c>
      <c r="G90" s="23">
        <v>2300</v>
      </c>
      <c r="H90" s="23"/>
      <c r="I90" s="23">
        <v>2281.23</v>
      </c>
      <c r="J90" s="24">
        <f t="shared" si="1"/>
        <v>99.18391304347826</v>
      </c>
      <c r="K90" s="23"/>
      <c r="L90" s="23"/>
      <c r="M90" s="23">
        <v>0</v>
      </c>
      <c r="N90" s="20">
        <v>135141.39</v>
      </c>
    </row>
    <row r="91" spans="1:14" ht="11.25">
      <c r="A91" s="21" t="s">
        <v>32</v>
      </c>
      <c r="B91" s="22" t="s">
        <v>232</v>
      </c>
      <c r="C91" s="22" t="s">
        <v>233</v>
      </c>
      <c r="D91" s="23">
        <v>312584.56</v>
      </c>
      <c r="E91" s="23">
        <v>41714.56</v>
      </c>
      <c r="F91" s="23">
        <v>20000</v>
      </c>
      <c r="G91" s="23">
        <v>30000</v>
      </c>
      <c r="H91" s="23"/>
      <c r="I91" s="23">
        <v>30000</v>
      </c>
      <c r="J91" s="24">
        <f t="shared" si="1"/>
        <v>100</v>
      </c>
      <c r="K91" s="23"/>
      <c r="L91" s="23"/>
      <c r="M91" s="23">
        <v>0</v>
      </c>
      <c r="N91" s="20">
        <v>240870</v>
      </c>
    </row>
    <row r="92" spans="1:14" ht="11.25">
      <c r="A92" s="21" t="s">
        <v>32</v>
      </c>
      <c r="B92" s="22" t="s">
        <v>234</v>
      </c>
      <c r="C92" s="22" t="s">
        <v>235</v>
      </c>
      <c r="D92" s="23">
        <v>115000</v>
      </c>
      <c r="E92" s="23">
        <v>15996.41</v>
      </c>
      <c r="F92" s="23">
        <v>2000</v>
      </c>
      <c r="G92" s="23">
        <v>2000</v>
      </c>
      <c r="H92" s="23"/>
      <c r="I92" s="23">
        <v>2000</v>
      </c>
      <c r="J92" s="24">
        <f t="shared" si="1"/>
        <v>100</v>
      </c>
      <c r="K92" s="23"/>
      <c r="L92" s="23"/>
      <c r="M92" s="23">
        <v>0</v>
      </c>
      <c r="N92" s="20">
        <v>97003.59</v>
      </c>
    </row>
    <row r="93" spans="1:14" ht="11.25">
      <c r="A93" s="21" t="s">
        <v>32</v>
      </c>
      <c r="B93" s="22" t="s">
        <v>236</v>
      </c>
      <c r="C93" s="22" t="s">
        <v>237</v>
      </c>
      <c r="D93" s="23">
        <v>100000</v>
      </c>
      <c r="E93" s="23">
        <v>0</v>
      </c>
      <c r="F93" s="23">
        <v>2000</v>
      </c>
      <c r="G93" s="23">
        <v>4000</v>
      </c>
      <c r="H93" s="23"/>
      <c r="I93" s="23">
        <v>4000</v>
      </c>
      <c r="J93" s="24">
        <f t="shared" si="1"/>
        <v>100</v>
      </c>
      <c r="K93" s="23"/>
      <c r="L93" s="23"/>
      <c r="M93" s="23">
        <v>0</v>
      </c>
      <c r="N93" s="20">
        <v>96000</v>
      </c>
    </row>
    <row r="94" spans="1:14" ht="11.25">
      <c r="A94" s="21" t="s">
        <v>32</v>
      </c>
      <c r="B94" s="22" t="s">
        <v>238</v>
      </c>
      <c r="C94" s="22" t="s">
        <v>239</v>
      </c>
      <c r="D94" s="23">
        <v>32000</v>
      </c>
      <c r="E94" s="23">
        <v>0</v>
      </c>
      <c r="F94" s="23">
        <v>0</v>
      </c>
      <c r="G94" s="23">
        <v>8000</v>
      </c>
      <c r="H94" s="23"/>
      <c r="I94" s="23">
        <v>8000</v>
      </c>
      <c r="J94" s="24">
        <f t="shared" si="1"/>
        <v>100</v>
      </c>
      <c r="K94" s="23"/>
      <c r="L94" s="23"/>
      <c r="M94" s="23">
        <v>0</v>
      </c>
      <c r="N94" s="20">
        <v>24000</v>
      </c>
    </row>
    <row r="95" spans="1:14" ht="11.25">
      <c r="A95" s="21" t="s">
        <v>240</v>
      </c>
      <c r="B95" s="22" t="s">
        <v>241</v>
      </c>
      <c r="C95" s="22" t="s">
        <v>242</v>
      </c>
      <c r="D95" s="23">
        <v>116733.5</v>
      </c>
      <c r="E95" s="23">
        <v>40234.13</v>
      </c>
      <c r="F95" s="23">
        <v>0</v>
      </c>
      <c r="G95" s="23">
        <v>46457.1</v>
      </c>
      <c r="H95" s="23"/>
      <c r="I95" s="23">
        <v>46066.14</v>
      </c>
      <c r="J95" s="24">
        <f t="shared" si="1"/>
        <v>99.15844940816366</v>
      </c>
      <c r="K95" s="23"/>
      <c r="L95" s="23"/>
      <c r="M95" s="23">
        <v>1473.29</v>
      </c>
      <c r="N95" s="20">
        <v>28568.98</v>
      </c>
    </row>
    <row r="96" spans="1:14" ht="11.25">
      <c r="A96" s="21" t="s">
        <v>240</v>
      </c>
      <c r="B96" s="22" t="s">
        <v>243</v>
      </c>
      <c r="C96" s="22" t="s">
        <v>244</v>
      </c>
      <c r="D96" s="23">
        <v>11703.26</v>
      </c>
      <c r="E96" s="23">
        <v>11701.76</v>
      </c>
      <c r="F96" s="23">
        <v>0</v>
      </c>
      <c r="G96" s="23">
        <v>1.5</v>
      </c>
      <c r="H96" s="23"/>
      <c r="I96" s="23">
        <v>0</v>
      </c>
      <c r="J96" s="24">
        <f>IF(G96=0,"***",100*I96/G96)</f>
        <v>0</v>
      </c>
      <c r="K96" s="23"/>
      <c r="L96" s="23"/>
      <c r="M96" s="23">
        <v>0</v>
      </c>
      <c r="N96" s="20">
        <v>-0.01</v>
      </c>
    </row>
    <row r="97" spans="1:14" ht="11.25">
      <c r="A97" s="21" t="s">
        <v>240</v>
      </c>
      <c r="B97" s="22" t="s">
        <v>245</v>
      </c>
      <c r="C97" s="22" t="s">
        <v>246</v>
      </c>
      <c r="D97" s="23">
        <v>46206.19</v>
      </c>
      <c r="E97" s="23">
        <v>0</v>
      </c>
      <c r="F97" s="23">
        <v>0</v>
      </c>
      <c r="G97" s="23">
        <v>45314</v>
      </c>
      <c r="H97" s="23"/>
      <c r="I97" s="23">
        <v>39405.44</v>
      </c>
      <c r="J97" s="24">
        <f>IF(G97=0,"***",100*I97/G97)</f>
        <v>86.96085095114093</v>
      </c>
      <c r="K97" s="23"/>
      <c r="L97" s="23"/>
      <c r="M97" s="23">
        <v>0</v>
      </c>
      <c r="N97" s="20">
        <v>892.19</v>
      </c>
    </row>
    <row r="98" spans="1:14" ht="11.25">
      <c r="A98" s="21" t="s">
        <v>240</v>
      </c>
      <c r="B98" s="22" t="s">
        <v>247</v>
      </c>
      <c r="C98" s="22" t="s">
        <v>248</v>
      </c>
      <c r="D98" s="23">
        <v>59967</v>
      </c>
      <c r="E98" s="23">
        <v>0</v>
      </c>
      <c r="F98" s="23">
        <v>0</v>
      </c>
      <c r="G98" s="23">
        <v>26985</v>
      </c>
      <c r="H98" s="23"/>
      <c r="I98" s="23">
        <v>26985</v>
      </c>
      <c r="J98" s="24">
        <f>IF(G98=0,"***",100*I98/G98)</f>
        <v>100</v>
      </c>
      <c r="K98" s="23"/>
      <c r="L98" s="23"/>
      <c r="M98" s="23">
        <v>0</v>
      </c>
      <c r="N98" s="20">
        <v>32982</v>
      </c>
    </row>
    <row r="99" spans="1:14" ht="12" thickBot="1">
      <c r="A99" s="21" t="s">
        <v>240</v>
      </c>
      <c r="B99" s="22" t="s">
        <v>249</v>
      </c>
      <c r="C99" s="22" t="s">
        <v>250</v>
      </c>
      <c r="D99" s="23">
        <v>49724</v>
      </c>
      <c r="E99" s="23">
        <v>0</v>
      </c>
      <c r="F99" s="23">
        <v>0</v>
      </c>
      <c r="G99" s="23">
        <v>22375</v>
      </c>
      <c r="H99" s="23"/>
      <c r="I99" s="23">
        <v>22375</v>
      </c>
      <c r="J99" s="24">
        <f>IF(G99=0,"***",100*I99/G99)</f>
        <v>100</v>
      </c>
      <c r="K99" s="23"/>
      <c r="L99" s="23"/>
      <c r="M99" s="23">
        <v>0</v>
      </c>
      <c r="N99" s="20">
        <v>27349</v>
      </c>
    </row>
    <row r="100" spans="1:14" ht="12" thickBot="1">
      <c r="A100" s="28" t="s">
        <v>61</v>
      </c>
      <c r="B100" s="29"/>
      <c r="C100" s="29"/>
      <c r="D100" s="30">
        <v>36677300.57</v>
      </c>
      <c r="E100" s="30">
        <v>15417155.07</v>
      </c>
      <c r="F100" s="30">
        <v>2021290</v>
      </c>
      <c r="G100" s="30">
        <v>1332152.6</v>
      </c>
      <c r="H100" s="30">
        <v>0</v>
      </c>
      <c r="I100" s="30">
        <v>1318917.08</v>
      </c>
      <c r="J100" s="31">
        <f>IF(G100=0,"***",100*I100/G100)</f>
        <v>99.0064561672589</v>
      </c>
      <c r="K100" s="30">
        <v>0</v>
      </c>
      <c r="L100" s="30">
        <v>0</v>
      </c>
      <c r="M100" s="30">
        <v>1473.29</v>
      </c>
      <c r="N100" s="27">
        <v>19926519.61</v>
      </c>
    </row>
    <row r="101" spans="1:14" ht="16.5" thickBo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 thickBot="1">
      <c r="A102" s="8" t="s">
        <v>62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9"/>
    </row>
    <row r="103" spans="1:14" ht="11.25">
      <c r="A103" s="21" t="s">
        <v>251</v>
      </c>
      <c r="B103" s="22" t="s">
        <v>252</v>
      </c>
      <c r="C103" s="22" t="s">
        <v>253</v>
      </c>
      <c r="D103" s="23">
        <v>68189.97</v>
      </c>
      <c r="E103" s="23">
        <v>0</v>
      </c>
      <c r="F103" s="23">
        <v>0</v>
      </c>
      <c r="G103" s="23">
        <v>26853</v>
      </c>
      <c r="H103" s="23"/>
      <c r="I103" s="23">
        <v>26852.89</v>
      </c>
      <c r="J103" s="24">
        <f aca="true" t="shared" si="2" ref="J103:J116">IF(G103=0,"***",100*I103/G103)</f>
        <v>99.99959036234313</v>
      </c>
      <c r="K103" s="23"/>
      <c r="L103" s="23"/>
      <c r="M103" s="23">
        <v>0</v>
      </c>
      <c r="N103" s="20">
        <v>41336.97</v>
      </c>
    </row>
    <row r="104" spans="1:14" ht="11.25">
      <c r="A104" s="21" t="s">
        <v>32</v>
      </c>
      <c r="B104" s="22" t="s">
        <v>254</v>
      </c>
      <c r="C104" s="22" t="s">
        <v>255</v>
      </c>
      <c r="D104" s="23">
        <v>30689.6</v>
      </c>
      <c r="E104" s="23">
        <v>30484.6</v>
      </c>
      <c r="F104" s="23">
        <v>0</v>
      </c>
      <c r="G104" s="23">
        <v>205</v>
      </c>
      <c r="H104" s="23"/>
      <c r="I104" s="23">
        <v>204.58</v>
      </c>
      <c r="J104" s="24">
        <f t="shared" si="2"/>
        <v>99.79512195121951</v>
      </c>
      <c r="K104" s="23"/>
      <c r="L104" s="23"/>
      <c r="M104" s="23">
        <v>0</v>
      </c>
      <c r="N104" s="20">
        <v>0</v>
      </c>
    </row>
    <row r="105" spans="1:14" ht="11.25">
      <c r="A105" s="21" t="s">
        <v>32</v>
      </c>
      <c r="B105" s="22" t="s">
        <v>256</v>
      </c>
      <c r="C105" s="22" t="s">
        <v>257</v>
      </c>
      <c r="D105" s="23">
        <v>35000</v>
      </c>
      <c r="E105" s="23">
        <v>842.56</v>
      </c>
      <c r="F105" s="23">
        <v>8000</v>
      </c>
      <c r="G105" s="23">
        <v>1000</v>
      </c>
      <c r="H105" s="23"/>
      <c r="I105" s="23">
        <v>175.82</v>
      </c>
      <c r="J105" s="24">
        <f t="shared" si="2"/>
        <v>17.582</v>
      </c>
      <c r="K105" s="23"/>
      <c r="L105" s="23"/>
      <c r="M105" s="23">
        <v>0</v>
      </c>
      <c r="N105" s="20">
        <v>33157.44</v>
      </c>
    </row>
    <row r="106" spans="1:14" ht="11.25">
      <c r="A106" s="21" t="s">
        <v>32</v>
      </c>
      <c r="B106" s="22" t="s">
        <v>258</v>
      </c>
      <c r="C106" s="22" t="s">
        <v>259</v>
      </c>
      <c r="D106" s="23">
        <v>42205.5</v>
      </c>
      <c r="E106" s="23">
        <v>23003.53</v>
      </c>
      <c r="F106" s="23">
        <v>0</v>
      </c>
      <c r="G106" s="23">
        <v>17400</v>
      </c>
      <c r="H106" s="23"/>
      <c r="I106" s="23">
        <v>17392.75</v>
      </c>
      <c r="J106" s="24">
        <f t="shared" si="2"/>
        <v>99.95833333333333</v>
      </c>
      <c r="K106" s="23"/>
      <c r="L106" s="23"/>
      <c r="M106" s="23">
        <v>0</v>
      </c>
      <c r="N106" s="20">
        <v>1801.97</v>
      </c>
    </row>
    <row r="107" spans="1:14" ht="11.25">
      <c r="A107" s="21" t="s">
        <v>260</v>
      </c>
      <c r="B107" s="22" t="s">
        <v>261</v>
      </c>
      <c r="C107" s="22" t="s">
        <v>262</v>
      </c>
      <c r="D107" s="23">
        <v>285053.61</v>
      </c>
      <c r="E107" s="23">
        <v>144042.72</v>
      </c>
      <c r="F107" s="23">
        <v>0</v>
      </c>
      <c r="G107" s="23">
        <v>0</v>
      </c>
      <c r="H107" s="23"/>
      <c r="I107" s="23">
        <v>0</v>
      </c>
      <c r="J107" s="24" t="str">
        <f t="shared" si="2"/>
        <v>***</v>
      </c>
      <c r="K107" s="23"/>
      <c r="L107" s="23"/>
      <c r="M107" s="23">
        <v>807.87</v>
      </c>
      <c r="N107" s="20">
        <v>140203.02</v>
      </c>
    </row>
    <row r="108" spans="1:14" ht="11.25">
      <c r="A108" s="21" t="s">
        <v>260</v>
      </c>
      <c r="B108" s="22" t="s">
        <v>263</v>
      </c>
      <c r="C108" s="22" t="s">
        <v>264</v>
      </c>
      <c r="D108" s="23">
        <v>176377.69</v>
      </c>
      <c r="E108" s="23">
        <v>77098.25</v>
      </c>
      <c r="F108" s="23">
        <v>50000</v>
      </c>
      <c r="G108" s="23">
        <v>43000</v>
      </c>
      <c r="H108" s="23"/>
      <c r="I108" s="23">
        <v>14388.62</v>
      </c>
      <c r="J108" s="24">
        <f t="shared" si="2"/>
        <v>33.46190697674419</v>
      </c>
      <c r="K108" s="23"/>
      <c r="L108" s="23"/>
      <c r="M108" s="23">
        <v>-907.52</v>
      </c>
      <c r="N108" s="20">
        <v>57186.95</v>
      </c>
    </row>
    <row r="109" spans="1:14" ht="11.25">
      <c r="A109" s="21" t="s">
        <v>260</v>
      </c>
      <c r="B109" s="22" t="s">
        <v>265</v>
      </c>
      <c r="C109" s="22" t="s">
        <v>266</v>
      </c>
      <c r="D109" s="23">
        <v>27300</v>
      </c>
      <c r="E109" s="23">
        <v>812</v>
      </c>
      <c r="F109" s="23">
        <v>0</v>
      </c>
      <c r="G109" s="23">
        <v>2500</v>
      </c>
      <c r="H109" s="23"/>
      <c r="I109" s="23">
        <v>2424.51</v>
      </c>
      <c r="J109" s="24">
        <f t="shared" si="2"/>
        <v>96.98040000000002</v>
      </c>
      <c r="K109" s="23"/>
      <c r="L109" s="23"/>
      <c r="M109" s="23">
        <v>0</v>
      </c>
      <c r="N109" s="20">
        <v>23988</v>
      </c>
    </row>
    <row r="110" spans="1:14" ht="11.25">
      <c r="A110" s="21" t="s">
        <v>260</v>
      </c>
      <c r="B110" s="22" t="s">
        <v>267</v>
      </c>
      <c r="C110" s="22" t="s">
        <v>268</v>
      </c>
      <c r="D110" s="23">
        <v>96421.73</v>
      </c>
      <c r="E110" s="23">
        <v>5216.54</v>
      </c>
      <c r="F110" s="23">
        <v>25000</v>
      </c>
      <c r="G110" s="23">
        <v>0</v>
      </c>
      <c r="H110" s="23"/>
      <c r="I110" s="23">
        <v>0</v>
      </c>
      <c r="J110" s="24" t="str">
        <f t="shared" si="2"/>
        <v>***</v>
      </c>
      <c r="K110" s="23"/>
      <c r="L110" s="23"/>
      <c r="M110" s="23">
        <v>0</v>
      </c>
      <c r="N110" s="20">
        <v>91205.19</v>
      </c>
    </row>
    <row r="111" spans="1:14" ht="11.25">
      <c r="A111" s="21" t="s">
        <v>260</v>
      </c>
      <c r="B111" s="22" t="s">
        <v>269</v>
      </c>
      <c r="C111" s="22" t="s">
        <v>270</v>
      </c>
      <c r="D111" s="23">
        <v>49000</v>
      </c>
      <c r="E111" s="23">
        <v>31447.92</v>
      </c>
      <c r="F111" s="23">
        <v>0</v>
      </c>
      <c r="G111" s="23">
        <v>7000</v>
      </c>
      <c r="H111" s="23"/>
      <c r="I111" s="23">
        <v>6981.22</v>
      </c>
      <c r="J111" s="24">
        <f t="shared" si="2"/>
        <v>99.73171428571429</v>
      </c>
      <c r="K111" s="23"/>
      <c r="L111" s="23"/>
      <c r="M111" s="23">
        <v>0</v>
      </c>
      <c r="N111" s="20">
        <v>10552.08</v>
      </c>
    </row>
    <row r="112" spans="1:14" ht="11.25">
      <c r="A112" s="21" t="s">
        <v>260</v>
      </c>
      <c r="B112" s="22" t="s">
        <v>271</v>
      </c>
      <c r="C112" s="22" t="s">
        <v>272</v>
      </c>
      <c r="D112" s="23">
        <v>303000</v>
      </c>
      <c r="E112" s="23">
        <v>5118</v>
      </c>
      <c r="F112" s="23">
        <v>23000</v>
      </c>
      <c r="G112" s="23">
        <v>1777.2</v>
      </c>
      <c r="H112" s="23"/>
      <c r="I112" s="23">
        <v>1774.4</v>
      </c>
      <c r="J112" s="24">
        <f t="shared" si="2"/>
        <v>99.84244879585866</v>
      </c>
      <c r="K112" s="23"/>
      <c r="L112" s="23"/>
      <c r="M112" s="23">
        <v>0</v>
      </c>
      <c r="N112" s="20">
        <v>296104.8</v>
      </c>
    </row>
    <row r="113" spans="1:14" ht="11.25">
      <c r="A113" s="21" t="s">
        <v>260</v>
      </c>
      <c r="B113" s="22" t="s">
        <v>273</v>
      </c>
      <c r="C113" s="22" t="s">
        <v>274</v>
      </c>
      <c r="D113" s="23">
        <v>110264.14</v>
      </c>
      <c r="E113" s="23">
        <v>100275.02</v>
      </c>
      <c r="F113" s="23">
        <v>0</v>
      </c>
      <c r="G113" s="23">
        <v>7756.5</v>
      </c>
      <c r="H113" s="23"/>
      <c r="I113" s="23">
        <v>0</v>
      </c>
      <c r="J113" s="24">
        <f t="shared" si="2"/>
        <v>0</v>
      </c>
      <c r="K113" s="23"/>
      <c r="L113" s="23"/>
      <c r="M113" s="23">
        <v>-807.87</v>
      </c>
      <c r="N113" s="20">
        <v>3040.5</v>
      </c>
    </row>
    <row r="114" spans="1:14" ht="11.25">
      <c r="A114" s="21" t="s">
        <v>260</v>
      </c>
      <c r="B114" s="22" t="s">
        <v>275</v>
      </c>
      <c r="C114" s="22" t="s">
        <v>276</v>
      </c>
      <c r="D114" s="23">
        <v>50000</v>
      </c>
      <c r="E114" s="23">
        <v>17974.3</v>
      </c>
      <c r="F114" s="23">
        <v>0</v>
      </c>
      <c r="G114" s="23">
        <v>13000</v>
      </c>
      <c r="H114" s="23"/>
      <c r="I114" s="23">
        <v>12841.33</v>
      </c>
      <c r="J114" s="24">
        <f t="shared" si="2"/>
        <v>98.77946153846153</v>
      </c>
      <c r="K114" s="23"/>
      <c r="L114" s="23"/>
      <c r="M114" s="23">
        <v>0</v>
      </c>
      <c r="N114" s="20">
        <v>19025.71</v>
      </c>
    </row>
    <row r="115" spans="1:14" ht="12" thickBot="1">
      <c r="A115" s="21" t="s">
        <v>277</v>
      </c>
      <c r="B115" s="22" t="s">
        <v>278</v>
      </c>
      <c r="C115" s="22" t="s">
        <v>100</v>
      </c>
      <c r="D115" s="23">
        <v>197583.7</v>
      </c>
      <c r="E115" s="23">
        <v>45964.12</v>
      </c>
      <c r="F115" s="23">
        <v>0</v>
      </c>
      <c r="G115" s="23">
        <v>0</v>
      </c>
      <c r="H115" s="23">
        <v>0</v>
      </c>
      <c r="I115" s="23">
        <v>0</v>
      </c>
      <c r="J115" s="24" t="str">
        <f t="shared" si="2"/>
        <v>***</v>
      </c>
      <c r="K115" s="23">
        <v>15210</v>
      </c>
      <c r="L115" s="23">
        <v>12422.98</v>
      </c>
      <c r="M115" s="23">
        <v>0</v>
      </c>
      <c r="N115" s="20">
        <v>136409.58</v>
      </c>
    </row>
    <row r="116" spans="1:14" ht="12" thickBot="1">
      <c r="A116" s="28" t="s">
        <v>69</v>
      </c>
      <c r="B116" s="29"/>
      <c r="C116" s="29"/>
      <c r="D116" s="30">
        <v>1471085.95</v>
      </c>
      <c r="E116" s="30">
        <v>482279.55</v>
      </c>
      <c r="F116" s="30">
        <v>106000</v>
      </c>
      <c r="G116" s="30">
        <v>120491.7</v>
      </c>
      <c r="H116" s="30">
        <v>0</v>
      </c>
      <c r="I116" s="30">
        <v>83036.11</v>
      </c>
      <c r="J116" s="31">
        <f t="shared" si="2"/>
        <v>68.914381654504</v>
      </c>
      <c r="K116" s="30">
        <v>15210</v>
      </c>
      <c r="L116" s="30">
        <v>12422.98</v>
      </c>
      <c r="M116" s="30">
        <v>-907.52</v>
      </c>
      <c r="N116" s="27">
        <v>854012.22</v>
      </c>
    </row>
    <row r="117" spans="1:14" ht="16.5" thickBot="1">
      <c r="A117" s="3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 thickBot="1">
      <c r="A118" s="8" t="s">
        <v>70</v>
      </c>
      <c r="B118" s="6"/>
      <c r="C118" s="6"/>
      <c r="D118" s="26">
        <v>38546155.48</v>
      </c>
      <c r="E118" s="26">
        <v>16043801.95</v>
      </c>
      <c r="F118" s="26">
        <v>2172290</v>
      </c>
      <c r="G118" s="26">
        <v>1505186.3</v>
      </c>
      <c r="H118" s="26"/>
      <c r="I118" s="26">
        <v>1454376.7</v>
      </c>
      <c r="J118" s="32">
        <f>IF(G118=0,"***",100*I118/G118)</f>
        <v>96.62436470488736</v>
      </c>
      <c r="K118" s="26">
        <v>0</v>
      </c>
      <c r="L118" s="26">
        <v>0</v>
      </c>
      <c r="M118" s="26">
        <v>565.77</v>
      </c>
      <c r="N118" s="27">
        <v>20996601.46</v>
      </c>
    </row>
    <row r="119" spans="1:14" ht="12" thickBot="1">
      <c r="A119" s="25" t="s">
        <v>71</v>
      </c>
      <c r="B119" s="5"/>
      <c r="C119" s="5"/>
      <c r="D119" s="39">
        <v>676823.33</v>
      </c>
      <c r="E119" s="39">
        <v>224397.87</v>
      </c>
      <c r="F119" s="39">
        <v>0</v>
      </c>
      <c r="G119" s="39">
        <v>36110.4</v>
      </c>
      <c r="H119" s="39">
        <v>36110.35</v>
      </c>
      <c r="I119" s="39">
        <v>30862.51</v>
      </c>
      <c r="J119" s="40">
        <f>IF(G119=0,"***",100*I119/G119)</f>
        <v>85.46709535203155</v>
      </c>
      <c r="K119" s="39">
        <v>43326.6</v>
      </c>
      <c r="L119" s="39">
        <v>29768.09</v>
      </c>
      <c r="M119" s="39">
        <v>0</v>
      </c>
      <c r="N119" s="41">
        <v>372988.45</v>
      </c>
    </row>
    <row r="120" spans="1:14" ht="12" thickBot="1">
      <c r="A120" s="8" t="s">
        <v>74</v>
      </c>
      <c r="B120" s="6"/>
      <c r="C120" s="6"/>
      <c r="D120" s="30"/>
      <c r="E120" s="30"/>
      <c r="F120" s="30">
        <v>55300</v>
      </c>
      <c r="G120" s="30"/>
      <c r="H120" s="30"/>
      <c r="I120" s="30"/>
      <c r="J120" s="31"/>
      <c r="K120" s="30"/>
      <c r="L120" s="30"/>
      <c r="M120" s="30"/>
      <c r="N120" s="27"/>
    </row>
    <row r="121" spans="1:14" ht="16.5" thickBot="1">
      <c r="A121" s="3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 thickBot="1">
      <c r="A122" s="8" t="s">
        <v>72</v>
      </c>
      <c r="B122" s="6"/>
      <c r="C122" s="6"/>
      <c r="D122" s="26">
        <v>39222978.81</v>
      </c>
      <c r="E122" s="26">
        <v>16268199.83</v>
      </c>
      <c r="F122" s="26">
        <f>SUM(F118:F121)</f>
        <v>2227590</v>
      </c>
      <c r="G122" s="26">
        <v>1541296.7</v>
      </c>
      <c r="H122" s="26">
        <v>36110.35</v>
      </c>
      <c r="I122" s="26">
        <v>1485239.2</v>
      </c>
      <c r="J122" s="32">
        <f>IF(G122=0,"***",100*I122/G122)</f>
        <v>96.36296502808318</v>
      </c>
      <c r="K122" s="26">
        <v>43326.6</v>
      </c>
      <c r="L122" s="26">
        <v>29768.09</v>
      </c>
      <c r="M122" s="26">
        <v>565.77</v>
      </c>
      <c r="N122" s="27">
        <v>21369589.91</v>
      </c>
    </row>
    <row r="123" spans="1:14" ht="16.5" thickBot="1">
      <c r="A123" s="3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0" ht="12.75" thickBot="1">
      <c r="A124" s="8" t="s">
        <v>73</v>
      </c>
      <c r="B124" s="6"/>
      <c r="C124" s="6"/>
      <c r="D124" s="26"/>
      <c r="E124" s="26"/>
      <c r="F124" s="26"/>
      <c r="G124" s="26"/>
      <c r="H124" s="26"/>
      <c r="I124" s="37">
        <v>1490487.04</v>
      </c>
      <c r="J124" s="27">
        <f>100*(I124/G122)</f>
        <v>96.70344716886761</v>
      </c>
    </row>
  </sheetData>
  <mergeCells count="5">
    <mergeCell ref="F7:G7"/>
    <mergeCell ref="D5:E5"/>
    <mergeCell ref="F5:J5"/>
    <mergeCell ref="K5:L5"/>
    <mergeCell ref="M5:N5"/>
  </mergeCells>
  <printOptions/>
  <pageMargins left="0.2755905511811024" right="0.275590551181102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selection activeCell="A8" sqref="A8"/>
    </sheetView>
  </sheetViews>
  <sheetFormatPr defaultColWidth="9.00390625" defaultRowHeight="12.75"/>
  <cols>
    <col min="1" max="1" width="19.75390625" style="1" customWidth="1"/>
    <col min="2" max="2" width="7.125" style="1" customWidth="1"/>
    <col min="3" max="3" width="24.875" style="1" customWidth="1"/>
    <col min="4" max="4" width="11.875" style="2" customWidth="1"/>
    <col min="5" max="5" width="11.00390625" style="2" customWidth="1"/>
    <col min="6" max="6" width="11.25390625" style="2" customWidth="1"/>
    <col min="7" max="7" width="10.75390625" style="2" customWidth="1"/>
    <col min="8" max="8" width="10.875" style="2" customWidth="1"/>
    <col min="9" max="9" width="11.75390625" style="2" customWidth="1"/>
    <col min="10" max="10" width="7.25390625" style="2" customWidth="1"/>
    <col min="11" max="12" width="7.00390625" style="2" customWidth="1"/>
    <col min="13" max="13" width="8.375" style="2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thickBot="1">
      <c r="A4" s="33" t="s">
        <v>279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4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31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1.25">
      <c r="A10" s="21" t="s">
        <v>280</v>
      </c>
      <c r="B10" s="22" t="s">
        <v>281</v>
      </c>
      <c r="C10" s="22" t="s">
        <v>282</v>
      </c>
      <c r="D10" s="23">
        <v>1181812</v>
      </c>
      <c r="E10" s="23">
        <v>938018.94</v>
      </c>
      <c r="F10" s="23">
        <v>140000</v>
      </c>
      <c r="G10" s="23">
        <v>141424.4</v>
      </c>
      <c r="H10" s="23"/>
      <c r="I10" s="23">
        <v>141403.44</v>
      </c>
      <c r="J10" s="24">
        <f aca="true" t="shared" si="0" ref="J10:J56">IF(G10=0,"***",100*I10/G10)</f>
        <v>99.9851793608458</v>
      </c>
      <c r="K10" s="23"/>
      <c r="L10" s="23"/>
      <c r="M10" s="23">
        <v>-48581.24</v>
      </c>
      <c r="N10" s="20">
        <v>150949.89</v>
      </c>
    </row>
    <row r="11" spans="1:14" ht="11.25">
      <c r="A11" s="21" t="s">
        <v>280</v>
      </c>
      <c r="B11" s="22" t="s">
        <v>283</v>
      </c>
      <c r="C11" s="22" t="s">
        <v>284</v>
      </c>
      <c r="D11" s="23">
        <v>977033.01</v>
      </c>
      <c r="E11" s="23">
        <v>624414.03</v>
      </c>
      <c r="F11" s="23">
        <v>0</v>
      </c>
      <c r="G11" s="23">
        <v>8838</v>
      </c>
      <c r="H11" s="23"/>
      <c r="I11" s="23">
        <v>7072.58</v>
      </c>
      <c r="J11" s="24">
        <f t="shared" si="0"/>
        <v>80.02466621407558</v>
      </c>
      <c r="K11" s="23"/>
      <c r="L11" s="23"/>
      <c r="M11" s="23">
        <v>0</v>
      </c>
      <c r="N11" s="20">
        <v>343780.98</v>
      </c>
    </row>
    <row r="12" spans="1:14" ht="11.25">
      <c r="A12" s="21" t="s">
        <v>280</v>
      </c>
      <c r="B12" s="22" t="s">
        <v>285</v>
      </c>
      <c r="C12" s="22" t="s">
        <v>286</v>
      </c>
      <c r="D12" s="23">
        <v>447314</v>
      </c>
      <c r="E12" s="23">
        <v>233610.79</v>
      </c>
      <c r="F12" s="23">
        <v>25800</v>
      </c>
      <c r="G12" s="23">
        <v>47361</v>
      </c>
      <c r="H12" s="23"/>
      <c r="I12" s="23">
        <v>47361</v>
      </c>
      <c r="J12" s="24">
        <f t="shared" si="0"/>
        <v>100</v>
      </c>
      <c r="K12" s="23"/>
      <c r="L12" s="23"/>
      <c r="M12" s="23">
        <v>-10</v>
      </c>
      <c r="N12" s="20">
        <v>166352.21</v>
      </c>
    </row>
    <row r="13" spans="1:14" ht="11.25">
      <c r="A13" s="21" t="s">
        <v>280</v>
      </c>
      <c r="B13" s="22" t="s">
        <v>287</v>
      </c>
      <c r="C13" s="22" t="s">
        <v>288</v>
      </c>
      <c r="D13" s="23">
        <v>778924</v>
      </c>
      <c r="E13" s="23">
        <v>390394.16</v>
      </c>
      <c r="F13" s="23">
        <v>30000</v>
      </c>
      <c r="G13" s="23">
        <v>31323.5</v>
      </c>
      <c r="H13" s="23"/>
      <c r="I13" s="23">
        <v>31251.86</v>
      </c>
      <c r="J13" s="24">
        <f t="shared" si="0"/>
        <v>99.77128992609383</v>
      </c>
      <c r="K13" s="23"/>
      <c r="L13" s="23"/>
      <c r="M13" s="23">
        <v>0</v>
      </c>
      <c r="N13" s="20">
        <v>357206.34</v>
      </c>
    </row>
    <row r="14" spans="1:14" ht="11.25">
      <c r="A14" s="21" t="s">
        <v>280</v>
      </c>
      <c r="B14" s="22" t="s">
        <v>289</v>
      </c>
      <c r="C14" s="22" t="s">
        <v>290</v>
      </c>
      <c r="D14" s="23">
        <v>543532.65</v>
      </c>
      <c r="E14" s="23">
        <v>137249.67</v>
      </c>
      <c r="F14" s="23">
        <v>0</v>
      </c>
      <c r="G14" s="23">
        <v>285</v>
      </c>
      <c r="H14" s="23"/>
      <c r="I14" s="23">
        <v>214</v>
      </c>
      <c r="J14" s="24">
        <f t="shared" si="0"/>
        <v>75.08771929824562</v>
      </c>
      <c r="K14" s="23"/>
      <c r="L14" s="23"/>
      <c r="M14" s="23">
        <v>0</v>
      </c>
      <c r="N14" s="20">
        <v>405997.98</v>
      </c>
    </row>
    <row r="15" spans="1:14" ht="11.25">
      <c r="A15" s="21" t="s">
        <v>280</v>
      </c>
      <c r="B15" s="22" t="s">
        <v>291</v>
      </c>
      <c r="C15" s="22" t="s">
        <v>292</v>
      </c>
      <c r="D15" s="23">
        <v>302367.25</v>
      </c>
      <c r="E15" s="23">
        <v>52851.51</v>
      </c>
      <c r="F15" s="23">
        <v>0</v>
      </c>
      <c r="G15" s="23">
        <v>49302</v>
      </c>
      <c r="H15" s="23"/>
      <c r="I15" s="23">
        <v>49302</v>
      </c>
      <c r="J15" s="24">
        <f t="shared" si="0"/>
        <v>100</v>
      </c>
      <c r="K15" s="23"/>
      <c r="L15" s="23"/>
      <c r="M15" s="23">
        <v>0</v>
      </c>
      <c r="N15" s="20">
        <v>200213.74</v>
      </c>
    </row>
    <row r="16" spans="1:14" ht="11.25">
      <c r="A16" s="21" t="s">
        <v>280</v>
      </c>
      <c r="B16" s="22" t="s">
        <v>293</v>
      </c>
      <c r="C16" s="22" t="s">
        <v>294</v>
      </c>
      <c r="D16" s="23">
        <v>550000</v>
      </c>
      <c r="E16" s="23">
        <v>127609.55</v>
      </c>
      <c r="F16" s="23">
        <v>0</v>
      </c>
      <c r="G16" s="23">
        <v>0</v>
      </c>
      <c r="H16" s="23"/>
      <c r="I16" s="23">
        <v>0</v>
      </c>
      <c r="J16" s="24" t="str">
        <f t="shared" si="0"/>
        <v>***</v>
      </c>
      <c r="K16" s="23"/>
      <c r="L16" s="23"/>
      <c r="M16" s="23">
        <v>-56.48</v>
      </c>
      <c r="N16" s="20">
        <v>422446.93</v>
      </c>
    </row>
    <row r="17" spans="1:14" ht="11.25">
      <c r="A17" s="21" t="s">
        <v>280</v>
      </c>
      <c r="B17" s="22" t="s">
        <v>295</v>
      </c>
      <c r="C17" s="22" t="s">
        <v>296</v>
      </c>
      <c r="D17" s="23">
        <v>50000</v>
      </c>
      <c r="E17" s="23">
        <v>18116.77</v>
      </c>
      <c r="F17" s="23">
        <v>0</v>
      </c>
      <c r="G17" s="23">
        <v>6915</v>
      </c>
      <c r="H17" s="23"/>
      <c r="I17" s="23">
        <v>4164.42</v>
      </c>
      <c r="J17" s="24">
        <f t="shared" si="0"/>
        <v>60.22299349240781</v>
      </c>
      <c r="K17" s="23"/>
      <c r="L17" s="23"/>
      <c r="M17" s="23">
        <v>0</v>
      </c>
      <c r="N17" s="20">
        <v>24968.23</v>
      </c>
    </row>
    <row r="18" spans="1:14" ht="11.25">
      <c r="A18" s="21" t="s">
        <v>280</v>
      </c>
      <c r="B18" s="22" t="s">
        <v>297</v>
      </c>
      <c r="C18" s="22" t="s">
        <v>298</v>
      </c>
      <c r="D18" s="23">
        <v>1150000</v>
      </c>
      <c r="E18" s="23">
        <v>251071.34</v>
      </c>
      <c r="F18" s="23">
        <v>26000</v>
      </c>
      <c r="G18" s="23">
        <v>382649.3</v>
      </c>
      <c r="H18" s="23"/>
      <c r="I18" s="23">
        <v>382649.3</v>
      </c>
      <c r="J18" s="24">
        <f t="shared" si="0"/>
        <v>100</v>
      </c>
      <c r="K18" s="23"/>
      <c r="L18" s="23"/>
      <c r="M18" s="23">
        <v>0</v>
      </c>
      <c r="N18" s="20">
        <v>516279.36</v>
      </c>
    </row>
    <row r="19" spans="1:14" ht="11.25">
      <c r="A19" s="21" t="s">
        <v>280</v>
      </c>
      <c r="B19" s="22" t="s">
        <v>299</v>
      </c>
      <c r="C19" s="22" t="s">
        <v>300</v>
      </c>
      <c r="D19" s="23">
        <v>54000</v>
      </c>
      <c r="E19" s="23">
        <v>23999.82</v>
      </c>
      <c r="F19" s="23">
        <v>0</v>
      </c>
      <c r="G19" s="23">
        <v>20000</v>
      </c>
      <c r="H19" s="23"/>
      <c r="I19" s="23">
        <v>20000</v>
      </c>
      <c r="J19" s="24">
        <f t="shared" si="0"/>
        <v>100</v>
      </c>
      <c r="K19" s="23"/>
      <c r="L19" s="23"/>
      <c r="M19" s="23">
        <v>0</v>
      </c>
      <c r="N19" s="20">
        <v>10000.18</v>
      </c>
    </row>
    <row r="20" spans="1:14" ht="11.25">
      <c r="A20" s="21" t="s">
        <v>280</v>
      </c>
      <c r="B20" s="22" t="s">
        <v>301</v>
      </c>
      <c r="C20" s="22" t="s">
        <v>302</v>
      </c>
      <c r="D20" s="23">
        <v>1266161.01</v>
      </c>
      <c r="E20" s="23">
        <v>53761.59</v>
      </c>
      <c r="F20" s="23">
        <v>72000</v>
      </c>
      <c r="G20" s="23">
        <v>243912.3</v>
      </c>
      <c r="H20" s="23"/>
      <c r="I20" s="23">
        <v>203804.1</v>
      </c>
      <c r="J20" s="24">
        <f t="shared" si="0"/>
        <v>83.55630281867704</v>
      </c>
      <c r="K20" s="23"/>
      <c r="L20" s="23"/>
      <c r="M20" s="23">
        <v>48581.24</v>
      </c>
      <c r="N20" s="20">
        <v>919905.89</v>
      </c>
    </row>
    <row r="21" spans="1:14" ht="11.25">
      <c r="A21" s="21" t="s">
        <v>280</v>
      </c>
      <c r="B21" s="22" t="s">
        <v>303</v>
      </c>
      <c r="C21" s="22" t="s">
        <v>304</v>
      </c>
      <c r="D21" s="23">
        <v>2033130.98</v>
      </c>
      <c r="E21" s="23">
        <v>1030404.71</v>
      </c>
      <c r="F21" s="23">
        <v>0</v>
      </c>
      <c r="G21" s="23">
        <v>82873</v>
      </c>
      <c r="H21" s="23"/>
      <c r="I21" s="23">
        <v>79803.98</v>
      </c>
      <c r="J21" s="24">
        <f t="shared" si="0"/>
        <v>96.2967190761768</v>
      </c>
      <c r="K21" s="23"/>
      <c r="L21" s="23"/>
      <c r="M21" s="23">
        <v>0</v>
      </c>
      <c r="N21" s="20">
        <v>919853.26</v>
      </c>
    </row>
    <row r="22" spans="1:14" ht="11.25">
      <c r="A22" s="21" t="s">
        <v>280</v>
      </c>
      <c r="B22" s="22" t="s">
        <v>305</v>
      </c>
      <c r="C22" s="22" t="s">
        <v>306</v>
      </c>
      <c r="D22" s="23">
        <v>44120.4</v>
      </c>
      <c r="E22" s="23">
        <v>23752.76</v>
      </c>
      <c r="F22" s="23">
        <v>0</v>
      </c>
      <c r="G22" s="23">
        <v>1045</v>
      </c>
      <c r="H22" s="23"/>
      <c r="I22" s="23">
        <v>810.81</v>
      </c>
      <c r="J22" s="24">
        <f t="shared" si="0"/>
        <v>77.58947368421053</v>
      </c>
      <c r="K22" s="23"/>
      <c r="L22" s="23"/>
      <c r="M22" s="23">
        <v>0</v>
      </c>
      <c r="N22" s="20">
        <v>19322.64</v>
      </c>
    </row>
    <row r="23" spans="1:14" ht="11.25">
      <c r="A23" s="21" t="s">
        <v>280</v>
      </c>
      <c r="B23" s="22" t="s">
        <v>307</v>
      </c>
      <c r="C23" s="22" t="s">
        <v>308</v>
      </c>
      <c r="D23" s="23">
        <v>262663.5</v>
      </c>
      <c r="E23" s="23">
        <v>4971.48</v>
      </c>
      <c r="F23" s="23">
        <v>0</v>
      </c>
      <c r="G23" s="23">
        <v>167992</v>
      </c>
      <c r="H23" s="23"/>
      <c r="I23" s="23">
        <v>105435.42</v>
      </c>
      <c r="J23" s="24">
        <f t="shared" si="0"/>
        <v>62.762167246059335</v>
      </c>
      <c r="K23" s="23"/>
      <c r="L23" s="23"/>
      <c r="M23" s="23">
        <v>0</v>
      </c>
      <c r="N23" s="20">
        <v>89700.02</v>
      </c>
    </row>
    <row r="24" spans="1:14" ht="11.25">
      <c r="A24" s="21" t="s">
        <v>280</v>
      </c>
      <c r="B24" s="22" t="s">
        <v>309</v>
      </c>
      <c r="C24" s="22" t="s">
        <v>310</v>
      </c>
      <c r="D24" s="23">
        <v>191647</v>
      </c>
      <c r="E24" s="23">
        <v>60700.69</v>
      </c>
      <c r="F24" s="23">
        <v>0</v>
      </c>
      <c r="G24" s="23">
        <v>20946</v>
      </c>
      <c r="H24" s="23"/>
      <c r="I24" s="23">
        <v>17524.57</v>
      </c>
      <c r="J24" s="24">
        <f t="shared" si="0"/>
        <v>83.66547312135968</v>
      </c>
      <c r="K24" s="23"/>
      <c r="L24" s="23"/>
      <c r="M24" s="23">
        <v>0</v>
      </c>
      <c r="N24" s="20">
        <v>110000.31</v>
      </c>
    </row>
    <row r="25" spans="1:14" ht="11.25">
      <c r="A25" s="21" t="s">
        <v>280</v>
      </c>
      <c r="B25" s="22" t="s">
        <v>311</v>
      </c>
      <c r="C25" s="22" t="s">
        <v>312</v>
      </c>
      <c r="D25" s="23">
        <v>148058.57</v>
      </c>
      <c r="E25" s="23">
        <v>102426.78</v>
      </c>
      <c r="F25" s="23">
        <v>0</v>
      </c>
      <c r="G25" s="23">
        <v>23431.8</v>
      </c>
      <c r="H25" s="23"/>
      <c r="I25" s="23">
        <v>23145.96</v>
      </c>
      <c r="J25" s="24">
        <f t="shared" si="0"/>
        <v>98.78011932501985</v>
      </c>
      <c r="K25" s="23"/>
      <c r="L25" s="23"/>
      <c r="M25" s="23">
        <v>0</v>
      </c>
      <c r="N25" s="20">
        <v>22199.99</v>
      </c>
    </row>
    <row r="26" spans="1:14" ht="11.25">
      <c r="A26" s="21" t="s">
        <v>280</v>
      </c>
      <c r="B26" s="22" t="s">
        <v>313</v>
      </c>
      <c r="C26" s="22" t="s">
        <v>314</v>
      </c>
      <c r="D26" s="23">
        <v>1500000</v>
      </c>
      <c r="E26" s="23">
        <v>32513.78</v>
      </c>
      <c r="F26" s="23">
        <v>0</v>
      </c>
      <c r="G26" s="23">
        <v>9671</v>
      </c>
      <c r="H26" s="23"/>
      <c r="I26" s="23">
        <v>9670.72</v>
      </c>
      <c r="J26" s="24">
        <f t="shared" si="0"/>
        <v>99.99710474614827</v>
      </c>
      <c r="K26" s="23"/>
      <c r="L26" s="23"/>
      <c r="M26" s="23">
        <v>0</v>
      </c>
      <c r="N26" s="20">
        <v>1457815.22</v>
      </c>
    </row>
    <row r="27" spans="1:14" ht="11.25">
      <c r="A27" s="21" t="s">
        <v>280</v>
      </c>
      <c r="B27" s="22" t="s">
        <v>315</v>
      </c>
      <c r="C27" s="22" t="s">
        <v>316</v>
      </c>
      <c r="D27" s="23">
        <v>310325.68</v>
      </c>
      <c r="E27" s="23">
        <v>233269.42</v>
      </c>
      <c r="F27" s="23">
        <v>0</v>
      </c>
      <c r="G27" s="23">
        <v>49721.8</v>
      </c>
      <c r="H27" s="23"/>
      <c r="I27" s="23">
        <v>49103.21</v>
      </c>
      <c r="J27" s="24">
        <f t="shared" si="0"/>
        <v>98.75589781544512</v>
      </c>
      <c r="K27" s="23"/>
      <c r="L27" s="23"/>
      <c r="M27" s="23">
        <v>0</v>
      </c>
      <c r="N27" s="20">
        <v>27334.45</v>
      </c>
    </row>
    <row r="28" spans="1:14" ht="11.25">
      <c r="A28" s="21" t="s">
        <v>280</v>
      </c>
      <c r="B28" s="22" t="s">
        <v>317</v>
      </c>
      <c r="C28" s="22" t="s">
        <v>318</v>
      </c>
      <c r="D28" s="23">
        <v>88804.01</v>
      </c>
      <c r="E28" s="23">
        <v>65815.01</v>
      </c>
      <c r="F28" s="23">
        <v>0</v>
      </c>
      <c r="G28" s="23">
        <v>22989</v>
      </c>
      <c r="H28" s="23"/>
      <c r="I28" s="23">
        <v>22989</v>
      </c>
      <c r="J28" s="24">
        <f t="shared" si="0"/>
        <v>100</v>
      </c>
      <c r="K28" s="23"/>
      <c r="L28" s="23"/>
      <c r="M28" s="23">
        <v>0</v>
      </c>
      <c r="N28" s="20">
        <v>0</v>
      </c>
    </row>
    <row r="29" spans="1:14" ht="11.25">
      <c r="A29" s="21" t="s">
        <v>280</v>
      </c>
      <c r="B29" s="22" t="s">
        <v>319</v>
      </c>
      <c r="C29" s="22" t="s">
        <v>320</v>
      </c>
      <c r="D29" s="23">
        <v>56699.15</v>
      </c>
      <c r="E29" s="23">
        <v>56653.15</v>
      </c>
      <c r="F29" s="23">
        <v>0</v>
      </c>
      <c r="G29" s="23">
        <v>46</v>
      </c>
      <c r="H29" s="23"/>
      <c r="I29" s="23">
        <v>45.36</v>
      </c>
      <c r="J29" s="24">
        <f t="shared" si="0"/>
        <v>98.6086956521739</v>
      </c>
      <c r="K29" s="23"/>
      <c r="L29" s="23"/>
      <c r="M29" s="23">
        <v>0</v>
      </c>
      <c r="N29" s="20">
        <v>0</v>
      </c>
    </row>
    <row r="30" spans="1:14" ht="11.25">
      <c r="A30" s="21" t="s">
        <v>280</v>
      </c>
      <c r="B30" s="22" t="s">
        <v>321</v>
      </c>
      <c r="C30" s="22" t="s">
        <v>322</v>
      </c>
      <c r="D30" s="23">
        <v>223036.16</v>
      </c>
      <c r="E30" s="23">
        <v>183036.15</v>
      </c>
      <c r="F30" s="23">
        <v>0</v>
      </c>
      <c r="G30" s="23">
        <v>42932</v>
      </c>
      <c r="H30" s="23"/>
      <c r="I30" s="23">
        <v>42721.51</v>
      </c>
      <c r="J30" s="24">
        <f t="shared" si="0"/>
        <v>99.50971303456629</v>
      </c>
      <c r="K30" s="23"/>
      <c r="L30" s="23"/>
      <c r="M30" s="23">
        <v>0</v>
      </c>
      <c r="N30" s="20">
        <v>0</v>
      </c>
    </row>
    <row r="31" spans="1:14" ht="11.25">
      <c r="A31" s="21" t="s">
        <v>280</v>
      </c>
      <c r="B31" s="22" t="s">
        <v>323</v>
      </c>
      <c r="C31" s="22" t="s">
        <v>324</v>
      </c>
      <c r="D31" s="23">
        <v>51282.99</v>
      </c>
      <c r="E31" s="23">
        <v>50999.32</v>
      </c>
      <c r="F31" s="23">
        <v>0</v>
      </c>
      <c r="G31" s="23">
        <v>283</v>
      </c>
      <c r="H31" s="23"/>
      <c r="I31" s="23">
        <v>280.19</v>
      </c>
      <c r="J31" s="24">
        <f t="shared" si="0"/>
        <v>99.00706713780919</v>
      </c>
      <c r="K31" s="23"/>
      <c r="L31" s="23"/>
      <c r="M31" s="23">
        <v>0</v>
      </c>
      <c r="N31" s="20">
        <v>0.67</v>
      </c>
    </row>
    <row r="32" spans="1:14" ht="11.25">
      <c r="A32" s="21" t="s">
        <v>280</v>
      </c>
      <c r="B32" s="22" t="s">
        <v>325</v>
      </c>
      <c r="C32" s="22" t="s">
        <v>326</v>
      </c>
      <c r="D32" s="23">
        <v>158358.15</v>
      </c>
      <c r="E32" s="23">
        <v>153996.15</v>
      </c>
      <c r="F32" s="23">
        <v>0</v>
      </c>
      <c r="G32" s="23">
        <v>4362</v>
      </c>
      <c r="H32" s="23"/>
      <c r="I32" s="23">
        <v>3350.96</v>
      </c>
      <c r="J32" s="24">
        <f t="shared" si="0"/>
        <v>76.82164144887666</v>
      </c>
      <c r="K32" s="23"/>
      <c r="L32" s="23"/>
      <c r="M32" s="23">
        <v>0</v>
      </c>
      <c r="N32" s="20">
        <v>0</v>
      </c>
    </row>
    <row r="33" spans="1:14" ht="11.25">
      <c r="A33" s="21" t="s">
        <v>280</v>
      </c>
      <c r="B33" s="22" t="s">
        <v>327</v>
      </c>
      <c r="C33" s="22" t="s">
        <v>328</v>
      </c>
      <c r="D33" s="23">
        <v>201046.98</v>
      </c>
      <c r="E33" s="23">
        <v>199256.72</v>
      </c>
      <c r="F33" s="23">
        <v>0</v>
      </c>
      <c r="G33" s="23">
        <v>99.4</v>
      </c>
      <c r="H33" s="23"/>
      <c r="I33" s="23">
        <v>15.75</v>
      </c>
      <c r="J33" s="24">
        <f t="shared" si="0"/>
        <v>15.84507042253521</v>
      </c>
      <c r="K33" s="23"/>
      <c r="L33" s="23"/>
      <c r="M33" s="23">
        <v>0</v>
      </c>
      <c r="N33" s="20">
        <v>1690.86</v>
      </c>
    </row>
    <row r="34" spans="1:14" ht="11.25">
      <c r="A34" s="21" t="s">
        <v>280</v>
      </c>
      <c r="B34" s="22" t="s">
        <v>329</v>
      </c>
      <c r="C34" s="22" t="s">
        <v>330</v>
      </c>
      <c r="D34" s="23">
        <v>13195</v>
      </c>
      <c r="E34" s="23">
        <v>368.31</v>
      </c>
      <c r="F34" s="23">
        <v>0</v>
      </c>
      <c r="G34" s="23">
        <v>12600</v>
      </c>
      <c r="H34" s="23"/>
      <c r="I34" s="23">
        <v>1700.2</v>
      </c>
      <c r="J34" s="24">
        <f t="shared" si="0"/>
        <v>13.493650793650794</v>
      </c>
      <c r="K34" s="23"/>
      <c r="L34" s="23"/>
      <c r="M34" s="23">
        <v>0</v>
      </c>
      <c r="N34" s="20">
        <v>226.7</v>
      </c>
    </row>
    <row r="35" spans="1:14" ht="11.25">
      <c r="A35" s="21" t="s">
        <v>280</v>
      </c>
      <c r="B35" s="22" t="s">
        <v>331</v>
      </c>
      <c r="C35" s="22" t="s">
        <v>332</v>
      </c>
      <c r="D35" s="23">
        <v>25029.59</v>
      </c>
      <c r="E35" s="23">
        <v>579.59</v>
      </c>
      <c r="F35" s="23">
        <v>0</v>
      </c>
      <c r="G35" s="23">
        <v>24450</v>
      </c>
      <c r="H35" s="23"/>
      <c r="I35" s="23">
        <v>23266.46</v>
      </c>
      <c r="J35" s="24">
        <f t="shared" si="0"/>
        <v>95.15934560327199</v>
      </c>
      <c r="K35" s="23"/>
      <c r="L35" s="23"/>
      <c r="M35" s="23">
        <v>0</v>
      </c>
      <c r="N35" s="20">
        <v>0</v>
      </c>
    </row>
    <row r="36" spans="1:14" ht="11.25">
      <c r="A36" s="21" t="s">
        <v>280</v>
      </c>
      <c r="B36" s="22" t="s">
        <v>333</v>
      </c>
      <c r="C36" s="22" t="s">
        <v>334</v>
      </c>
      <c r="D36" s="23">
        <v>236400</v>
      </c>
      <c r="E36" s="23">
        <v>0</v>
      </c>
      <c r="F36" s="23">
        <v>2000</v>
      </c>
      <c r="G36" s="23">
        <v>30102</v>
      </c>
      <c r="H36" s="23"/>
      <c r="I36" s="23">
        <v>26384.5</v>
      </c>
      <c r="J36" s="24">
        <f t="shared" si="0"/>
        <v>87.65032223772506</v>
      </c>
      <c r="K36" s="23"/>
      <c r="L36" s="23"/>
      <c r="M36" s="23">
        <v>0</v>
      </c>
      <c r="N36" s="20">
        <v>206298</v>
      </c>
    </row>
    <row r="37" spans="1:14" ht="11.25">
      <c r="A37" s="21" t="s">
        <v>280</v>
      </c>
      <c r="B37" s="22" t="s">
        <v>335</v>
      </c>
      <c r="C37" s="22" t="s">
        <v>336</v>
      </c>
      <c r="D37" s="23">
        <v>179415.2</v>
      </c>
      <c r="E37" s="23">
        <v>11159.23</v>
      </c>
      <c r="F37" s="23">
        <v>0</v>
      </c>
      <c r="G37" s="23">
        <v>84516.8</v>
      </c>
      <c r="H37" s="23"/>
      <c r="I37" s="23">
        <v>18628.43</v>
      </c>
      <c r="J37" s="24">
        <f t="shared" si="0"/>
        <v>22.041097154648543</v>
      </c>
      <c r="K37" s="23"/>
      <c r="L37" s="23"/>
      <c r="M37" s="23">
        <v>0</v>
      </c>
      <c r="N37" s="20">
        <v>83739.17</v>
      </c>
    </row>
    <row r="38" spans="1:14" ht="11.25">
      <c r="A38" s="21" t="s">
        <v>280</v>
      </c>
      <c r="B38" s="22" t="s">
        <v>337</v>
      </c>
      <c r="C38" s="22" t="s">
        <v>338</v>
      </c>
      <c r="D38" s="23">
        <v>12596</v>
      </c>
      <c r="E38" s="23">
        <v>0</v>
      </c>
      <c r="F38" s="23">
        <v>0</v>
      </c>
      <c r="G38" s="23">
        <v>12596</v>
      </c>
      <c r="H38" s="23"/>
      <c r="I38" s="23">
        <v>12377.89</v>
      </c>
      <c r="J38" s="24">
        <f t="shared" si="0"/>
        <v>98.26841854557003</v>
      </c>
      <c r="K38" s="23"/>
      <c r="L38" s="23"/>
      <c r="M38" s="23">
        <v>0</v>
      </c>
      <c r="N38" s="20">
        <v>0</v>
      </c>
    </row>
    <row r="39" spans="1:14" ht="11.25">
      <c r="A39" s="21" t="s">
        <v>280</v>
      </c>
      <c r="B39" s="22" t="s">
        <v>339</v>
      </c>
      <c r="C39" s="22" t="s">
        <v>340</v>
      </c>
      <c r="D39" s="23">
        <v>87000</v>
      </c>
      <c r="E39" s="23">
        <v>0</v>
      </c>
      <c r="F39" s="23">
        <v>0</v>
      </c>
      <c r="G39" s="23">
        <v>46742</v>
      </c>
      <c r="H39" s="23"/>
      <c r="I39" s="23">
        <v>19813.12</v>
      </c>
      <c r="J39" s="24">
        <f t="shared" si="0"/>
        <v>42.38825895340379</v>
      </c>
      <c r="K39" s="23"/>
      <c r="L39" s="23"/>
      <c r="M39" s="23">
        <v>0</v>
      </c>
      <c r="N39" s="20">
        <v>40258</v>
      </c>
    </row>
    <row r="40" spans="1:14" ht="11.25">
      <c r="A40" s="21" t="s">
        <v>280</v>
      </c>
      <c r="B40" s="22" t="s">
        <v>341</v>
      </c>
      <c r="C40" s="22" t="s">
        <v>342</v>
      </c>
      <c r="D40" s="23">
        <v>23253.2</v>
      </c>
      <c r="E40" s="23">
        <v>19415.81</v>
      </c>
      <c r="F40" s="23">
        <v>0</v>
      </c>
      <c r="G40" s="23">
        <v>3837.4</v>
      </c>
      <c r="H40" s="23"/>
      <c r="I40" s="23">
        <v>3837.4</v>
      </c>
      <c r="J40" s="24">
        <f t="shared" si="0"/>
        <v>100</v>
      </c>
      <c r="K40" s="23"/>
      <c r="L40" s="23"/>
      <c r="M40" s="23">
        <v>0</v>
      </c>
      <c r="N40" s="20">
        <v>0</v>
      </c>
    </row>
    <row r="41" spans="1:14" ht="11.25">
      <c r="A41" s="21" t="s">
        <v>280</v>
      </c>
      <c r="B41" s="22" t="s">
        <v>343</v>
      </c>
      <c r="C41" s="22" t="s">
        <v>344</v>
      </c>
      <c r="D41" s="23">
        <v>9205.7</v>
      </c>
      <c r="E41" s="23">
        <v>9010.9</v>
      </c>
      <c r="F41" s="23">
        <v>0</v>
      </c>
      <c r="G41" s="23">
        <v>194.8</v>
      </c>
      <c r="H41" s="23"/>
      <c r="I41" s="23">
        <v>194.79</v>
      </c>
      <c r="J41" s="24">
        <f t="shared" si="0"/>
        <v>99.99486652977411</v>
      </c>
      <c r="K41" s="23"/>
      <c r="L41" s="23"/>
      <c r="M41" s="23">
        <v>0</v>
      </c>
      <c r="N41" s="20">
        <v>0</v>
      </c>
    </row>
    <row r="42" spans="1:14" ht="11.25">
      <c r="A42" s="21" t="s">
        <v>280</v>
      </c>
      <c r="B42" s="22" t="s">
        <v>345</v>
      </c>
      <c r="C42" s="22" t="s">
        <v>346</v>
      </c>
      <c r="D42" s="23">
        <v>14500</v>
      </c>
      <c r="E42" s="23">
        <v>9500</v>
      </c>
      <c r="F42" s="23">
        <v>0</v>
      </c>
      <c r="G42" s="23">
        <v>5000</v>
      </c>
      <c r="H42" s="23"/>
      <c r="I42" s="23">
        <v>3471.84</v>
      </c>
      <c r="J42" s="24">
        <f t="shared" si="0"/>
        <v>69.4368</v>
      </c>
      <c r="K42" s="23"/>
      <c r="L42" s="23"/>
      <c r="M42" s="23">
        <v>0</v>
      </c>
      <c r="N42" s="20">
        <v>0</v>
      </c>
    </row>
    <row r="43" spans="1:14" ht="11.25">
      <c r="A43" s="21" t="s">
        <v>280</v>
      </c>
      <c r="B43" s="22" t="s">
        <v>347</v>
      </c>
      <c r="C43" s="22" t="s">
        <v>348</v>
      </c>
      <c r="D43" s="23">
        <v>50000</v>
      </c>
      <c r="E43" s="23">
        <v>10465.87</v>
      </c>
      <c r="F43" s="23">
        <v>0</v>
      </c>
      <c r="G43" s="23">
        <v>17400</v>
      </c>
      <c r="H43" s="23"/>
      <c r="I43" s="23">
        <v>16882.41</v>
      </c>
      <c r="J43" s="24">
        <f t="shared" si="0"/>
        <v>97.02534482758621</v>
      </c>
      <c r="K43" s="23"/>
      <c r="L43" s="23"/>
      <c r="M43" s="23">
        <v>0</v>
      </c>
      <c r="N43" s="20">
        <v>22134.13</v>
      </c>
    </row>
    <row r="44" spans="1:14" ht="11.25">
      <c r="A44" s="21" t="s">
        <v>280</v>
      </c>
      <c r="B44" s="22" t="s">
        <v>349</v>
      </c>
      <c r="C44" s="22" t="s">
        <v>350</v>
      </c>
      <c r="D44" s="23">
        <v>22670</v>
      </c>
      <c r="E44" s="23">
        <v>0</v>
      </c>
      <c r="F44" s="23">
        <v>0</v>
      </c>
      <c r="G44" s="23">
        <v>13035</v>
      </c>
      <c r="H44" s="23"/>
      <c r="I44" s="23">
        <v>12357.06</v>
      </c>
      <c r="J44" s="24">
        <f t="shared" si="0"/>
        <v>94.79907940161105</v>
      </c>
      <c r="K44" s="23"/>
      <c r="L44" s="23"/>
      <c r="M44" s="23">
        <v>0</v>
      </c>
      <c r="N44" s="20">
        <v>9635</v>
      </c>
    </row>
    <row r="45" spans="1:14" ht="11.25">
      <c r="A45" s="21" t="s">
        <v>280</v>
      </c>
      <c r="B45" s="22" t="s">
        <v>351</v>
      </c>
      <c r="C45" s="22" t="s">
        <v>352</v>
      </c>
      <c r="D45" s="23">
        <v>45586</v>
      </c>
      <c r="E45" s="23">
        <v>0</v>
      </c>
      <c r="F45" s="23">
        <v>0</v>
      </c>
      <c r="G45" s="23">
        <v>25000</v>
      </c>
      <c r="H45" s="23"/>
      <c r="I45" s="23">
        <v>25000</v>
      </c>
      <c r="J45" s="24">
        <f t="shared" si="0"/>
        <v>100</v>
      </c>
      <c r="K45" s="23"/>
      <c r="L45" s="23"/>
      <c r="M45" s="23">
        <v>0</v>
      </c>
      <c r="N45" s="20">
        <v>20586</v>
      </c>
    </row>
    <row r="46" spans="1:14" ht="11.25">
      <c r="A46" s="21" t="s">
        <v>280</v>
      </c>
      <c r="B46" s="22" t="s">
        <v>353</v>
      </c>
      <c r="C46" s="22" t="s">
        <v>354</v>
      </c>
      <c r="D46" s="23">
        <v>52481</v>
      </c>
      <c r="E46" s="23">
        <v>0</v>
      </c>
      <c r="F46" s="23">
        <v>0</v>
      </c>
      <c r="G46" s="23">
        <v>52481</v>
      </c>
      <c r="H46" s="23"/>
      <c r="I46" s="23">
        <v>52480.82</v>
      </c>
      <c r="J46" s="24">
        <f t="shared" si="0"/>
        <v>99.99965701873059</v>
      </c>
      <c r="K46" s="23"/>
      <c r="L46" s="23"/>
      <c r="M46" s="23">
        <v>0</v>
      </c>
      <c r="N46" s="20">
        <v>0</v>
      </c>
    </row>
    <row r="47" spans="1:14" ht="11.25">
      <c r="A47" s="21" t="s">
        <v>280</v>
      </c>
      <c r="B47" s="22" t="s">
        <v>355</v>
      </c>
      <c r="C47" s="22" t="s">
        <v>356</v>
      </c>
      <c r="D47" s="23">
        <v>68000</v>
      </c>
      <c r="E47" s="23">
        <v>0</v>
      </c>
      <c r="F47" s="23">
        <v>0</v>
      </c>
      <c r="G47" s="23">
        <v>643</v>
      </c>
      <c r="H47" s="23"/>
      <c r="I47" s="23">
        <v>618.86</v>
      </c>
      <c r="J47" s="24">
        <f t="shared" si="0"/>
        <v>96.2457231726283</v>
      </c>
      <c r="K47" s="23"/>
      <c r="L47" s="23"/>
      <c r="M47" s="23">
        <v>0</v>
      </c>
      <c r="N47" s="20">
        <v>67357</v>
      </c>
    </row>
    <row r="48" spans="1:14" ht="11.25">
      <c r="A48" s="21" t="s">
        <v>280</v>
      </c>
      <c r="B48" s="22" t="s">
        <v>357</v>
      </c>
      <c r="C48" s="22" t="s">
        <v>358</v>
      </c>
      <c r="D48" s="23">
        <v>80000</v>
      </c>
      <c r="E48" s="23">
        <v>0</v>
      </c>
      <c r="F48" s="23">
        <v>0</v>
      </c>
      <c r="G48" s="23">
        <v>1694</v>
      </c>
      <c r="H48" s="23"/>
      <c r="I48" s="23">
        <v>1694</v>
      </c>
      <c r="J48" s="24">
        <f t="shared" si="0"/>
        <v>100</v>
      </c>
      <c r="K48" s="23"/>
      <c r="L48" s="23"/>
      <c r="M48" s="23">
        <v>0</v>
      </c>
      <c r="N48" s="20">
        <v>78306</v>
      </c>
    </row>
    <row r="49" spans="1:14" ht="11.25">
      <c r="A49" s="21" t="s">
        <v>280</v>
      </c>
      <c r="B49" s="22" t="s">
        <v>359</v>
      </c>
      <c r="C49" s="22" t="s">
        <v>360</v>
      </c>
      <c r="D49" s="23">
        <v>92170.9</v>
      </c>
      <c r="E49" s="23">
        <v>0</v>
      </c>
      <c r="F49" s="23">
        <v>0</v>
      </c>
      <c r="G49" s="23">
        <v>40000</v>
      </c>
      <c r="H49" s="23"/>
      <c r="I49" s="23">
        <v>39995.13</v>
      </c>
      <c r="J49" s="24">
        <f t="shared" si="0"/>
        <v>99.98782499999999</v>
      </c>
      <c r="K49" s="23"/>
      <c r="L49" s="23"/>
      <c r="M49" s="23">
        <v>0</v>
      </c>
      <c r="N49" s="20">
        <v>52170.9</v>
      </c>
    </row>
    <row r="50" spans="1:14" ht="11.25">
      <c r="A50" s="21" t="s">
        <v>280</v>
      </c>
      <c r="B50" s="22" t="s">
        <v>361</v>
      </c>
      <c r="C50" s="22" t="s">
        <v>362</v>
      </c>
      <c r="D50" s="23">
        <v>15000</v>
      </c>
      <c r="E50" s="23">
        <v>0</v>
      </c>
      <c r="F50" s="23">
        <v>0</v>
      </c>
      <c r="G50" s="23">
        <v>6200</v>
      </c>
      <c r="H50" s="23"/>
      <c r="I50" s="23">
        <v>6190.15</v>
      </c>
      <c r="J50" s="24">
        <f t="shared" si="0"/>
        <v>99.84112903225807</v>
      </c>
      <c r="K50" s="23"/>
      <c r="L50" s="23"/>
      <c r="M50" s="23">
        <v>0</v>
      </c>
      <c r="N50" s="20">
        <v>8800</v>
      </c>
    </row>
    <row r="51" spans="1:14" ht="11.25">
      <c r="A51" s="21" t="s">
        <v>280</v>
      </c>
      <c r="B51" s="22" t="s">
        <v>363</v>
      </c>
      <c r="C51" s="22" t="s">
        <v>364</v>
      </c>
      <c r="D51" s="23">
        <v>21306</v>
      </c>
      <c r="E51" s="23">
        <v>0</v>
      </c>
      <c r="F51" s="23">
        <v>0</v>
      </c>
      <c r="G51" s="23">
        <v>21306</v>
      </c>
      <c r="H51" s="23"/>
      <c r="I51" s="23">
        <v>21306</v>
      </c>
      <c r="J51" s="24">
        <f t="shared" si="0"/>
        <v>100</v>
      </c>
      <c r="K51" s="23"/>
      <c r="L51" s="23"/>
      <c r="M51" s="23">
        <v>0</v>
      </c>
      <c r="N51" s="20">
        <v>0</v>
      </c>
    </row>
    <row r="52" spans="1:14" ht="11.25">
      <c r="A52" s="21" t="s">
        <v>280</v>
      </c>
      <c r="B52" s="22" t="s">
        <v>365</v>
      </c>
      <c r="C52" s="22" t="s">
        <v>366</v>
      </c>
      <c r="D52" s="23">
        <v>964.2</v>
      </c>
      <c r="E52" s="23">
        <v>0</v>
      </c>
      <c r="F52" s="23">
        <v>0</v>
      </c>
      <c r="G52" s="23">
        <v>964.2</v>
      </c>
      <c r="H52" s="23"/>
      <c r="I52" s="23">
        <v>853.57</v>
      </c>
      <c r="J52" s="24">
        <f t="shared" si="0"/>
        <v>88.52623936942543</v>
      </c>
      <c r="K52" s="23"/>
      <c r="L52" s="23"/>
      <c r="M52" s="23">
        <v>0</v>
      </c>
      <c r="N52" s="20">
        <v>0</v>
      </c>
    </row>
    <row r="53" spans="1:14" ht="11.25">
      <c r="A53" s="21" t="s">
        <v>280</v>
      </c>
      <c r="B53" s="22" t="s">
        <v>367</v>
      </c>
      <c r="C53" s="22" t="s">
        <v>368</v>
      </c>
      <c r="D53" s="23">
        <v>132104</v>
      </c>
      <c r="E53" s="23">
        <v>0</v>
      </c>
      <c r="F53" s="23">
        <v>0</v>
      </c>
      <c r="G53" s="23">
        <v>10000</v>
      </c>
      <c r="H53" s="23"/>
      <c r="I53" s="23">
        <v>2459.6</v>
      </c>
      <c r="J53" s="24">
        <f t="shared" si="0"/>
        <v>24.596</v>
      </c>
      <c r="K53" s="23"/>
      <c r="L53" s="23"/>
      <c r="M53" s="23">
        <v>0</v>
      </c>
      <c r="N53" s="20">
        <v>122104</v>
      </c>
    </row>
    <row r="54" spans="1:14" ht="11.25">
      <c r="A54" s="21" t="s">
        <v>369</v>
      </c>
      <c r="B54" s="22"/>
      <c r="C54" s="22"/>
      <c r="D54" s="23"/>
      <c r="E54" s="23"/>
      <c r="F54" s="47">
        <f>SUM(F10:F53)</f>
        <v>295800</v>
      </c>
      <c r="G54" s="47">
        <f>SUM(G10:G53)</f>
        <v>1767164.7</v>
      </c>
      <c r="H54" s="47"/>
      <c r="I54" s="47">
        <f>SUM(I10:I53)</f>
        <v>1531632.3699999999</v>
      </c>
      <c r="J54" s="48">
        <f t="shared" si="0"/>
        <v>86.67173863307704</v>
      </c>
      <c r="K54" s="23"/>
      <c r="L54" s="23"/>
      <c r="M54" s="23"/>
      <c r="N54" s="20"/>
    </row>
    <row r="55" spans="1:14" ht="11.25">
      <c r="A55" s="21" t="s">
        <v>370</v>
      </c>
      <c r="B55" s="22" t="s">
        <v>371</v>
      </c>
      <c r="C55" s="22" t="s">
        <v>372</v>
      </c>
      <c r="D55" s="23">
        <v>11865328</v>
      </c>
      <c r="E55" s="23">
        <v>6421355</v>
      </c>
      <c r="F55" s="23">
        <v>350000</v>
      </c>
      <c r="G55" s="23">
        <v>0</v>
      </c>
      <c r="H55" s="23"/>
      <c r="I55" s="23">
        <v>0</v>
      </c>
      <c r="J55" s="24" t="str">
        <f t="shared" si="0"/>
        <v>***</v>
      </c>
      <c r="K55" s="23"/>
      <c r="L55" s="23"/>
      <c r="M55" s="23">
        <v>0</v>
      </c>
      <c r="N55" s="20">
        <v>5443973</v>
      </c>
    </row>
    <row r="56" spans="1:14" ht="11.25">
      <c r="A56" s="21" t="s">
        <v>370</v>
      </c>
      <c r="B56" s="22" t="s">
        <v>373</v>
      </c>
      <c r="C56" s="22" t="s">
        <v>374</v>
      </c>
      <c r="D56" s="23">
        <v>4278000</v>
      </c>
      <c r="E56" s="23">
        <v>498000</v>
      </c>
      <c r="F56" s="23">
        <v>100000</v>
      </c>
      <c r="G56" s="23">
        <v>0</v>
      </c>
      <c r="H56" s="23"/>
      <c r="I56" s="23">
        <v>0</v>
      </c>
      <c r="J56" s="24" t="str">
        <f t="shared" si="0"/>
        <v>***</v>
      </c>
      <c r="K56" s="23"/>
      <c r="L56" s="23"/>
      <c r="M56" s="23">
        <v>0</v>
      </c>
      <c r="N56" s="20">
        <v>3780000</v>
      </c>
    </row>
    <row r="57" spans="1:14" ht="11.25">
      <c r="A57" s="21"/>
      <c r="B57" s="22"/>
      <c r="C57" s="22"/>
      <c r="D57" s="23"/>
      <c r="E57" s="23"/>
      <c r="F57" s="23"/>
      <c r="G57" s="23"/>
      <c r="H57" s="23"/>
      <c r="I57" s="23"/>
      <c r="J57" s="24"/>
      <c r="K57" s="23"/>
      <c r="L57" s="23"/>
      <c r="M57" s="23"/>
      <c r="N57" s="20"/>
    </row>
    <row r="58" spans="1:14" ht="11.25">
      <c r="A58" s="21" t="s">
        <v>32</v>
      </c>
      <c r="B58" s="22" t="s">
        <v>375</v>
      </c>
      <c r="C58" s="22" t="s">
        <v>376</v>
      </c>
      <c r="D58" s="23">
        <v>109832.58</v>
      </c>
      <c r="E58" s="23">
        <v>59832.58</v>
      </c>
      <c r="F58" s="23">
        <v>0</v>
      </c>
      <c r="G58" s="23">
        <v>308</v>
      </c>
      <c r="H58" s="23"/>
      <c r="I58" s="23">
        <v>307.8</v>
      </c>
      <c r="J58" s="24">
        <f aca="true" t="shared" si="1" ref="J58:J87">IF(G58=0,"***",100*I58/G58)</f>
        <v>99.93506493506493</v>
      </c>
      <c r="K58" s="23"/>
      <c r="L58" s="23"/>
      <c r="M58" s="23">
        <v>0</v>
      </c>
      <c r="N58" s="20">
        <v>49692</v>
      </c>
    </row>
    <row r="59" spans="1:14" ht="11.25">
      <c r="A59" s="21" t="s">
        <v>32</v>
      </c>
      <c r="B59" s="22" t="s">
        <v>377</v>
      </c>
      <c r="C59" s="22" t="s">
        <v>378</v>
      </c>
      <c r="D59" s="23">
        <v>2458028</v>
      </c>
      <c r="E59" s="23">
        <v>1755683.55</v>
      </c>
      <c r="F59" s="23">
        <v>18000</v>
      </c>
      <c r="G59" s="23">
        <v>373820</v>
      </c>
      <c r="H59" s="23"/>
      <c r="I59" s="23">
        <v>373603.63</v>
      </c>
      <c r="J59" s="24">
        <f t="shared" si="1"/>
        <v>99.94211920175485</v>
      </c>
      <c r="K59" s="23"/>
      <c r="L59" s="23"/>
      <c r="M59" s="23">
        <v>0</v>
      </c>
      <c r="N59" s="20">
        <v>328524.45</v>
      </c>
    </row>
    <row r="60" spans="1:14" ht="11.25">
      <c r="A60" s="21" t="s">
        <v>32</v>
      </c>
      <c r="B60" s="22" t="s">
        <v>379</v>
      </c>
      <c r="C60" s="22" t="s">
        <v>380</v>
      </c>
      <c r="D60" s="23">
        <v>5352505.85</v>
      </c>
      <c r="E60" s="23">
        <v>1868505.85</v>
      </c>
      <c r="F60" s="23">
        <v>800000</v>
      </c>
      <c r="G60" s="23">
        <v>800000</v>
      </c>
      <c r="H60" s="23"/>
      <c r="I60" s="23">
        <v>799791.21</v>
      </c>
      <c r="J60" s="24">
        <f t="shared" si="1"/>
        <v>99.97390125</v>
      </c>
      <c r="K60" s="23"/>
      <c r="L60" s="23"/>
      <c r="M60" s="23">
        <v>0</v>
      </c>
      <c r="N60" s="20">
        <v>2684000</v>
      </c>
    </row>
    <row r="61" spans="1:14" ht="11.25">
      <c r="A61" s="21" t="s">
        <v>32</v>
      </c>
      <c r="B61" s="22" t="s">
        <v>381</v>
      </c>
      <c r="C61" s="22" t="s">
        <v>382</v>
      </c>
      <c r="D61" s="23">
        <v>2747612.05</v>
      </c>
      <c r="E61" s="23">
        <v>2726007.05</v>
      </c>
      <c r="F61" s="23">
        <v>4500</v>
      </c>
      <c r="G61" s="23">
        <v>5455</v>
      </c>
      <c r="H61" s="23"/>
      <c r="I61" s="23">
        <v>4792.08</v>
      </c>
      <c r="J61" s="24">
        <f t="shared" si="1"/>
        <v>87.84747937671861</v>
      </c>
      <c r="K61" s="23"/>
      <c r="L61" s="23"/>
      <c r="M61" s="23">
        <v>0</v>
      </c>
      <c r="N61" s="20">
        <v>16150</v>
      </c>
    </row>
    <row r="62" spans="1:14" ht="11.25">
      <c r="A62" s="21" t="s">
        <v>32</v>
      </c>
      <c r="B62" s="22" t="s">
        <v>383</v>
      </c>
      <c r="C62" s="22" t="s">
        <v>384</v>
      </c>
      <c r="D62" s="23">
        <v>18800000.2</v>
      </c>
      <c r="E62" s="23">
        <v>8832004.23</v>
      </c>
      <c r="F62" s="23">
        <v>4400000</v>
      </c>
      <c r="G62" s="23">
        <v>3770923</v>
      </c>
      <c r="H62" s="23"/>
      <c r="I62" s="23">
        <v>3770923</v>
      </c>
      <c r="J62" s="24">
        <f t="shared" si="1"/>
        <v>100</v>
      </c>
      <c r="K62" s="23"/>
      <c r="L62" s="23"/>
      <c r="M62" s="23">
        <v>0</v>
      </c>
      <c r="N62" s="20">
        <v>6197072.97</v>
      </c>
    </row>
    <row r="63" spans="1:14" ht="11.25">
      <c r="A63" s="21" t="s">
        <v>32</v>
      </c>
      <c r="B63" s="22" t="s">
        <v>385</v>
      </c>
      <c r="C63" s="22" t="s">
        <v>386</v>
      </c>
      <c r="D63" s="23">
        <v>3600000</v>
      </c>
      <c r="E63" s="23">
        <v>1397460.88</v>
      </c>
      <c r="F63" s="23">
        <v>1100000</v>
      </c>
      <c r="G63" s="23">
        <v>1010000</v>
      </c>
      <c r="H63" s="23"/>
      <c r="I63" s="23">
        <v>1010000</v>
      </c>
      <c r="J63" s="24">
        <f t="shared" si="1"/>
        <v>100</v>
      </c>
      <c r="K63" s="23"/>
      <c r="L63" s="23"/>
      <c r="M63" s="23">
        <v>0</v>
      </c>
      <c r="N63" s="20">
        <v>1192539.12</v>
      </c>
    </row>
    <row r="64" spans="1:14" ht="11.25">
      <c r="A64" s="21" t="s">
        <v>32</v>
      </c>
      <c r="B64" s="22" t="s">
        <v>387</v>
      </c>
      <c r="C64" s="22" t="s">
        <v>388</v>
      </c>
      <c r="D64" s="23">
        <v>5200000</v>
      </c>
      <c r="E64" s="23">
        <v>15467.85</v>
      </c>
      <c r="F64" s="23">
        <v>34000</v>
      </c>
      <c r="G64" s="23">
        <v>8700</v>
      </c>
      <c r="H64" s="23"/>
      <c r="I64" s="23">
        <v>8366.4</v>
      </c>
      <c r="J64" s="24">
        <f t="shared" si="1"/>
        <v>96.1655172413793</v>
      </c>
      <c r="K64" s="23"/>
      <c r="L64" s="23"/>
      <c r="M64" s="23">
        <v>0</v>
      </c>
      <c r="N64" s="20">
        <v>5175832.15</v>
      </c>
    </row>
    <row r="65" spans="1:14" ht="11.25">
      <c r="A65" s="21" t="s">
        <v>32</v>
      </c>
      <c r="B65" s="22" t="s">
        <v>389</v>
      </c>
      <c r="C65" s="22" t="s">
        <v>390</v>
      </c>
      <c r="D65" s="23">
        <v>9000000</v>
      </c>
      <c r="E65" s="23">
        <v>22893.53</v>
      </c>
      <c r="F65" s="23">
        <v>34800</v>
      </c>
      <c r="G65" s="23">
        <v>4430</v>
      </c>
      <c r="H65" s="23"/>
      <c r="I65" s="23">
        <v>3588.6</v>
      </c>
      <c r="J65" s="24">
        <f t="shared" si="1"/>
        <v>81.00677200902935</v>
      </c>
      <c r="K65" s="23"/>
      <c r="L65" s="23"/>
      <c r="M65" s="23">
        <v>0</v>
      </c>
      <c r="N65" s="20">
        <v>8972676.47</v>
      </c>
    </row>
    <row r="66" spans="1:14" ht="11.25">
      <c r="A66" s="21" t="s">
        <v>32</v>
      </c>
      <c r="B66" s="22" t="s">
        <v>391</v>
      </c>
      <c r="C66" s="22" t="s">
        <v>392</v>
      </c>
      <c r="D66" s="23">
        <v>370000</v>
      </c>
      <c r="E66" s="23">
        <v>4065.79</v>
      </c>
      <c r="F66" s="23">
        <v>0</v>
      </c>
      <c r="G66" s="23">
        <v>25</v>
      </c>
      <c r="H66" s="23"/>
      <c r="I66" s="23">
        <v>24</v>
      </c>
      <c r="J66" s="24">
        <f t="shared" si="1"/>
        <v>96</v>
      </c>
      <c r="K66" s="23"/>
      <c r="L66" s="23"/>
      <c r="M66" s="23">
        <v>0</v>
      </c>
      <c r="N66" s="20">
        <v>365909.21</v>
      </c>
    </row>
    <row r="67" spans="1:14" ht="11.25">
      <c r="A67" s="21" t="s">
        <v>32</v>
      </c>
      <c r="B67" s="22" t="s">
        <v>393</v>
      </c>
      <c r="C67" s="22" t="s">
        <v>394</v>
      </c>
      <c r="D67" s="23">
        <v>760838.41</v>
      </c>
      <c r="E67" s="23">
        <v>244768.18</v>
      </c>
      <c r="F67" s="23">
        <v>0</v>
      </c>
      <c r="G67" s="23">
        <v>80212</v>
      </c>
      <c r="H67" s="23"/>
      <c r="I67" s="23">
        <v>80210.42</v>
      </c>
      <c r="J67" s="24">
        <f t="shared" si="1"/>
        <v>99.99803021991723</v>
      </c>
      <c r="K67" s="23"/>
      <c r="L67" s="23"/>
      <c r="M67" s="23">
        <v>0</v>
      </c>
      <c r="N67" s="20">
        <v>435858.23</v>
      </c>
    </row>
    <row r="68" spans="1:14" ht="11.25">
      <c r="A68" s="21" t="s">
        <v>32</v>
      </c>
      <c r="B68" s="22" t="s">
        <v>395</v>
      </c>
      <c r="C68" s="22" t="s">
        <v>396</v>
      </c>
      <c r="D68" s="23">
        <v>158224.77</v>
      </c>
      <c r="E68" s="23">
        <v>158154.76</v>
      </c>
      <c r="F68" s="23">
        <v>0</v>
      </c>
      <c r="G68" s="23">
        <v>70</v>
      </c>
      <c r="H68" s="23"/>
      <c r="I68" s="23">
        <v>69.5</v>
      </c>
      <c r="J68" s="24">
        <f t="shared" si="1"/>
        <v>99.28571428571429</v>
      </c>
      <c r="K68" s="23"/>
      <c r="L68" s="23"/>
      <c r="M68" s="23">
        <v>0</v>
      </c>
      <c r="N68" s="20">
        <v>0</v>
      </c>
    </row>
    <row r="69" spans="1:14" ht="11.25">
      <c r="A69" s="21" t="s">
        <v>32</v>
      </c>
      <c r="B69" s="22" t="s">
        <v>397</v>
      </c>
      <c r="C69" s="22" t="s">
        <v>398</v>
      </c>
      <c r="D69" s="23">
        <v>11925000</v>
      </c>
      <c r="E69" s="23">
        <v>15948.2</v>
      </c>
      <c r="F69" s="23">
        <v>0</v>
      </c>
      <c r="G69" s="23">
        <v>731</v>
      </c>
      <c r="H69" s="23"/>
      <c r="I69" s="23">
        <v>730.8</v>
      </c>
      <c r="J69" s="24">
        <f t="shared" si="1"/>
        <v>99.97264021887825</v>
      </c>
      <c r="K69" s="23"/>
      <c r="L69" s="23"/>
      <c r="M69" s="23">
        <v>0</v>
      </c>
      <c r="N69" s="20">
        <v>11908320.8</v>
      </c>
    </row>
    <row r="70" spans="1:14" ht="11.25">
      <c r="A70" s="21" t="s">
        <v>32</v>
      </c>
      <c r="B70" s="22" t="s">
        <v>399</v>
      </c>
      <c r="C70" s="22" t="s">
        <v>400</v>
      </c>
      <c r="D70" s="23">
        <v>31169.33</v>
      </c>
      <c r="E70" s="23">
        <v>30738.34</v>
      </c>
      <c r="F70" s="23">
        <v>0</v>
      </c>
      <c r="G70" s="23">
        <v>431</v>
      </c>
      <c r="H70" s="23"/>
      <c r="I70" s="23">
        <v>430.09</v>
      </c>
      <c r="J70" s="24">
        <f t="shared" si="1"/>
        <v>99.78886310904872</v>
      </c>
      <c r="K70" s="23"/>
      <c r="L70" s="23"/>
      <c r="M70" s="23">
        <v>0</v>
      </c>
      <c r="N70" s="20">
        <v>0</v>
      </c>
    </row>
    <row r="71" spans="1:14" ht="11.25">
      <c r="A71" s="21" t="s">
        <v>32</v>
      </c>
      <c r="B71" s="22" t="s">
        <v>401</v>
      </c>
      <c r="C71" s="22" t="s">
        <v>402</v>
      </c>
      <c r="D71" s="23">
        <v>650000</v>
      </c>
      <c r="E71" s="23">
        <v>5112.01</v>
      </c>
      <c r="F71" s="23">
        <v>0</v>
      </c>
      <c r="G71" s="23">
        <v>2081</v>
      </c>
      <c r="H71" s="23"/>
      <c r="I71" s="23">
        <v>2080.08</v>
      </c>
      <c r="J71" s="24">
        <f t="shared" si="1"/>
        <v>99.95579048534358</v>
      </c>
      <c r="K71" s="23"/>
      <c r="L71" s="23"/>
      <c r="M71" s="23">
        <v>0</v>
      </c>
      <c r="N71" s="20">
        <v>642806.99</v>
      </c>
    </row>
    <row r="72" spans="1:14" ht="11.25">
      <c r="A72" s="21" t="s">
        <v>32</v>
      </c>
      <c r="B72" s="22" t="s">
        <v>403</v>
      </c>
      <c r="C72" s="22" t="s">
        <v>404</v>
      </c>
      <c r="D72" s="23">
        <v>80000</v>
      </c>
      <c r="E72" s="23">
        <v>4911.75</v>
      </c>
      <c r="F72" s="23">
        <v>0</v>
      </c>
      <c r="G72" s="23">
        <v>2</v>
      </c>
      <c r="H72" s="23"/>
      <c r="I72" s="23">
        <v>1.44</v>
      </c>
      <c r="J72" s="24">
        <f t="shared" si="1"/>
        <v>72</v>
      </c>
      <c r="K72" s="23"/>
      <c r="L72" s="23"/>
      <c r="M72" s="23">
        <v>0</v>
      </c>
      <c r="N72" s="20">
        <v>75086.25</v>
      </c>
    </row>
    <row r="73" spans="1:14" ht="11.25">
      <c r="A73" s="21" t="s">
        <v>32</v>
      </c>
      <c r="B73" s="22" t="s">
        <v>405</v>
      </c>
      <c r="C73" s="22" t="s">
        <v>406</v>
      </c>
      <c r="D73" s="23">
        <v>2740655.98</v>
      </c>
      <c r="E73" s="23">
        <v>2713650.9</v>
      </c>
      <c r="F73" s="23">
        <v>0</v>
      </c>
      <c r="G73" s="23">
        <v>1154</v>
      </c>
      <c r="H73" s="23"/>
      <c r="I73" s="23">
        <v>1153.58</v>
      </c>
      <c r="J73" s="24">
        <f t="shared" si="1"/>
        <v>99.9636048526863</v>
      </c>
      <c r="K73" s="23"/>
      <c r="L73" s="23"/>
      <c r="M73" s="23">
        <v>0</v>
      </c>
      <c r="N73" s="20">
        <v>25851.08</v>
      </c>
    </row>
    <row r="74" spans="1:14" ht="11.25">
      <c r="A74" s="21" t="s">
        <v>32</v>
      </c>
      <c r="B74" s="22" t="s">
        <v>407</v>
      </c>
      <c r="C74" s="22" t="s">
        <v>408</v>
      </c>
      <c r="D74" s="23">
        <v>6600000.3</v>
      </c>
      <c r="E74" s="23">
        <v>1313349.86</v>
      </c>
      <c r="F74" s="23">
        <v>2670000</v>
      </c>
      <c r="G74" s="23">
        <v>1310000</v>
      </c>
      <c r="H74" s="23"/>
      <c r="I74" s="23">
        <v>1310000</v>
      </c>
      <c r="J74" s="24">
        <f t="shared" si="1"/>
        <v>100</v>
      </c>
      <c r="K74" s="23"/>
      <c r="L74" s="23"/>
      <c r="M74" s="23">
        <v>0</v>
      </c>
      <c r="N74" s="20">
        <v>3976650.44</v>
      </c>
    </row>
    <row r="75" spans="1:14" ht="11.25">
      <c r="A75" s="21" t="s">
        <v>32</v>
      </c>
      <c r="B75" s="22" t="s">
        <v>409</v>
      </c>
      <c r="C75" s="22" t="s">
        <v>410</v>
      </c>
      <c r="D75" s="23">
        <v>2856567</v>
      </c>
      <c r="E75" s="23">
        <v>2629240.05</v>
      </c>
      <c r="F75" s="23">
        <v>78000</v>
      </c>
      <c r="G75" s="23">
        <v>78000</v>
      </c>
      <c r="H75" s="23"/>
      <c r="I75" s="23">
        <v>78000</v>
      </c>
      <c r="J75" s="24">
        <f t="shared" si="1"/>
        <v>100</v>
      </c>
      <c r="K75" s="23"/>
      <c r="L75" s="23"/>
      <c r="M75" s="23">
        <v>0</v>
      </c>
      <c r="N75" s="20">
        <v>149326.95</v>
      </c>
    </row>
    <row r="76" spans="1:14" ht="11.25">
      <c r="A76" s="21" t="s">
        <v>32</v>
      </c>
      <c r="B76" s="22" t="s">
        <v>411</v>
      </c>
      <c r="C76" s="22" t="s">
        <v>412</v>
      </c>
      <c r="D76" s="23">
        <v>7415012.97</v>
      </c>
      <c r="E76" s="23">
        <v>7392832.97</v>
      </c>
      <c r="F76" s="23">
        <v>17000</v>
      </c>
      <c r="G76" s="23">
        <v>13000</v>
      </c>
      <c r="H76" s="23"/>
      <c r="I76" s="23">
        <v>8438.64</v>
      </c>
      <c r="J76" s="24">
        <f t="shared" si="1"/>
        <v>64.91261538461538</v>
      </c>
      <c r="K76" s="23"/>
      <c r="L76" s="23"/>
      <c r="M76" s="23">
        <v>0</v>
      </c>
      <c r="N76" s="20">
        <v>9180</v>
      </c>
    </row>
    <row r="77" spans="1:14" ht="11.25">
      <c r="A77" s="21" t="s">
        <v>32</v>
      </c>
      <c r="B77" s="22" t="s">
        <v>413</v>
      </c>
      <c r="C77" s="22" t="s">
        <v>414</v>
      </c>
      <c r="D77" s="23">
        <v>10350000</v>
      </c>
      <c r="E77" s="23">
        <v>33980.97</v>
      </c>
      <c r="F77" s="23">
        <v>0</v>
      </c>
      <c r="G77" s="23">
        <v>6025</v>
      </c>
      <c r="H77" s="23"/>
      <c r="I77" s="23">
        <v>6024.87</v>
      </c>
      <c r="J77" s="24">
        <f t="shared" si="1"/>
        <v>99.99784232365145</v>
      </c>
      <c r="K77" s="23"/>
      <c r="L77" s="23"/>
      <c r="M77" s="23">
        <v>0</v>
      </c>
      <c r="N77" s="20">
        <v>10309994.03</v>
      </c>
    </row>
    <row r="78" spans="1:14" ht="11.25">
      <c r="A78" s="21" t="s">
        <v>32</v>
      </c>
      <c r="B78" s="22" t="s">
        <v>415</v>
      </c>
      <c r="C78" s="22" t="s">
        <v>416</v>
      </c>
      <c r="D78" s="23">
        <v>260000</v>
      </c>
      <c r="E78" s="23">
        <v>35003.5</v>
      </c>
      <c r="F78" s="23">
        <v>0</v>
      </c>
      <c r="G78" s="23">
        <v>59006</v>
      </c>
      <c r="H78" s="23"/>
      <c r="I78" s="23">
        <v>59006</v>
      </c>
      <c r="J78" s="24">
        <f t="shared" si="1"/>
        <v>100</v>
      </c>
      <c r="K78" s="23"/>
      <c r="L78" s="23"/>
      <c r="M78" s="23">
        <v>0</v>
      </c>
      <c r="N78" s="20">
        <v>165990.5</v>
      </c>
    </row>
    <row r="79" spans="1:14" ht="11.25">
      <c r="A79" s="21" t="s">
        <v>32</v>
      </c>
      <c r="B79" s="22" t="s">
        <v>417</v>
      </c>
      <c r="C79" s="22" t="s">
        <v>418</v>
      </c>
      <c r="D79" s="23">
        <v>716119</v>
      </c>
      <c r="E79" s="23">
        <v>14000</v>
      </c>
      <c r="F79" s="23">
        <v>16000</v>
      </c>
      <c r="G79" s="23">
        <v>16000</v>
      </c>
      <c r="H79" s="23"/>
      <c r="I79" s="23">
        <v>12316.28</v>
      </c>
      <c r="J79" s="24">
        <f t="shared" si="1"/>
        <v>76.97675</v>
      </c>
      <c r="K79" s="23"/>
      <c r="L79" s="23"/>
      <c r="M79" s="23">
        <v>0</v>
      </c>
      <c r="N79" s="20">
        <v>686119</v>
      </c>
    </row>
    <row r="80" spans="1:14" ht="11.25">
      <c r="A80" s="21" t="s">
        <v>419</v>
      </c>
      <c r="B80" s="22"/>
      <c r="C80" s="22"/>
      <c r="D80" s="23"/>
      <c r="E80" s="23"/>
      <c r="F80" s="47">
        <f>SUM(F58:F79)</f>
        <v>9172300</v>
      </c>
      <c r="G80" s="47">
        <f>SUM(G58:G79)</f>
        <v>7540373</v>
      </c>
      <c r="H80" s="47"/>
      <c r="I80" s="47">
        <f>SUM(I58:I79)</f>
        <v>7529858.42</v>
      </c>
      <c r="J80" s="48">
        <f t="shared" si="1"/>
        <v>99.8605562350828</v>
      </c>
      <c r="K80" s="23"/>
      <c r="L80" s="23"/>
      <c r="M80" s="23"/>
      <c r="N80" s="20"/>
    </row>
    <row r="81" spans="1:14" ht="11.25">
      <c r="A81" s="21" t="s">
        <v>420</v>
      </c>
      <c r="B81" s="22" t="s">
        <v>421</v>
      </c>
      <c r="C81" s="22" t="s">
        <v>422</v>
      </c>
      <c r="D81" s="23">
        <v>18716989</v>
      </c>
      <c r="E81" s="23">
        <v>540527</v>
      </c>
      <c r="F81" s="23">
        <v>1000000</v>
      </c>
      <c r="G81" s="23">
        <v>1000000</v>
      </c>
      <c r="H81" s="23">
        <v>1000000</v>
      </c>
      <c r="I81" s="23">
        <v>0</v>
      </c>
      <c r="J81" s="24">
        <f t="shared" si="1"/>
        <v>0</v>
      </c>
      <c r="K81" s="23">
        <v>0</v>
      </c>
      <c r="L81" s="23">
        <v>0</v>
      </c>
      <c r="M81" s="23">
        <v>0</v>
      </c>
      <c r="N81" s="20">
        <v>17176462</v>
      </c>
    </row>
    <row r="82" spans="1:14" ht="11.25">
      <c r="A82" s="21" t="s">
        <v>420</v>
      </c>
      <c r="B82" s="22" t="s">
        <v>423</v>
      </c>
      <c r="C82" s="22" t="s">
        <v>424</v>
      </c>
      <c r="D82" s="23">
        <v>46242000</v>
      </c>
      <c r="E82" s="23">
        <v>66823</v>
      </c>
      <c r="F82" s="23">
        <v>60000</v>
      </c>
      <c r="G82" s="23">
        <v>60000</v>
      </c>
      <c r="H82" s="23">
        <v>60000</v>
      </c>
      <c r="I82" s="23">
        <v>0</v>
      </c>
      <c r="J82" s="24">
        <f t="shared" si="1"/>
        <v>0</v>
      </c>
      <c r="K82" s="23">
        <v>0</v>
      </c>
      <c r="L82" s="23">
        <v>0</v>
      </c>
      <c r="M82" s="23">
        <v>0</v>
      </c>
      <c r="N82" s="20">
        <v>46115177</v>
      </c>
    </row>
    <row r="83" spans="1:14" ht="11.25">
      <c r="A83" s="21" t="s">
        <v>420</v>
      </c>
      <c r="B83" s="22" t="s">
        <v>425</v>
      </c>
      <c r="C83" s="22" t="s">
        <v>426</v>
      </c>
      <c r="D83" s="23">
        <v>27509.71</v>
      </c>
      <c r="E83" s="23">
        <v>0</v>
      </c>
      <c r="F83" s="23">
        <v>0</v>
      </c>
      <c r="G83" s="23">
        <v>17893.7</v>
      </c>
      <c r="H83" s="23">
        <v>17893.63</v>
      </c>
      <c r="I83" s="23">
        <v>0</v>
      </c>
      <c r="J83" s="24">
        <f t="shared" si="1"/>
        <v>0</v>
      </c>
      <c r="K83" s="23">
        <v>0</v>
      </c>
      <c r="L83" s="23">
        <v>0</v>
      </c>
      <c r="M83" s="23">
        <v>0</v>
      </c>
      <c r="N83" s="20">
        <v>9616.01</v>
      </c>
    </row>
    <row r="84" spans="1:14" ht="11.25">
      <c r="A84" s="21" t="s">
        <v>420</v>
      </c>
      <c r="B84" s="22" t="s">
        <v>427</v>
      </c>
      <c r="C84" s="22" t="s">
        <v>428</v>
      </c>
      <c r="D84" s="23">
        <v>131670.14</v>
      </c>
      <c r="E84" s="23">
        <v>0</v>
      </c>
      <c r="F84" s="23">
        <v>0</v>
      </c>
      <c r="G84" s="23">
        <v>1572.1</v>
      </c>
      <c r="H84" s="23">
        <v>1572.04</v>
      </c>
      <c r="I84" s="23">
        <v>0</v>
      </c>
      <c r="J84" s="24">
        <f t="shared" si="1"/>
        <v>0</v>
      </c>
      <c r="K84" s="23">
        <v>0</v>
      </c>
      <c r="L84" s="23">
        <v>0</v>
      </c>
      <c r="M84" s="23">
        <v>0</v>
      </c>
      <c r="N84" s="20">
        <v>130098.04</v>
      </c>
    </row>
    <row r="85" spans="1:14" ht="11.25">
      <c r="A85" s="21" t="s">
        <v>420</v>
      </c>
      <c r="B85" s="22" t="s">
        <v>429</v>
      </c>
      <c r="C85" s="22" t="s">
        <v>430</v>
      </c>
      <c r="D85" s="23">
        <v>124024.43</v>
      </c>
      <c r="E85" s="23">
        <v>0</v>
      </c>
      <c r="F85" s="23">
        <v>0</v>
      </c>
      <c r="G85" s="23">
        <v>88386.2</v>
      </c>
      <c r="H85" s="23">
        <v>88386.13</v>
      </c>
      <c r="I85" s="23">
        <v>0</v>
      </c>
      <c r="J85" s="24">
        <f t="shared" si="1"/>
        <v>0</v>
      </c>
      <c r="K85" s="23">
        <v>0</v>
      </c>
      <c r="L85" s="23">
        <v>0</v>
      </c>
      <c r="M85" s="23">
        <v>0</v>
      </c>
      <c r="N85" s="20">
        <v>35638.23</v>
      </c>
    </row>
    <row r="86" spans="1:14" ht="12" thickBot="1">
      <c r="A86" s="21" t="s">
        <v>420</v>
      </c>
      <c r="B86" s="22" t="s">
        <v>431</v>
      </c>
      <c r="C86" s="22" t="s">
        <v>432</v>
      </c>
      <c r="D86" s="23">
        <v>185000</v>
      </c>
      <c r="E86" s="23">
        <v>90150</v>
      </c>
      <c r="F86" s="23">
        <v>0</v>
      </c>
      <c r="G86" s="23">
        <v>60000</v>
      </c>
      <c r="H86" s="23">
        <v>60000</v>
      </c>
      <c r="I86" s="23">
        <v>0</v>
      </c>
      <c r="J86" s="24">
        <f t="shared" si="1"/>
        <v>0</v>
      </c>
      <c r="K86" s="23">
        <v>0</v>
      </c>
      <c r="L86" s="23">
        <v>0</v>
      </c>
      <c r="M86" s="23">
        <v>0</v>
      </c>
      <c r="N86" s="20">
        <v>34850</v>
      </c>
    </row>
    <row r="87" spans="1:14" ht="12" thickBot="1">
      <c r="A87" s="28" t="s">
        <v>35</v>
      </c>
      <c r="B87" s="29"/>
      <c r="C87" s="29"/>
      <c r="D87" s="30">
        <v>187503281.98</v>
      </c>
      <c r="E87" s="30">
        <v>43999861.79</v>
      </c>
      <c r="F87" s="30">
        <v>10978100</v>
      </c>
      <c r="G87" s="30">
        <v>10535389.7</v>
      </c>
      <c r="H87" s="30">
        <v>1227851.8</v>
      </c>
      <c r="I87" s="30">
        <v>9061490.79</v>
      </c>
      <c r="J87" s="31">
        <f t="shared" si="1"/>
        <v>86.01002001852859</v>
      </c>
      <c r="K87" s="30">
        <v>0</v>
      </c>
      <c r="L87" s="30">
        <v>0</v>
      </c>
      <c r="M87" s="30">
        <v>-66.48</v>
      </c>
      <c r="N87" s="27">
        <v>132968096.98</v>
      </c>
    </row>
    <row r="88" spans="1:14" ht="16.5" thickBot="1">
      <c r="A88" s="3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" thickBot="1">
      <c r="A89" s="8" t="s">
        <v>48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</row>
    <row r="90" spans="1:14" ht="12" thickBot="1">
      <c r="A90" s="21" t="s">
        <v>32</v>
      </c>
      <c r="B90" s="22" t="s">
        <v>433</v>
      </c>
      <c r="C90" s="22" t="s">
        <v>434</v>
      </c>
      <c r="D90" s="23">
        <v>200000</v>
      </c>
      <c r="E90" s="23">
        <v>0</v>
      </c>
      <c r="F90" s="23">
        <v>0</v>
      </c>
      <c r="G90" s="23">
        <v>10000</v>
      </c>
      <c r="H90" s="23"/>
      <c r="I90" s="23">
        <v>7759.3</v>
      </c>
      <c r="J90" s="24">
        <f>IF(G90=0,"***",100*I90/G90)</f>
        <v>77.593</v>
      </c>
      <c r="K90" s="23"/>
      <c r="L90" s="23"/>
      <c r="M90" s="23">
        <v>0</v>
      </c>
      <c r="N90" s="20">
        <v>190000</v>
      </c>
    </row>
    <row r="91" spans="1:14" ht="12" thickBot="1">
      <c r="A91" s="28" t="s">
        <v>61</v>
      </c>
      <c r="B91" s="29"/>
      <c r="C91" s="29"/>
      <c r="D91" s="30">
        <v>200000</v>
      </c>
      <c r="E91" s="30">
        <v>0</v>
      </c>
      <c r="F91" s="30">
        <v>0</v>
      </c>
      <c r="G91" s="30">
        <v>10000</v>
      </c>
      <c r="H91" s="30">
        <v>0</v>
      </c>
      <c r="I91" s="30">
        <v>7759.3</v>
      </c>
      <c r="J91" s="31">
        <f>IF(G91=0,"***",100*I91/G91)</f>
        <v>77.593</v>
      </c>
      <c r="K91" s="30">
        <v>0</v>
      </c>
      <c r="L91" s="30">
        <v>0</v>
      </c>
      <c r="M91" s="30">
        <v>0</v>
      </c>
      <c r="N91" s="27">
        <v>190000</v>
      </c>
    </row>
    <row r="92" spans="1:14" ht="16.5" thickBot="1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" thickBot="1">
      <c r="A93" s="8" t="s">
        <v>62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9"/>
    </row>
    <row r="94" spans="1:14" ht="11.25">
      <c r="A94" s="21" t="s">
        <v>280</v>
      </c>
      <c r="B94" s="22" t="s">
        <v>435</v>
      </c>
      <c r="C94" s="22" t="s">
        <v>436</v>
      </c>
      <c r="D94" s="23">
        <v>58150.68</v>
      </c>
      <c r="E94" s="23">
        <v>667.54</v>
      </c>
      <c r="F94" s="23">
        <v>1290</v>
      </c>
      <c r="G94" s="23">
        <v>57481.9</v>
      </c>
      <c r="H94" s="23"/>
      <c r="I94" s="23">
        <v>49611.85</v>
      </c>
      <c r="J94" s="24">
        <f>IF(G94=0,"***",100*I94/G94)</f>
        <v>86.30864672183766</v>
      </c>
      <c r="K94" s="23"/>
      <c r="L94" s="23"/>
      <c r="M94" s="23">
        <v>0</v>
      </c>
      <c r="N94" s="20">
        <v>1.24</v>
      </c>
    </row>
    <row r="95" spans="1:14" ht="11.25">
      <c r="A95" s="21" t="s">
        <v>280</v>
      </c>
      <c r="B95" s="22" t="s">
        <v>437</v>
      </c>
      <c r="C95" s="22" t="s">
        <v>438</v>
      </c>
      <c r="D95" s="23">
        <v>17062.72</v>
      </c>
      <c r="E95" s="23">
        <v>0</v>
      </c>
      <c r="F95" s="23">
        <v>910</v>
      </c>
      <c r="G95" s="23">
        <v>910</v>
      </c>
      <c r="H95" s="23"/>
      <c r="I95" s="23">
        <v>0</v>
      </c>
      <c r="J95" s="24">
        <f>IF(G95=0,"***",100*I95/G95)</f>
        <v>0</v>
      </c>
      <c r="K95" s="23"/>
      <c r="L95" s="23"/>
      <c r="M95" s="23">
        <v>0</v>
      </c>
      <c r="N95" s="20">
        <v>16152.72</v>
      </c>
    </row>
    <row r="96" spans="1:14" ht="12" thickBot="1">
      <c r="A96" s="21" t="s">
        <v>32</v>
      </c>
      <c r="B96" s="22" t="s">
        <v>439</v>
      </c>
      <c r="C96" s="22" t="s">
        <v>440</v>
      </c>
      <c r="D96" s="23">
        <v>159719.05</v>
      </c>
      <c r="E96" s="23">
        <v>153311.69</v>
      </c>
      <c r="F96" s="23">
        <v>0</v>
      </c>
      <c r="G96" s="23">
        <v>475</v>
      </c>
      <c r="H96" s="23"/>
      <c r="I96" s="23">
        <v>474.23</v>
      </c>
      <c r="J96" s="24">
        <f>IF(G96=0,"***",100*I96/G96)</f>
        <v>99.8378947368421</v>
      </c>
      <c r="K96" s="23"/>
      <c r="L96" s="23"/>
      <c r="M96" s="23">
        <v>0</v>
      </c>
      <c r="N96" s="20">
        <v>5932.36</v>
      </c>
    </row>
    <row r="97" spans="1:14" ht="12" thickBot="1">
      <c r="A97" s="28" t="s">
        <v>69</v>
      </c>
      <c r="B97" s="29"/>
      <c r="C97" s="29"/>
      <c r="D97" s="30">
        <v>234932.46</v>
      </c>
      <c r="E97" s="30">
        <v>153979.24</v>
      </c>
      <c r="F97" s="30">
        <v>2200</v>
      </c>
      <c r="G97" s="30">
        <v>58866.9</v>
      </c>
      <c r="H97" s="30">
        <v>0</v>
      </c>
      <c r="I97" s="30">
        <v>50086.08</v>
      </c>
      <c r="J97" s="31">
        <f>IF(G97=0,"***",100*I97/G97)</f>
        <v>85.08360385887485</v>
      </c>
      <c r="K97" s="30">
        <v>0</v>
      </c>
      <c r="L97" s="30">
        <v>0</v>
      </c>
      <c r="M97" s="30">
        <v>0</v>
      </c>
      <c r="N97" s="27">
        <v>22086.32</v>
      </c>
    </row>
    <row r="98" spans="1:14" ht="16.5" thickBot="1">
      <c r="A98" s="3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" thickBot="1">
      <c r="A99" s="8" t="s">
        <v>70</v>
      </c>
      <c r="B99" s="6"/>
      <c r="C99" s="6"/>
      <c r="D99" s="26">
        <v>122511021.15</v>
      </c>
      <c r="E99" s="26">
        <v>43456341.02</v>
      </c>
      <c r="F99" s="26">
        <v>9920300</v>
      </c>
      <c r="G99" s="26">
        <v>9376404.6</v>
      </c>
      <c r="H99" s="26"/>
      <c r="I99" s="26">
        <v>9119336.16</v>
      </c>
      <c r="J99" s="32">
        <f>IF(G99=0,"***",100*I99/G99)</f>
        <v>97.25834740535835</v>
      </c>
      <c r="K99" s="26">
        <v>0</v>
      </c>
      <c r="L99" s="26">
        <v>0</v>
      </c>
      <c r="M99" s="26">
        <v>-66.48</v>
      </c>
      <c r="N99" s="27">
        <v>69678342.01</v>
      </c>
    </row>
    <row r="100" spans="1:14" ht="12" thickBot="1">
      <c r="A100" s="25" t="s">
        <v>71</v>
      </c>
      <c r="B100" s="5"/>
      <c r="C100" s="5"/>
      <c r="D100" s="39">
        <v>65427193.29</v>
      </c>
      <c r="E100" s="39">
        <v>697500</v>
      </c>
      <c r="F100" s="39">
        <v>1060000</v>
      </c>
      <c r="G100" s="39">
        <v>1227852</v>
      </c>
      <c r="H100" s="39">
        <v>1227851.8</v>
      </c>
      <c r="I100" s="39">
        <v>0</v>
      </c>
      <c r="J100" s="40">
        <f>IF(G100=0,"***",100*I100/G100)</f>
        <v>0</v>
      </c>
      <c r="K100" s="39">
        <v>0</v>
      </c>
      <c r="L100" s="39">
        <v>0</v>
      </c>
      <c r="M100" s="39">
        <v>0</v>
      </c>
      <c r="N100" s="41">
        <v>63501841.29</v>
      </c>
    </row>
    <row r="101" spans="1:14" ht="12" thickBot="1">
      <c r="A101" s="8" t="s">
        <v>74</v>
      </c>
      <c r="B101" s="6"/>
      <c r="C101" s="6"/>
      <c r="D101" s="30"/>
      <c r="E101" s="30"/>
      <c r="F101" s="30">
        <v>5000</v>
      </c>
      <c r="G101" s="30"/>
      <c r="H101" s="30"/>
      <c r="I101" s="30"/>
      <c r="J101" s="31"/>
      <c r="K101" s="30"/>
      <c r="L101" s="30"/>
      <c r="M101" s="30"/>
      <c r="N101" s="27"/>
    </row>
    <row r="102" spans="1:14" ht="16.5" thickBot="1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 thickBot="1">
      <c r="A103" s="8" t="s">
        <v>72</v>
      </c>
      <c r="B103" s="6"/>
      <c r="C103" s="6"/>
      <c r="D103" s="26">
        <v>187938214.44</v>
      </c>
      <c r="E103" s="26">
        <v>44153841.02</v>
      </c>
      <c r="F103" s="26">
        <f>SUM(F99:F102)</f>
        <v>10985300</v>
      </c>
      <c r="G103" s="26">
        <v>10604256.6</v>
      </c>
      <c r="H103" s="26">
        <v>1227851.8</v>
      </c>
      <c r="I103" s="26">
        <v>9119336.16</v>
      </c>
      <c r="J103" s="32">
        <f>IF(G103=0,"***",100*I103/G103)</f>
        <v>85.99693975719147</v>
      </c>
      <c r="K103" s="26">
        <v>0</v>
      </c>
      <c r="L103" s="26">
        <v>0</v>
      </c>
      <c r="M103" s="26">
        <v>-66.48</v>
      </c>
      <c r="N103" s="27">
        <v>133180183.29</v>
      </c>
    </row>
    <row r="104" spans="1:14" ht="16.5" thickBot="1">
      <c r="A104" s="3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0" ht="12" thickBot="1">
      <c r="A105" s="8" t="s">
        <v>73</v>
      </c>
      <c r="B105" s="6"/>
      <c r="C105" s="6"/>
      <c r="D105" s="26"/>
      <c r="E105" s="26"/>
      <c r="F105" s="26"/>
      <c r="G105" s="26"/>
      <c r="H105" s="26"/>
      <c r="I105" s="26">
        <v>10347187.96</v>
      </c>
      <c r="J105" s="27">
        <f>100*(I105/G103)</f>
        <v>97.57579762828449</v>
      </c>
    </row>
  </sheetData>
  <mergeCells count="5">
    <mergeCell ref="F7:G7"/>
    <mergeCell ref="D5:E5"/>
    <mergeCell ref="F5:J5"/>
    <mergeCell ref="K5:L5"/>
    <mergeCell ref="M5:N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3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52" customWidth="1"/>
    <col min="2" max="2" width="6.875" style="52" customWidth="1"/>
    <col min="3" max="3" width="29.75390625" style="52" customWidth="1"/>
    <col min="4" max="4" width="10.875" style="51" customWidth="1"/>
    <col min="5" max="5" width="8.875" style="51" customWidth="1"/>
    <col min="6" max="7" width="9.75390625" style="51" customWidth="1"/>
    <col min="8" max="8" width="10.125" style="51" customWidth="1"/>
    <col min="9" max="9" width="10.75390625" style="51" customWidth="1"/>
    <col min="10" max="10" width="6.875" style="51" customWidth="1"/>
    <col min="11" max="11" width="7.625" style="51" customWidth="1"/>
    <col min="12" max="12" width="8.25390625" style="51" customWidth="1"/>
    <col min="13" max="13" width="7.25390625" style="51" customWidth="1"/>
    <col min="14" max="14" width="8.875" style="51" customWidth="1"/>
    <col min="15" max="15" width="9.125" style="51" customWidth="1"/>
    <col min="16" max="16384" width="9.125" style="52" customWidth="1"/>
  </cols>
  <sheetData>
    <row r="1" spans="1:14" ht="15.75">
      <c r="A1" s="49"/>
      <c r="B1" s="49"/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6.5" thickBo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2.5" customHeight="1" thickBot="1">
      <c r="A3" s="53" t="s">
        <v>441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13.5" customHeight="1" thickBot="1">
      <c r="A4" s="57"/>
      <c r="B4" s="58"/>
      <c r="C4" s="59" t="s">
        <v>2</v>
      </c>
      <c r="D4" s="60" t="s">
        <v>3</v>
      </c>
      <c r="E4" s="61"/>
      <c r="F4" s="60" t="s">
        <v>4</v>
      </c>
      <c r="G4" s="62"/>
      <c r="H4" s="62"/>
      <c r="I4" s="62"/>
      <c r="J4" s="61"/>
      <c r="K4" s="60" t="s">
        <v>5</v>
      </c>
      <c r="L4" s="61"/>
      <c r="M4" s="60" t="s">
        <v>3</v>
      </c>
      <c r="N4" s="61"/>
    </row>
    <row r="5" spans="1:14" ht="12" thickBot="1">
      <c r="A5" s="63" t="s">
        <v>6</v>
      </c>
      <c r="B5" s="63" t="s">
        <v>7</v>
      </c>
      <c r="C5" s="63" t="s">
        <v>8</v>
      </c>
      <c r="D5" s="64" t="s">
        <v>9</v>
      </c>
      <c r="E5" s="64" t="s">
        <v>10</v>
      </c>
      <c r="F5" s="65" t="s">
        <v>11</v>
      </c>
      <c r="G5" s="65" t="s">
        <v>12</v>
      </c>
      <c r="H5" s="64" t="s">
        <v>13</v>
      </c>
      <c r="I5" s="64" t="s">
        <v>14</v>
      </c>
      <c r="J5" s="64" t="s">
        <v>15</v>
      </c>
      <c r="K5" s="64" t="s">
        <v>16</v>
      </c>
      <c r="L5" s="64" t="s">
        <v>17</v>
      </c>
      <c r="M5" s="64" t="s">
        <v>18</v>
      </c>
      <c r="N5" s="66" t="s">
        <v>19</v>
      </c>
    </row>
    <row r="6" spans="1:14" ht="11.25">
      <c r="A6" s="63"/>
      <c r="B6" s="63" t="s">
        <v>20</v>
      </c>
      <c r="C6" s="63"/>
      <c r="D6" s="64" t="s">
        <v>20</v>
      </c>
      <c r="E6" s="64" t="s">
        <v>21</v>
      </c>
      <c r="F6" s="67" t="s">
        <v>22</v>
      </c>
      <c r="G6" s="68"/>
      <c r="H6" s="64" t="s">
        <v>23</v>
      </c>
      <c r="I6" s="64" t="s">
        <v>24</v>
      </c>
      <c r="J6" s="64" t="s">
        <v>25</v>
      </c>
      <c r="K6" s="64"/>
      <c r="L6" s="64"/>
      <c r="M6" s="64" t="s">
        <v>26</v>
      </c>
      <c r="N6" s="66" t="s">
        <v>27</v>
      </c>
    </row>
    <row r="7" spans="1:14" ht="12" thickBot="1">
      <c r="A7" s="69"/>
      <c r="B7" s="69"/>
      <c r="C7" s="69"/>
      <c r="D7" s="65" t="s">
        <v>28</v>
      </c>
      <c r="E7" s="65"/>
      <c r="F7" s="65"/>
      <c r="G7" s="70"/>
      <c r="H7" s="65" t="s">
        <v>29</v>
      </c>
      <c r="I7" s="65" t="s">
        <v>29</v>
      </c>
      <c r="J7" s="65"/>
      <c r="K7" s="65" t="s">
        <v>22</v>
      </c>
      <c r="L7" s="65" t="s">
        <v>29</v>
      </c>
      <c r="M7" s="65" t="s">
        <v>30</v>
      </c>
      <c r="N7" s="71" t="s">
        <v>28</v>
      </c>
    </row>
    <row r="8" spans="1:14" ht="14.25" customHeight="1" thickBot="1">
      <c r="A8" s="72" t="s">
        <v>442</v>
      </c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4" ht="11.25">
      <c r="A9" s="73" t="s">
        <v>251</v>
      </c>
      <c r="B9" s="74" t="s">
        <v>443</v>
      </c>
      <c r="C9" s="74" t="s">
        <v>444</v>
      </c>
      <c r="D9" s="75">
        <v>2937.32</v>
      </c>
      <c r="E9" s="75">
        <v>2352.42</v>
      </c>
      <c r="F9" s="75">
        <v>0</v>
      </c>
      <c r="G9" s="75">
        <v>584.9</v>
      </c>
      <c r="H9" s="75"/>
      <c r="I9" s="75">
        <v>100.27</v>
      </c>
      <c r="J9" s="76">
        <f>IF(G9=0,"***",100*I9/G9)</f>
        <v>17.143101384852113</v>
      </c>
      <c r="K9" s="75"/>
      <c r="L9" s="75"/>
      <c r="M9" s="75">
        <v>0</v>
      </c>
      <c r="N9" s="77">
        <v>0</v>
      </c>
    </row>
    <row r="10" spans="1:14" ht="11.25">
      <c r="A10" s="73" t="s">
        <v>251</v>
      </c>
      <c r="B10" s="74" t="s">
        <v>445</v>
      </c>
      <c r="C10" s="74" t="s">
        <v>446</v>
      </c>
      <c r="D10" s="75">
        <v>3731.9</v>
      </c>
      <c r="E10" s="75">
        <v>3449.52</v>
      </c>
      <c r="F10" s="75">
        <v>0</v>
      </c>
      <c r="G10" s="75">
        <v>100</v>
      </c>
      <c r="H10" s="75"/>
      <c r="I10" s="75">
        <v>100</v>
      </c>
      <c r="J10" s="76">
        <f>IF(G10=0,"***",100*I10/G10)</f>
        <v>100</v>
      </c>
      <c r="K10" s="75"/>
      <c r="L10" s="75"/>
      <c r="M10" s="75">
        <v>0</v>
      </c>
      <c r="N10" s="77">
        <v>182.38</v>
      </c>
    </row>
    <row r="11" spans="1:14" ht="11.25">
      <c r="A11" s="73" t="s">
        <v>251</v>
      </c>
      <c r="B11" s="74" t="s">
        <v>447</v>
      </c>
      <c r="C11" s="74" t="s">
        <v>448</v>
      </c>
      <c r="D11" s="75">
        <v>1935.7</v>
      </c>
      <c r="E11" s="75">
        <v>0</v>
      </c>
      <c r="F11" s="75">
        <v>0</v>
      </c>
      <c r="G11" s="75">
        <v>1935.7</v>
      </c>
      <c r="H11" s="75"/>
      <c r="I11" s="75">
        <v>1625.22</v>
      </c>
      <c r="J11" s="76">
        <f>IF(G11=0,"***",100*I11/G11)</f>
        <v>83.9603244304386</v>
      </c>
      <c r="K11" s="75"/>
      <c r="L11" s="75"/>
      <c r="M11" s="75">
        <v>0</v>
      </c>
      <c r="N11" s="77">
        <v>0</v>
      </c>
    </row>
    <row r="12" spans="1:14" ht="12" thickBot="1">
      <c r="A12" s="73" t="s">
        <v>251</v>
      </c>
      <c r="B12" s="74" t="s">
        <v>449</v>
      </c>
      <c r="C12" s="74" t="s">
        <v>450</v>
      </c>
      <c r="D12" s="75">
        <v>7819.5</v>
      </c>
      <c r="E12" s="75">
        <v>0</v>
      </c>
      <c r="F12" s="75">
        <v>0</v>
      </c>
      <c r="G12" s="75">
        <v>7819.5</v>
      </c>
      <c r="H12" s="75"/>
      <c r="I12" s="75">
        <v>7273.21</v>
      </c>
      <c r="J12" s="76">
        <f>IF(G12=0,"***",100*I12/G12)</f>
        <v>93.01374768207685</v>
      </c>
      <c r="K12" s="75"/>
      <c r="L12" s="75"/>
      <c r="M12" s="75">
        <v>0</v>
      </c>
      <c r="N12" s="77">
        <v>0</v>
      </c>
    </row>
    <row r="13" spans="1:14" ht="14.25" customHeight="1" thickBot="1">
      <c r="A13" s="78" t="s">
        <v>451</v>
      </c>
      <c r="B13" s="79"/>
      <c r="C13" s="79"/>
      <c r="D13" s="80">
        <v>16424.42</v>
      </c>
      <c r="E13" s="80">
        <v>5801.95</v>
      </c>
      <c r="F13" s="80">
        <v>0</v>
      </c>
      <c r="G13" s="80">
        <v>10440.1</v>
      </c>
      <c r="H13" s="80">
        <v>0</v>
      </c>
      <c r="I13" s="80">
        <v>9098.7</v>
      </c>
      <c r="J13" s="81">
        <f>IF(G13=0,"***",100*I13/G13)</f>
        <v>87.15146406643615</v>
      </c>
      <c r="K13" s="80">
        <v>0</v>
      </c>
      <c r="L13" s="80">
        <v>0</v>
      </c>
      <c r="M13" s="80">
        <v>0</v>
      </c>
      <c r="N13" s="82">
        <v>182.37</v>
      </c>
    </row>
    <row r="14" spans="1:14" ht="16.5" thickBot="1">
      <c r="A14" s="49"/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4.25" customHeight="1" thickBot="1">
      <c r="A15" s="72" t="s">
        <v>452</v>
      </c>
      <c r="B15" s="54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11.25">
      <c r="A16" s="73" t="s">
        <v>251</v>
      </c>
      <c r="B16" s="74" t="s">
        <v>453</v>
      </c>
      <c r="C16" s="74" t="s">
        <v>454</v>
      </c>
      <c r="D16" s="75">
        <v>48883.2</v>
      </c>
      <c r="E16" s="75">
        <v>0</v>
      </c>
      <c r="F16" s="75">
        <v>0</v>
      </c>
      <c r="G16" s="75">
        <v>45978.9</v>
      </c>
      <c r="H16" s="75"/>
      <c r="I16" s="75">
        <v>45633.3</v>
      </c>
      <c r="J16" s="76">
        <f aca="true" t="shared" si="0" ref="J16:J79">IF(G16=0,"***",100*I16/G16)</f>
        <v>99.24835087398785</v>
      </c>
      <c r="K16" s="75"/>
      <c r="L16" s="75"/>
      <c r="M16" s="75">
        <v>0</v>
      </c>
      <c r="N16" s="77">
        <v>2904.3</v>
      </c>
    </row>
    <row r="17" spans="1:14" ht="11.25">
      <c r="A17" s="73" t="s">
        <v>251</v>
      </c>
      <c r="B17" s="74" t="s">
        <v>455</v>
      </c>
      <c r="C17" s="74" t="s">
        <v>456</v>
      </c>
      <c r="D17" s="75">
        <v>29310.3</v>
      </c>
      <c r="E17" s="75">
        <v>4259.54</v>
      </c>
      <c r="F17" s="75">
        <v>0</v>
      </c>
      <c r="G17" s="75">
        <v>13641.3</v>
      </c>
      <c r="H17" s="75"/>
      <c r="I17" s="75">
        <v>13641.31</v>
      </c>
      <c r="J17" s="76">
        <f t="shared" si="0"/>
        <v>100.00007330679628</v>
      </c>
      <c r="K17" s="75"/>
      <c r="L17" s="75"/>
      <c r="M17" s="75">
        <v>0</v>
      </c>
      <c r="N17" s="77">
        <v>11409.46</v>
      </c>
    </row>
    <row r="18" spans="1:14" ht="11.25">
      <c r="A18" s="73" t="s">
        <v>251</v>
      </c>
      <c r="B18" s="74" t="s">
        <v>457</v>
      </c>
      <c r="C18" s="74" t="s">
        <v>458</v>
      </c>
      <c r="D18" s="75">
        <v>47324.33</v>
      </c>
      <c r="E18" s="75">
        <v>0</v>
      </c>
      <c r="F18" s="75">
        <v>0</v>
      </c>
      <c r="G18" s="75">
        <v>42992.9</v>
      </c>
      <c r="H18" s="75"/>
      <c r="I18" s="75">
        <v>42992.88</v>
      </c>
      <c r="J18" s="76">
        <f t="shared" si="0"/>
        <v>99.99995348069099</v>
      </c>
      <c r="K18" s="75"/>
      <c r="L18" s="75"/>
      <c r="M18" s="75">
        <v>0</v>
      </c>
      <c r="N18" s="77">
        <v>4331.43</v>
      </c>
    </row>
    <row r="19" spans="1:14" ht="11.25">
      <c r="A19" s="73" t="s">
        <v>251</v>
      </c>
      <c r="B19" s="74" t="s">
        <v>459</v>
      </c>
      <c r="C19" s="74" t="s">
        <v>460</v>
      </c>
      <c r="D19" s="75">
        <v>22987.69</v>
      </c>
      <c r="E19" s="75">
        <v>0</v>
      </c>
      <c r="F19" s="75">
        <v>0</v>
      </c>
      <c r="G19" s="75">
        <v>2869.3</v>
      </c>
      <c r="H19" s="75"/>
      <c r="I19" s="75">
        <v>2869.26</v>
      </c>
      <c r="J19" s="76">
        <f t="shared" si="0"/>
        <v>99.99860593176035</v>
      </c>
      <c r="K19" s="75"/>
      <c r="L19" s="75"/>
      <c r="M19" s="75">
        <v>0</v>
      </c>
      <c r="N19" s="77">
        <v>20118.39</v>
      </c>
    </row>
    <row r="20" spans="1:14" ht="11.25">
      <c r="A20" s="73" t="s">
        <v>251</v>
      </c>
      <c r="B20" s="74" t="s">
        <v>461</v>
      </c>
      <c r="C20" s="74" t="s">
        <v>462</v>
      </c>
      <c r="D20" s="75">
        <v>36700.22</v>
      </c>
      <c r="E20" s="75">
        <v>0</v>
      </c>
      <c r="F20" s="75">
        <v>0</v>
      </c>
      <c r="G20" s="75">
        <v>13343.2</v>
      </c>
      <c r="H20" s="75"/>
      <c r="I20" s="75">
        <v>422.52</v>
      </c>
      <c r="J20" s="76">
        <f t="shared" si="0"/>
        <v>3.166556748006475</v>
      </c>
      <c r="K20" s="75"/>
      <c r="L20" s="75"/>
      <c r="M20" s="75">
        <v>0</v>
      </c>
      <c r="N20" s="77">
        <v>23357.02</v>
      </c>
    </row>
    <row r="21" spans="1:14" ht="11.25">
      <c r="A21" s="73" t="s">
        <v>251</v>
      </c>
      <c r="B21" s="74" t="s">
        <v>463</v>
      </c>
      <c r="C21" s="74" t="s">
        <v>464</v>
      </c>
      <c r="D21" s="75">
        <v>17245.6</v>
      </c>
      <c r="E21" s="75">
        <v>0</v>
      </c>
      <c r="F21" s="75">
        <v>0</v>
      </c>
      <c r="G21" s="75">
        <v>15521.1</v>
      </c>
      <c r="H21" s="75"/>
      <c r="I21" s="75">
        <v>15521.04</v>
      </c>
      <c r="J21" s="76">
        <f t="shared" si="0"/>
        <v>99.99961342946054</v>
      </c>
      <c r="K21" s="75"/>
      <c r="L21" s="75"/>
      <c r="M21" s="75">
        <v>0</v>
      </c>
      <c r="N21" s="77">
        <v>1724.5</v>
      </c>
    </row>
    <row r="22" spans="1:14" ht="11.25">
      <c r="A22" s="73" t="s">
        <v>32</v>
      </c>
      <c r="B22" s="74" t="s">
        <v>465</v>
      </c>
      <c r="C22" s="74" t="s">
        <v>466</v>
      </c>
      <c r="D22" s="75">
        <v>36552.13</v>
      </c>
      <c r="E22" s="75">
        <v>34664.99</v>
      </c>
      <c r="F22" s="75">
        <v>0</v>
      </c>
      <c r="G22" s="75">
        <v>67</v>
      </c>
      <c r="H22" s="75"/>
      <c r="I22" s="75">
        <v>66.57</v>
      </c>
      <c r="J22" s="76">
        <f t="shared" si="0"/>
        <v>99.35820895522387</v>
      </c>
      <c r="K22" s="75"/>
      <c r="L22" s="75"/>
      <c r="M22" s="75">
        <v>1753.73</v>
      </c>
      <c r="N22" s="77">
        <v>66.41</v>
      </c>
    </row>
    <row r="23" spans="1:14" ht="11.25">
      <c r="A23" s="73" t="s">
        <v>32</v>
      </c>
      <c r="B23" s="74" t="s">
        <v>467</v>
      </c>
      <c r="C23" s="74" t="s">
        <v>468</v>
      </c>
      <c r="D23" s="75">
        <v>86055.4</v>
      </c>
      <c r="E23" s="75">
        <v>85865.05</v>
      </c>
      <c r="F23" s="75">
        <v>0</v>
      </c>
      <c r="G23" s="75">
        <v>190</v>
      </c>
      <c r="H23" s="75"/>
      <c r="I23" s="75">
        <v>189.64</v>
      </c>
      <c r="J23" s="76">
        <f t="shared" si="0"/>
        <v>99.81052631578947</v>
      </c>
      <c r="K23" s="75"/>
      <c r="L23" s="75"/>
      <c r="M23" s="75">
        <v>0</v>
      </c>
      <c r="N23" s="77">
        <v>0.35</v>
      </c>
    </row>
    <row r="24" spans="1:14" ht="11.25">
      <c r="A24" s="73" t="s">
        <v>32</v>
      </c>
      <c r="B24" s="74" t="s">
        <v>469</v>
      </c>
      <c r="C24" s="74" t="s">
        <v>470</v>
      </c>
      <c r="D24" s="75">
        <v>63093.18</v>
      </c>
      <c r="E24" s="75">
        <v>62339.18</v>
      </c>
      <c r="F24" s="75">
        <v>0</v>
      </c>
      <c r="G24" s="75">
        <v>221</v>
      </c>
      <c r="H24" s="75"/>
      <c r="I24" s="75">
        <v>220.84</v>
      </c>
      <c r="J24" s="76">
        <f t="shared" si="0"/>
        <v>99.92760180995475</v>
      </c>
      <c r="K24" s="75"/>
      <c r="L24" s="75"/>
      <c r="M24" s="75">
        <v>532.41</v>
      </c>
      <c r="N24" s="77">
        <v>0.59</v>
      </c>
    </row>
    <row r="25" spans="1:14" ht="11.25">
      <c r="A25" s="73" t="s">
        <v>32</v>
      </c>
      <c r="B25" s="74" t="s">
        <v>471</v>
      </c>
      <c r="C25" s="74" t="s">
        <v>472</v>
      </c>
      <c r="D25" s="75">
        <v>13130.26</v>
      </c>
      <c r="E25" s="75">
        <v>9887.25</v>
      </c>
      <c r="F25" s="75">
        <v>0</v>
      </c>
      <c r="G25" s="75">
        <v>1393</v>
      </c>
      <c r="H25" s="75"/>
      <c r="I25" s="75">
        <v>1318.21</v>
      </c>
      <c r="J25" s="76">
        <f t="shared" si="0"/>
        <v>94.63101220387652</v>
      </c>
      <c r="K25" s="75"/>
      <c r="L25" s="75"/>
      <c r="M25" s="75">
        <v>0</v>
      </c>
      <c r="N25" s="77">
        <v>1850.02</v>
      </c>
    </row>
    <row r="26" spans="1:14" ht="11.25">
      <c r="A26" s="73" t="s">
        <v>32</v>
      </c>
      <c r="B26" s="74" t="s">
        <v>473</v>
      </c>
      <c r="C26" s="74" t="s">
        <v>474</v>
      </c>
      <c r="D26" s="75">
        <v>26551</v>
      </c>
      <c r="E26" s="75">
        <v>26024.9</v>
      </c>
      <c r="F26" s="75">
        <v>0</v>
      </c>
      <c r="G26" s="75">
        <v>72</v>
      </c>
      <c r="H26" s="75"/>
      <c r="I26" s="75">
        <v>71.22</v>
      </c>
      <c r="J26" s="76">
        <f t="shared" si="0"/>
        <v>98.91666666666667</v>
      </c>
      <c r="K26" s="75"/>
      <c r="L26" s="75"/>
      <c r="M26" s="75">
        <v>452.64</v>
      </c>
      <c r="N26" s="77">
        <v>1.46</v>
      </c>
    </row>
    <row r="27" spans="1:14" ht="11.25">
      <c r="A27" s="73" t="s">
        <v>32</v>
      </c>
      <c r="B27" s="74" t="s">
        <v>475</v>
      </c>
      <c r="C27" s="74" t="s">
        <v>476</v>
      </c>
      <c r="D27" s="75">
        <v>120000</v>
      </c>
      <c r="E27" s="75">
        <v>26000</v>
      </c>
      <c r="F27" s="75">
        <v>68200</v>
      </c>
      <c r="G27" s="75">
        <v>68200</v>
      </c>
      <c r="H27" s="75"/>
      <c r="I27" s="75">
        <v>68200</v>
      </c>
      <c r="J27" s="76">
        <f t="shared" si="0"/>
        <v>100</v>
      </c>
      <c r="K27" s="75"/>
      <c r="L27" s="75"/>
      <c r="M27" s="75">
        <v>0</v>
      </c>
      <c r="N27" s="77">
        <v>25800</v>
      </c>
    </row>
    <row r="28" spans="1:14" ht="11.25">
      <c r="A28" s="73" t="s">
        <v>32</v>
      </c>
      <c r="B28" s="74" t="s">
        <v>477</v>
      </c>
      <c r="C28" s="74" t="s">
        <v>478</v>
      </c>
      <c r="D28" s="75">
        <v>46843.8</v>
      </c>
      <c r="E28" s="75">
        <v>0</v>
      </c>
      <c r="F28" s="75">
        <v>37000</v>
      </c>
      <c r="G28" s="75">
        <v>31621</v>
      </c>
      <c r="H28" s="75"/>
      <c r="I28" s="75">
        <v>31620.54</v>
      </c>
      <c r="J28" s="76">
        <f t="shared" si="0"/>
        <v>99.99854527054805</v>
      </c>
      <c r="K28" s="75"/>
      <c r="L28" s="75"/>
      <c r="M28" s="75">
        <v>0</v>
      </c>
      <c r="N28" s="77">
        <v>15222.8</v>
      </c>
    </row>
    <row r="29" spans="1:14" ht="11.25">
      <c r="A29" s="73" t="s">
        <v>32</v>
      </c>
      <c r="B29" s="74" t="s">
        <v>479</v>
      </c>
      <c r="C29" s="74" t="s">
        <v>480</v>
      </c>
      <c r="D29" s="75">
        <v>118876.37</v>
      </c>
      <c r="E29" s="75">
        <v>18876.37</v>
      </c>
      <c r="F29" s="75">
        <v>35000</v>
      </c>
      <c r="G29" s="75">
        <v>13600</v>
      </c>
      <c r="H29" s="75"/>
      <c r="I29" s="75">
        <v>13405.41</v>
      </c>
      <c r="J29" s="76">
        <f t="shared" si="0"/>
        <v>98.56919117647058</v>
      </c>
      <c r="K29" s="75"/>
      <c r="L29" s="75"/>
      <c r="M29" s="75">
        <v>0</v>
      </c>
      <c r="N29" s="77">
        <v>86400</v>
      </c>
    </row>
    <row r="30" spans="1:14" ht="11.25">
      <c r="A30" s="73" t="s">
        <v>32</v>
      </c>
      <c r="B30" s="74" t="s">
        <v>481</v>
      </c>
      <c r="C30" s="74" t="s">
        <v>482</v>
      </c>
      <c r="D30" s="75">
        <v>104253</v>
      </c>
      <c r="E30" s="75">
        <v>0</v>
      </c>
      <c r="F30" s="75">
        <v>40000</v>
      </c>
      <c r="G30" s="75">
        <v>42657</v>
      </c>
      <c r="H30" s="75"/>
      <c r="I30" s="75">
        <v>42657</v>
      </c>
      <c r="J30" s="76">
        <f t="shared" si="0"/>
        <v>100</v>
      </c>
      <c r="K30" s="75"/>
      <c r="L30" s="75"/>
      <c r="M30" s="75">
        <v>0</v>
      </c>
      <c r="N30" s="77">
        <v>61596</v>
      </c>
    </row>
    <row r="31" spans="1:14" ht="11.25">
      <c r="A31" s="73" t="s">
        <v>32</v>
      </c>
      <c r="B31" s="74" t="s">
        <v>483</v>
      </c>
      <c r="C31" s="74" t="s">
        <v>484</v>
      </c>
      <c r="D31" s="75">
        <v>45000</v>
      </c>
      <c r="E31" s="75">
        <v>0</v>
      </c>
      <c r="F31" s="75">
        <v>0</v>
      </c>
      <c r="G31" s="75">
        <v>400</v>
      </c>
      <c r="H31" s="75"/>
      <c r="I31" s="75">
        <v>364.8</v>
      </c>
      <c r="J31" s="76">
        <f t="shared" si="0"/>
        <v>91.2</v>
      </c>
      <c r="K31" s="75"/>
      <c r="L31" s="75"/>
      <c r="M31" s="75">
        <v>0</v>
      </c>
      <c r="N31" s="77">
        <v>44600</v>
      </c>
    </row>
    <row r="32" spans="1:14" ht="11.25">
      <c r="A32" s="73" t="s">
        <v>32</v>
      </c>
      <c r="B32" s="74" t="s">
        <v>485</v>
      </c>
      <c r="C32" s="74" t="s">
        <v>486</v>
      </c>
      <c r="D32" s="75">
        <v>250000</v>
      </c>
      <c r="E32" s="75">
        <v>0</v>
      </c>
      <c r="F32" s="75">
        <v>0</v>
      </c>
      <c r="G32" s="75">
        <v>40</v>
      </c>
      <c r="H32" s="75"/>
      <c r="I32" s="75">
        <v>19.8</v>
      </c>
      <c r="J32" s="76">
        <f t="shared" si="0"/>
        <v>49.5</v>
      </c>
      <c r="K32" s="75"/>
      <c r="L32" s="75"/>
      <c r="M32" s="75">
        <v>0</v>
      </c>
      <c r="N32" s="77">
        <v>249960</v>
      </c>
    </row>
    <row r="33" spans="1:14" ht="11.25">
      <c r="A33" s="73" t="s">
        <v>32</v>
      </c>
      <c r="B33" s="74" t="s">
        <v>487</v>
      </c>
      <c r="C33" s="74" t="s">
        <v>488</v>
      </c>
      <c r="D33" s="75">
        <v>51300</v>
      </c>
      <c r="E33" s="75">
        <v>0</v>
      </c>
      <c r="F33" s="75">
        <v>0</v>
      </c>
      <c r="G33" s="75">
        <v>1750</v>
      </c>
      <c r="H33" s="75"/>
      <c r="I33" s="75">
        <v>1701.2</v>
      </c>
      <c r="J33" s="76">
        <f t="shared" si="0"/>
        <v>97.21142857142857</v>
      </c>
      <c r="K33" s="75"/>
      <c r="L33" s="75"/>
      <c r="M33" s="75">
        <v>0</v>
      </c>
      <c r="N33" s="77">
        <v>49550</v>
      </c>
    </row>
    <row r="34" spans="1:14" ht="11.25">
      <c r="A34" s="73" t="s">
        <v>260</v>
      </c>
      <c r="B34" s="74" t="s">
        <v>489</v>
      </c>
      <c r="C34" s="74" t="s">
        <v>490</v>
      </c>
      <c r="D34" s="75">
        <v>23784.47</v>
      </c>
      <c r="E34" s="75">
        <v>3932.16</v>
      </c>
      <c r="F34" s="75">
        <v>0</v>
      </c>
      <c r="G34" s="75">
        <v>15210.3</v>
      </c>
      <c r="H34" s="75"/>
      <c r="I34" s="75">
        <v>15210.21</v>
      </c>
      <c r="J34" s="76">
        <f t="shared" si="0"/>
        <v>99.99940829569437</v>
      </c>
      <c r="K34" s="75"/>
      <c r="L34" s="75"/>
      <c r="M34" s="75">
        <v>0</v>
      </c>
      <c r="N34" s="77">
        <v>4642.01</v>
      </c>
    </row>
    <row r="35" spans="1:14" ht="11.25">
      <c r="A35" s="73" t="s">
        <v>260</v>
      </c>
      <c r="B35" s="74" t="s">
        <v>491</v>
      </c>
      <c r="C35" s="74" t="s">
        <v>492</v>
      </c>
      <c r="D35" s="75">
        <v>22100.31</v>
      </c>
      <c r="E35" s="75">
        <v>16700.72</v>
      </c>
      <c r="F35" s="75">
        <v>0</v>
      </c>
      <c r="G35" s="75">
        <v>5285.5</v>
      </c>
      <c r="H35" s="75"/>
      <c r="I35" s="75">
        <v>5285.46</v>
      </c>
      <c r="J35" s="76">
        <f t="shared" si="0"/>
        <v>99.99924321256267</v>
      </c>
      <c r="K35" s="75"/>
      <c r="L35" s="75"/>
      <c r="M35" s="75">
        <v>0</v>
      </c>
      <c r="N35" s="77">
        <v>114.1</v>
      </c>
    </row>
    <row r="36" spans="1:14" ht="11.25">
      <c r="A36" s="73" t="s">
        <v>260</v>
      </c>
      <c r="B36" s="74" t="s">
        <v>493</v>
      </c>
      <c r="C36" s="74" t="s">
        <v>494</v>
      </c>
      <c r="D36" s="75">
        <v>33059.12</v>
      </c>
      <c r="E36" s="75">
        <v>4852.25</v>
      </c>
      <c r="F36" s="75">
        <v>0</v>
      </c>
      <c r="G36" s="75">
        <v>26293.4</v>
      </c>
      <c r="H36" s="75"/>
      <c r="I36" s="75">
        <v>26293.41</v>
      </c>
      <c r="J36" s="76">
        <f t="shared" si="0"/>
        <v>100.00003803235792</v>
      </c>
      <c r="K36" s="75"/>
      <c r="L36" s="75"/>
      <c r="M36" s="75">
        <v>0</v>
      </c>
      <c r="N36" s="77">
        <v>1913.47</v>
      </c>
    </row>
    <row r="37" spans="1:14" ht="11.25">
      <c r="A37" s="73" t="s">
        <v>260</v>
      </c>
      <c r="B37" s="74" t="s">
        <v>495</v>
      </c>
      <c r="C37" s="74" t="s">
        <v>496</v>
      </c>
      <c r="D37" s="75">
        <v>8847.4</v>
      </c>
      <c r="E37" s="75">
        <v>3277.26</v>
      </c>
      <c r="F37" s="75">
        <v>0</v>
      </c>
      <c r="G37" s="75">
        <v>2906.7</v>
      </c>
      <c r="H37" s="75"/>
      <c r="I37" s="75">
        <v>2906.79</v>
      </c>
      <c r="J37" s="76">
        <f t="shared" si="0"/>
        <v>100.00309629476727</v>
      </c>
      <c r="K37" s="75"/>
      <c r="L37" s="75"/>
      <c r="M37" s="75">
        <v>0</v>
      </c>
      <c r="N37" s="77">
        <v>2663.44</v>
      </c>
    </row>
    <row r="38" spans="1:14" ht="11.25">
      <c r="A38" s="73" t="s">
        <v>260</v>
      </c>
      <c r="B38" s="74" t="s">
        <v>497</v>
      </c>
      <c r="C38" s="74" t="s">
        <v>498</v>
      </c>
      <c r="D38" s="75">
        <v>37897.98</v>
      </c>
      <c r="E38" s="75">
        <v>31940.28</v>
      </c>
      <c r="F38" s="75">
        <v>0</v>
      </c>
      <c r="G38" s="75">
        <v>3038.2</v>
      </c>
      <c r="H38" s="75"/>
      <c r="I38" s="75">
        <v>3038.2</v>
      </c>
      <c r="J38" s="76">
        <f t="shared" si="0"/>
        <v>100</v>
      </c>
      <c r="K38" s="75"/>
      <c r="L38" s="75"/>
      <c r="M38" s="75">
        <v>0</v>
      </c>
      <c r="N38" s="77">
        <v>2919.5</v>
      </c>
    </row>
    <row r="39" spans="1:14" ht="11.25">
      <c r="A39" s="73" t="s">
        <v>260</v>
      </c>
      <c r="B39" s="74" t="s">
        <v>499</v>
      </c>
      <c r="C39" s="74" t="s">
        <v>500</v>
      </c>
      <c r="D39" s="75">
        <v>24457.36</v>
      </c>
      <c r="E39" s="75">
        <v>10752.16</v>
      </c>
      <c r="F39" s="75">
        <v>0</v>
      </c>
      <c r="G39" s="75">
        <v>11213.8</v>
      </c>
      <c r="H39" s="75"/>
      <c r="I39" s="75">
        <v>11213.81</v>
      </c>
      <c r="J39" s="76">
        <f t="shared" si="0"/>
        <v>100.00008917583692</v>
      </c>
      <c r="K39" s="75"/>
      <c r="L39" s="75"/>
      <c r="M39" s="75">
        <v>0</v>
      </c>
      <c r="N39" s="77">
        <v>2491.4</v>
      </c>
    </row>
    <row r="40" spans="1:14" ht="11.25">
      <c r="A40" s="73" t="s">
        <v>260</v>
      </c>
      <c r="B40" s="74" t="s">
        <v>501</v>
      </c>
      <c r="C40" s="74" t="s">
        <v>502</v>
      </c>
      <c r="D40" s="75">
        <v>11008.48</v>
      </c>
      <c r="E40" s="75">
        <v>7830.11</v>
      </c>
      <c r="F40" s="75">
        <v>0</v>
      </c>
      <c r="G40" s="75">
        <v>1136.4</v>
      </c>
      <c r="H40" s="75"/>
      <c r="I40" s="75">
        <v>1136.38</v>
      </c>
      <c r="J40" s="76">
        <f t="shared" si="0"/>
        <v>99.99824005631821</v>
      </c>
      <c r="K40" s="75"/>
      <c r="L40" s="75"/>
      <c r="M40" s="75">
        <v>0</v>
      </c>
      <c r="N40" s="77">
        <v>2041.97</v>
      </c>
    </row>
    <row r="41" spans="1:14" ht="11.25">
      <c r="A41" s="73" t="s">
        <v>260</v>
      </c>
      <c r="B41" s="74" t="s">
        <v>503</v>
      </c>
      <c r="C41" s="74" t="s">
        <v>504</v>
      </c>
      <c r="D41" s="75">
        <v>39989.13</v>
      </c>
      <c r="E41" s="75">
        <v>11263.03</v>
      </c>
      <c r="F41" s="75">
        <v>0</v>
      </c>
      <c r="G41" s="75">
        <v>24136.4</v>
      </c>
      <c r="H41" s="75"/>
      <c r="I41" s="75">
        <v>24136.32</v>
      </c>
      <c r="J41" s="76">
        <f t="shared" si="0"/>
        <v>99.99966855040519</v>
      </c>
      <c r="K41" s="75"/>
      <c r="L41" s="75"/>
      <c r="M41" s="75">
        <v>0</v>
      </c>
      <c r="N41" s="77">
        <v>4589.69</v>
      </c>
    </row>
    <row r="42" spans="1:14" ht="11.25">
      <c r="A42" s="73" t="s">
        <v>260</v>
      </c>
      <c r="B42" s="74" t="s">
        <v>505</v>
      </c>
      <c r="C42" s="74" t="s">
        <v>506</v>
      </c>
      <c r="D42" s="75">
        <v>61709.52</v>
      </c>
      <c r="E42" s="75">
        <v>648.02</v>
      </c>
      <c r="F42" s="75">
        <v>0</v>
      </c>
      <c r="G42" s="75">
        <v>61061.5</v>
      </c>
      <c r="H42" s="75"/>
      <c r="I42" s="75">
        <v>42906.11</v>
      </c>
      <c r="J42" s="76">
        <f t="shared" si="0"/>
        <v>70.26704224429469</v>
      </c>
      <c r="K42" s="75"/>
      <c r="L42" s="75"/>
      <c r="M42" s="75">
        <v>0</v>
      </c>
      <c r="N42" s="77">
        <v>0</v>
      </c>
    </row>
    <row r="43" spans="1:14" ht="11.25">
      <c r="A43" s="73" t="s">
        <v>260</v>
      </c>
      <c r="B43" s="74" t="s">
        <v>507</v>
      </c>
      <c r="C43" s="74" t="s">
        <v>508</v>
      </c>
      <c r="D43" s="75">
        <v>15556.43</v>
      </c>
      <c r="E43" s="75">
        <v>9641.73</v>
      </c>
      <c r="F43" s="75">
        <v>0</v>
      </c>
      <c r="G43" s="75">
        <v>5683</v>
      </c>
      <c r="H43" s="75"/>
      <c r="I43" s="75">
        <v>5683.05</v>
      </c>
      <c r="J43" s="76">
        <f t="shared" si="0"/>
        <v>100.00087981699807</v>
      </c>
      <c r="K43" s="75"/>
      <c r="L43" s="75"/>
      <c r="M43" s="75">
        <v>0</v>
      </c>
      <c r="N43" s="77">
        <v>231.7</v>
      </c>
    </row>
    <row r="44" spans="1:14" ht="11.25">
      <c r="A44" s="73" t="s">
        <v>509</v>
      </c>
      <c r="B44" s="74" t="s">
        <v>510</v>
      </c>
      <c r="C44" s="74" t="s">
        <v>511</v>
      </c>
      <c r="D44" s="75">
        <v>35000</v>
      </c>
      <c r="E44" s="75">
        <v>1377.82</v>
      </c>
      <c r="F44" s="75">
        <v>0</v>
      </c>
      <c r="G44" s="75">
        <v>4939</v>
      </c>
      <c r="H44" s="75"/>
      <c r="I44" s="75">
        <v>4938.99</v>
      </c>
      <c r="J44" s="76">
        <f t="shared" si="0"/>
        <v>99.99979752986434</v>
      </c>
      <c r="K44" s="75"/>
      <c r="L44" s="75"/>
      <c r="M44" s="75">
        <v>0</v>
      </c>
      <c r="N44" s="77">
        <v>28683.18</v>
      </c>
    </row>
    <row r="45" spans="1:14" ht="11.25">
      <c r="A45" s="73" t="s">
        <v>509</v>
      </c>
      <c r="B45" s="74" t="s">
        <v>512</v>
      </c>
      <c r="C45" s="74" t="s">
        <v>513</v>
      </c>
      <c r="D45" s="75">
        <v>2017.7</v>
      </c>
      <c r="E45" s="75">
        <v>2016.71</v>
      </c>
      <c r="F45" s="75">
        <v>14000</v>
      </c>
      <c r="G45" s="75">
        <v>0</v>
      </c>
      <c r="H45" s="75"/>
      <c r="I45" s="75">
        <v>0</v>
      </c>
      <c r="J45" s="76" t="str">
        <f t="shared" si="0"/>
        <v>***</v>
      </c>
      <c r="K45" s="75"/>
      <c r="L45" s="75"/>
      <c r="M45" s="75">
        <v>0</v>
      </c>
      <c r="N45" s="77">
        <v>0.99</v>
      </c>
    </row>
    <row r="46" spans="1:14" ht="11.25">
      <c r="A46" s="73" t="s">
        <v>509</v>
      </c>
      <c r="B46" s="74" t="s">
        <v>514</v>
      </c>
      <c r="C46" s="74" t="s">
        <v>515</v>
      </c>
      <c r="D46" s="75">
        <v>13702</v>
      </c>
      <c r="E46" s="75">
        <v>0</v>
      </c>
      <c r="F46" s="75">
        <v>0</v>
      </c>
      <c r="G46" s="75">
        <v>13702</v>
      </c>
      <c r="H46" s="75"/>
      <c r="I46" s="75">
        <v>11084.8</v>
      </c>
      <c r="J46" s="76">
        <f t="shared" si="0"/>
        <v>80.89913881185228</v>
      </c>
      <c r="K46" s="75"/>
      <c r="L46" s="75"/>
      <c r="M46" s="75">
        <v>0</v>
      </c>
      <c r="N46" s="77">
        <v>0</v>
      </c>
    </row>
    <row r="47" spans="1:14" ht="11.25">
      <c r="A47" s="73" t="s">
        <v>509</v>
      </c>
      <c r="B47" s="74" t="s">
        <v>516</v>
      </c>
      <c r="C47" s="74" t="s">
        <v>517</v>
      </c>
      <c r="D47" s="75">
        <v>9458</v>
      </c>
      <c r="E47" s="75">
        <v>0</v>
      </c>
      <c r="F47" s="75">
        <v>0</v>
      </c>
      <c r="G47" s="75">
        <v>9417.9</v>
      </c>
      <c r="H47" s="75"/>
      <c r="I47" s="75">
        <v>5906.31</v>
      </c>
      <c r="J47" s="76">
        <f t="shared" si="0"/>
        <v>62.71366228140032</v>
      </c>
      <c r="K47" s="75"/>
      <c r="L47" s="75"/>
      <c r="M47" s="75">
        <v>0</v>
      </c>
      <c r="N47" s="77">
        <v>40.1</v>
      </c>
    </row>
    <row r="48" spans="1:14" ht="11.25">
      <c r="A48" s="73" t="s">
        <v>509</v>
      </c>
      <c r="B48" s="74" t="s">
        <v>518</v>
      </c>
      <c r="C48" s="74" t="s">
        <v>519</v>
      </c>
      <c r="D48" s="75">
        <v>27450</v>
      </c>
      <c r="E48" s="75">
        <v>0</v>
      </c>
      <c r="F48" s="75">
        <v>0</v>
      </c>
      <c r="G48" s="75">
        <v>27450</v>
      </c>
      <c r="H48" s="75"/>
      <c r="I48" s="75">
        <v>24389.97</v>
      </c>
      <c r="J48" s="76">
        <f t="shared" si="0"/>
        <v>88.85234972677596</v>
      </c>
      <c r="K48" s="75"/>
      <c r="L48" s="75"/>
      <c r="M48" s="75">
        <v>0</v>
      </c>
      <c r="N48" s="77">
        <v>0</v>
      </c>
    </row>
    <row r="49" spans="1:14" ht="11.25">
      <c r="A49" s="73" t="s">
        <v>509</v>
      </c>
      <c r="B49" s="74" t="s">
        <v>520</v>
      </c>
      <c r="C49" s="74" t="s">
        <v>521</v>
      </c>
      <c r="D49" s="75">
        <v>10929.4</v>
      </c>
      <c r="E49" s="75">
        <v>0</v>
      </c>
      <c r="F49" s="75">
        <v>5000</v>
      </c>
      <c r="G49" s="75">
        <v>928.3</v>
      </c>
      <c r="H49" s="75"/>
      <c r="I49" s="75">
        <v>399.9</v>
      </c>
      <c r="J49" s="76">
        <f t="shared" si="0"/>
        <v>43.07874609501239</v>
      </c>
      <c r="K49" s="75"/>
      <c r="L49" s="75"/>
      <c r="M49" s="75">
        <v>0</v>
      </c>
      <c r="N49" s="77">
        <v>10001.1</v>
      </c>
    </row>
    <row r="50" spans="1:14" ht="11.25">
      <c r="A50" s="73" t="s">
        <v>509</v>
      </c>
      <c r="B50" s="74" t="s">
        <v>522</v>
      </c>
      <c r="C50" s="74" t="s">
        <v>523</v>
      </c>
      <c r="D50" s="75">
        <v>21137.3</v>
      </c>
      <c r="E50" s="75">
        <v>819.74</v>
      </c>
      <c r="F50" s="75">
        <v>0</v>
      </c>
      <c r="G50" s="75">
        <v>18817.5</v>
      </c>
      <c r="H50" s="75"/>
      <c r="I50" s="75">
        <v>17356.51</v>
      </c>
      <c r="J50" s="76">
        <f t="shared" si="0"/>
        <v>92.23600371994154</v>
      </c>
      <c r="K50" s="75"/>
      <c r="L50" s="75"/>
      <c r="M50" s="75">
        <v>0</v>
      </c>
      <c r="N50" s="77">
        <v>1500.07</v>
      </c>
    </row>
    <row r="51" spans="1:14" ht="11.25">
      <c r="A51" s="73" t="s">
        <v>509</v>
      </c>
      <c r="B51" s="74" t="s">
        <v>524</v>
      </c>
      <c r="C51" s="74" t="s">
        <v>525</v>
      </c>
      <c r="D51" s="75">
        <v>11259</v>
      </c>
      <c r="E51" s="75">
        <v>214.2</v>
      </c>
      <c r="F51" s="75">
        <v>17000</v>
      </c>
      <c r="G51" s="75">
        <v>11044.5</v>
      </c>
      <c r="H51" s="75"/>
      <c r="I51" s="75">
        <v>11028.84</v>
      </c>
      <c r="J51" s="76">
        <f t="shared" si="0"/>
        <v>99.85820996876274</v>
      </c>
      <c r="K51" s="75"/>
      <c r="L51" s="75"/>
      <c r="M51" s="75">
        <v>0</v>
      </c>
      <c r="N51" s="77">
        <v>0.3</v>
      </c>
    </row>
    <row r="52" spans="1:14" ht="11.25">
      <c r="A52" s="73" t="s">
        <v>509</v>
      </c>
      <c r="B52" s="74" t="s">
        <v>526</v>
      </c>
      <c r="C52" s="74" t="s">
        <v>527</v>
      </c>
      <c r="D52" s="75">
        <v>2188.1</v>
      </c>
      <c r="E52" s="75">
        <v>2098.41</v>
      </c>
      <c r="F52" s="75">
        <v>0</v>
      </c>
      <c r="G52" s="75">
        <v>89.6</v>
      </c>
      <c r="H52" s="75"/>
      <c r="I52" s="75">
        <v>89.6</v>
      </c>
      <c r="J52" s="76">
        <f t="shared" si="0"/>
        <v>100</v>
      </c>
      <c r="K52" s="75"/>
      <c r="L52" s="75"/>
      <c r="M52" s="75">
        <v>0</v>
      </c>
      <c r="N52" s="77">
        <v>0.1</v>
      </c>
    </row>
    <row r="53" spans="1:14" ht="11.25">
      <c r="A53" s="73" t="s">
        <v>509</v>
      </c>
      <c r="B53" s="74" t="s">
        <v>528</v>
      </c>
      <c r="C53" s="74" t="s">
        <v>529</v>
      </c>
      <c r="D53" s="75">
        <v>5523.6</v>
      </c>
      <c r="E53" s="75">
        <v>3753.55</v>
      </c>
      <c r="F53" s="75">
        <v>0</v>
      </c>
      <c r="G53" s="75">
        <v>1770</v>
      </c>
      <c r="H53" s="75"/>
      <c r="I53" s="75">
        <v>1770</v>
      </c>
      <c r="J53" s="76">
        <f t="shared" si="0"/>
        <v>100</v>
      </c>
      <c r="K53" s="75"/>
      <c r="L53" s="75"/>
      <c r="M53" s="75">
        <v>0</v>
      </c>
      <c r="N53" s="77">
        <v>0.05</v>
      </c>
    </row>
    <row r="54" spans="1:14" ht="11.25">
      <c r="A54" s="73" t="s">
        <v>509</v>
      </c>
      <c r="B54" s="74" t="s">
        <v>530</v>
      </c>
      <c r="C54" s="74" t="s">
        <v>531</v>
      </c>
      <c r="D54" s="75">
        <v>8019.3</v>
      </c>
      <c r="E54" s="75">
        <v>428.4</v>
      </c>
      <c r="F54" s="75">
        <v>8000</v>
      </c>
      <c r="G54" s="75">
        <v>7590.9</v>
      </c>
      <c r="H54" s="75"/>
      <c r="I54" s="75">
        <v>7509.9</v>
      </c>
      <c r="J54" s="76">
        <f t="shared" si="0"/>
        <v>98.9329328538118</v>
      </c>
      <c r="K54" s="75"/>
      <c r="L54" s="75"/>
      <c r="M54" s="75">
        <v>0</v>
      </c>
      <c r="N54" s="77">
        <v>0</v>
      </c>
    </row>
    <row r="55" spans="1:14" ht="11.25">
      <c r="A55" s="73" t="s">
        <v>509</v>
      </c>
      <c r="B55" s="74" t="s">
        <v>532</v>
      </c>
      <c r="C55" s="74" t="s">
        <v>533</v>
      </c>
      <c r="D55" s="75">
        <v>8252.3</v>
      </c>
      <c r="E55" s="75">
        <v>252.28</v>
      </c>
      <c r="F55" s="75">
        <v>0</v>
      </c>
      <c r="G55" s="75">
        <v>8000</v>
      </c>
      <c r="H55" s="75"/>
      <c r="I55" s="75">
        <v>7951.98</v>
      </c>
      <c r="J55" s="76">
        <f t="shared" si="0"/>
        <v>99.39975</v>
      </c>
      <c r="K55" s="75"/>
      <c r="L55" s="75"/>
      <c r="M55" s="75">
        <v>0</v>
      </c>
      <c r="N55" s="77">
        <v>0.02</v>
      </c>
    </row>
    <row r="56" spans="1:14" ht="11.25">
      <c r="A56" s="73" t="s">
        <v>509</v>
      </c>
      <c r="B56" s="74" t="s">
        <v>534</v>
      </c>
      <c r="C56" s="74" t="s">
        <v>535</v>
      </c>
      <c r="D56" s="75">
        <v>8127.9</v>
      </c>
      <c r="E56" s="75">
        <v>565.25</v>
      </c>
      <c r="F56" s="75">
        <v>0</v>
      </c>
      <c r="G56" s="75">
        <v>7562.6</v>
      </c>
      <c r="H56" s="75"/>
      <c r="I56" s="75">
        <v>7562.57</v>
      </c>
      <c r="J56" s="76">
        <f t="shared" si="0"/>
        <v>99.9996033110306</v>
      </c>
      <c r="K56" s="75"/>
      <c r="L56" s="75"/>
      <c r="M56" s="75">
        <v>0</v>
      </c>
      <c r="N56" s="77">
        <v>0.05</v>
      </c>
    </row>
    <row r="57" spans="1:14" ht="11.25">
      <c r="A57" s="73" t="s">
        <v>509</v>
      </c>
      <c r="B57" s="74" t="s">
        <v>536</v>
      </c>
      <c r="C57" s="74" t="s">
        <v>537</v>
      </c>
      <c r="D57" s="75">
        <v>12905.8</v>
      </c>
      <c r="E57" s="75">
        <v>886.19</v>
      </c>
      <c r="F57" s="75">
        <v>0</v>
      </c>
      <c r="G57" s="75">
        <v>12019.6</v>
      </c>
      <c r="H57" s="75"/>
      <c r="I57" s="75">
        <v>12019.55</v>
      </c>
      <c r="J57" s="76">
        <f t="shared" si="0"/>
        <v>99.99958401277912</v>
      </c>
      <c r="K57" s="75"/>
      <c r="L57" s="75"/>
      <c r="M57" s="75">
        <v>0</v>
      </c>
      <c r="N57" s="77">
        <v>0.01</v>
      </c>
    </row>
    <row r="58" spans="1:14" ht="11.25">
      <c r="A58" s="73" t="s">
        <v>509</v>
      </c>
      <c r="B58" s="74" t="s">
        <v>538</v>
      </c>
      <c r="C58" s="74" t="s">
        <v>539</v>
      </c>
      <c r="D58" s="75">
        <v>0</v>
      </c>
      <c r="E58" s="75">
        <v>505</v>
      </c>
      <c r="F58" s="75">
        <v>0</v>
      </c>
      <c r="G58" s="75">
        <v>0</v>
      </c>
      <c r="H58" s="75"/>
      <c r="I58" s="75">
        <v>0</v>
      </c>
      <c r="J58" s="76" t="str">
        <f t="shared" si="0"/>
        <v>***</v>
      </c>
      <c r="K58" s="75"/>
      <c r="L58" s="75"/>
      <c r="M58" s="75">
        <v>-505</v>
      </c>
      <c r="N58" s="77">
        <v>0</v>
      </c>
    </row>
    <row r="59" spans="1:14" ht="11.25">
      <c r="A59" s="73" t="s">
        <v>509</v>
      </c>
      <c r="B59" s="74" t="s">
        <v>540</v>
      </c>
      <c r="C59" s="74" t="s">
        <v>541</v>
      </c>
      <c r="D59" s="75">
        <v>6705</v>
      </c>
      <c r="E59" s="75">
        <v>0</v>
      </c>
      <c r="F59" s="75">
        <v>16000</v>
      </c>
      <c r="G59" s="75">
        <v>6200</v>
      </c>
      <c r="H59" s="75"/>
      <c r="I59" s="75">
        <v>6200</v>
      </c>
      <c r="J59" s="76">
        <f t="shared" si="0"/>
        <v>100</v>
      </c>
      <c r="K59" s="75"/>
      <c r="L59" s="75"/>
      <c r="M59" s="75">
        <v>505</v>
      </c>
      <c r="N59" s="77">
        <v>0</v>
      </c>
    </row>
    <row r="60" spans="1:14" ht="11.25">
      <c r="A60" s="73" t="s">
        <v>509</v>
      </c>
      <c r="B60" s="74" t="s">
        <v>542</v>
      </c>
      <c r="C60" s="74" t="s">
        <v>543</v>
      </c>
      <c r="D60" s="75">
        <v>7541.5</v>
      </c>
      <c r="E60" s="75">
        <v>0</v>
      </c>
      <c r="F60" s="75">
        <v>7000</v>
      </c>
      <c r="G60" s="75">
        <v>7541.5</v>
      </c>
      <c r="H60" s="75"/>
      <c r="I60" s="75">
        <v>7538.98</v>
      </c>
      <c r="J60" s="76">
        <f t="shared" si="0"/>
        <v>99.9665848969038</v>
      </c>
      <c r="K60" s="75"/>
      <c r="L60" s="75"/>
      <c r="M60" s="75">
        <v>0</v>
      </c>
      <c r="N60" s="77">
        <v>0</v>
      </c>
    </row>
    <row r="61" spans="1:14" ht="11.25">
      <c r="A61" s="73" t="s">
        <v>509</v>
      </c>
      <c r="B61" s="74" t="s">
        <v>544</v>
      </c>
      <c r="C61" s="74" t="s">
        <v>545</v>
      </c>
      <c r="D61" s="75">
        <v>4073.2</v>
      </c>
      <c r="E61" s="75">
        <v>0</v>
      </c>
      <c r="F61" s="75">
        <v>3670</v>
      </c>
      <c r="G61" s="75">
        <v>1743.2</v>
      </c>
      <c r="H61" s="75"/>
      <c r="I61" s="75">
        <v>1896.05</v>
      </c>
      <c r="J61" s="76">
        <f t="shared" si="0"/>
        <v>108.76835704451582</v>
      </c>
      <c r="K61" s="75"/>
      <c r="L61" s="75"/>
      <c r="M61" s="75">
        <v>0</v>
      </c>
      <c r="N61" s="77">
        <v>2330</v>
      </c>
    </row>
    <row r="62" spans="1:14" ht="11.25">
      <c r="A62" s="73" t="s">
        <v>509</v>
      </c>
      <c r="B62" s="74" t="s">
        <v>546</v>
      </c>
      <c r="C62" s="74" t="s">
        <v>547</v>
      </c>
      <c r="D62" s="75">
        <v>0</v>
      </c>
      <c r="E62" s="75">
        <v>0</v>
      </c>
      <c r="F62" s="75">
        <v>150000</v>
      </c>
      <c r="G62" s="75">
        <v>0</v>
      </c>
      <c r="H62" s="75"/>
      <c r="I62" s="75">
        <v>0</v>
      </c>
      <c r="J62" s="76" t="str">
        <f t="shared" si="0"/>
        <v>***</v>
      </c>
      <c r="K62" s="75"/>
      <c r="L62" s="75"/>
      <c r="M62" s="75">
        <v>0</v>
      </c>
      <c r="N62" s="77">
        <v>0</v>
      </c>
    </row>
    <row r="63" spans="1:14" ht="11.25">
      <c r="A63" s="73" t="s">
        <v>509</v>
      </c>
      <c r="B63" s="74" t="s">
        <v>548</v>
      </c>
      <c r="C63" s="74" t="s">
        <v>549</v>
      </c>
      <c r="D63" s="75">
        <v>9149.8</v>
      </c>
      <c r="E63" s="75">
        <v>0</v>
      </c>
      <c r="F63" s="75">
        <v>0</v>
      </c>
      <c r="G63" s="75">
        <v>9149.8</v>
      </c>
      <c r="H63" s="75"/>
      <c r="I63" s="75">
        <v>9149.73</v>
      </c>
      <c r="J63" s="76">
        <f t="shared" si="0"/>
        <v>99.99923495595533</v>
      </c>
      <c r="K63" s="75"/>
      <c r="L63" s="75"/>
      <c r="M63" s="75">
        <v>0</v>
      </c>
      <c r="N63" s="77">
        <v>0</v>
      </c>
    </row>
    <row r="64" spans="1:14" ht="11.25">
      <c r="A64" s="73" t="s">
        <v>509</v>
      </c>
      <c r="B64" s="74" t="s">
        <v>550</v>
      </c>
      <c r="C64" s="74" t="s">
        <v>551</v>
      </c>
      <c r="D64" s="75">
        <v>2846.7</v>
      </c>
      <c r="E64" s="75">
        <v>0</v>
      </c>
      <c r="F64" s="75">
        <v>0</v>
      </c>
      <c r="G64" s="75">
        <v>2846.7</v>
      </c>
      <c r="H64" s="75"/>
      <c r="I64" s="75">
        <v>2845</v>
      </c>
      <c r="J64" s="76">
        <f t="shared" si="0"/>
        <v>99.94028172972214</v>
      </c>
      <c r="K64" s="75"/>
      <c r="L64" s="75"/>
      <c r="M64" s="75">
        <v>0</v>
      </c>
      <c r="N64" s="77">
        <v>0</v>
      </c>
    </row>
    <row r="65" spans="1:14" ht="11.25">
      <c r="A65" s="73" t="s">
        <v>509</v>
      </c>
      <c r="B65" s="74" t="s">
        <v>552</v>
      </c>
      <c r="C65" s="74" t="s">
        <v>553</v>
      </c>
      <c r="D65" s="75">
        <v>11421.3</v>
      </c>
      <c r="E65" s="75">
        <v>0</v>
      </c>
      <c r="F65" s="75">
        <v>0</v>
      </c>
      <c r="G65" s="75">
        <v>11421.3</v>
      </c>
      <c r="H65" s="75"/>
      <c r="I65" s="75">
        <v>11421.25</v>
      </c>
      <c r="J65" s="76">
        <f t="shared" si="0"/>
        <v>99.9995622214634</v>
      </c>
      <c r="K65" s="75"/>
      <c r="L65" s="75"/>
      <c r="M65" s="75">
        <v>0</v>
      </c>
      <c r="N65" s="77">
        <v>0</v>
      </c>
    </row>
    <row r="66" spans="1:14" ht="11.25">
      <c r="A66" s="73" t="s">
        <v>509</v>
      </c>
      <c r="B66" s="74" t="s">
        <v>554</v>
      </c>
      <c r="C66" s="74" t="s">
        <v>555</v>
      </c>
      <c r="D66" s="75">
        <v>12124.1</v>
      </c>
      <c r="E66" s="75">
        <v>0</v>
      </c>
      <c r="F66" s="75">
        <v>0</v>
      </c>
      <c r="G66" s="75">
        <v>12124.1</v>
      </c>
      <c r="H66" s="75"/>
      <c r="I66" s="75">
        <v>12123.79</v>
      </c>
      <c r="J66" s="76">
        <f t="shared" si="0"/>
        <v>99.99744310917923</v>
      </c>
      <c r="K66" s="75"/>
      <c r="L66" s="75"/>
      <c r="M66" s="75">
        <v>0</v>
      </c>
      <c r="N66" s="77">
        <v>0</v>
      </c>
    </row>
    <row r="67" spans="1:14" ht="11.25">
      <c r="A67" s="73" t="s">
        <v>509</v>
      </c>
      <c r="B67" s="74" t="s">
        <v>556</v>
      </c>
      <c r="C67" s="74" t="s">
        <v>557</v>
      </c>
      <c r="D67" s="75">
        <v>2338.1</v>
      </c>
      <c r="E67" s="75">
        <v>0</v>
      </c>
      <c r="F67" s="75">
        <v>0</v>
      </c>
      <c r="G67" s="75">
        <v>2338.1</v>
      </c>
      <c r="H67" s="75"/>
      <c r="I67" s="75">
        <v>2337.99</v>
      </c>
      <c r="J67" s="76">
        <f t="shared" si="0"/>
        <v>99.9952953252641</v>
      </c>
      <c r="K67" s="75"/>
      <c r="L67" s="75"/>
      <c r="M67" s="75">
        <v>0</v>
      </c>
      <c r="N67" s="77">
        <v>0</v>
      </c>
    </row>
    <row r="68" spans="1:14" ht="11.25">
      <c r="A68" s="73" t="s">
        <v>509</v>
      </c>
      <c r="B68" s="74" t="s">
        <v>558</v>
      </c>
      <c r="C68" s="74" t="s">
        <v>559</v>
      </c>
      <c r="D68" s="75">
        <v>5260.2</v>
      </c>
      <c r="E68" s="75">
        <v>0</v>
      </c>
      <c r="F68" s="75">
        <v>0</v>
      </c>
      <c r="G68" s="75">
        <v>3260.2</v>
      </c>
      <c r="H68" s="75"/>
      <c r="I68" s="75">
        <v>3260.17</v>
      </c>
      <c r="J68" s="76">
        <f t="shared" si="0"/>
        <v>99.99907981105454</v>
      </c>
      <c r="K68" s="75"/>
      <c r="L68" s="75"/>
      <c r="M68" s="75">
        <v>0</v>
      </c>
      <c r="N68" s="77">
        <v>2000</v>
      </c>
    </row>
    <row r="69" spans="1:14" ht="11.25">
      <c r="A69" s="73" t="s">
        <v>509</v>
      </c>
      <c r="B69" s="74" t="s">
        <v>560</v>
      </c>
      <c r="C69" s="74" t="s">
        <v>561</v>
      </c>
      <c r="D69" s="75">
        <v>3626.3</v>
      </c>
      <c r="E69" s="75">
        <v>0</v>
      </c>
      <c r="F69" s="75">
        <v>0</v>
      </c>
      <c r="G69" s="75">
        <v>3626.3</v>
      </c>
      <c r="H69" s="75"/>
      <c r="I69" s="75">
        <v>3626.23</v>
      </c>
      <c r="J69" s="76">
        <f t="shared" si="0"/>
        <v>99.99806965777789</v>
      </c>
      <c r="K69" s="75"/>
      <c r="L69" s="75"/>
      <c r="M69" s="75">
        <v>0</v>
      </c>
      <c r="N69" s="77">
        <v>0</v>
      </c>
    </row>
    <row r="70" spans="1:14" ht="11.25">
      <c r="A70" s="73" t="s">
        <v>509</v>
      </c>
      <c r="B70" s="74" t="s">
        <v>562</v>
      </c>
      <c r="C70" s="74" t="s">
        <v>563</v>
      </c>
      <c r="D70" s="75">
        <v>3228.6</v>
      </c>
      <c r="E70" s="75">
        <v>0</v>
      </c>
      <c r="F70" s="75">
        <v>0</v>
      </c>
      <c r="G70" s="75">
        <v>3228.6</v>
      </c>
      <c r="H70" s="75"/>
      <c r="I70" s="75">
        <v>3491.04</v>
      </c>
      <c r="J70" s="76">
        <f t="shared" si="0"/>
        <v>108.12860063185282</v>
      </c>
      <c r="K70" s="75"/>
      <c r="L70" s="75"/>
      <c r="M70" s="75">
        <v>0</v>
      </c>
      <c r="N70" s="77">
        <v>0</v>
      </c>
    </row>
    <row r="71" spans="1:14" ht="11.25">
      <c r="A71" s="73" t="s">
        <v>509</v>
      </c>
      <c r="B71" s="74" t="s">
        <v>564</v>
      </c>
      <c r="C71" s="74" t="s">
        <v>565</v>
      </c>
      <c r="D71" s="75">
        <v>10087.4</v>
      </c>
      <c r="E71" s="75">
        <v>0</v>
      </c>
      <c r="F71" s="75">
        <v>0</v>
      </c>
      <c r="G71" s="75">
        <v>587.4</v>
      </c>
      <c r="H71" s="75"/>
      <c r="I71" s="75">
        <v>587.4</v>
      </c>
      <c r="J71" s="76">
        <f t="shared" si="0"/>
        <v>100</v>
      </c>
      <c r="K71" s="75"/>
      <c r="L71" s="75"/>
      <c r="M71" s="75">
        <v>0</v>
      </c>
      <c r="N71" s="77">
        <v>9500</v>
      </c>
    </row>
    <row r="72" spans="1:14" ht="11.25">
      <c r="A72" s="73" t="s">
        <v>509</v>
      </c>
      <c r="B72" s="74" t="s">
        <v>566</v>
      </c>
      <c r="C72" s="74" t="s">
        <v>567</v>
      </c>
      <c r="D72" s="75">
        <v>1844.4</v>
      </c>
      <c r="E72" s="75">
        <v>0</v>
      </c>
      <c r="F72" s="75">
        <v>0</v>
      </c>
      <c r="G72" s="75">
        <v>1844.4</v>
      </c>
      <c r="H72" s="75"/>
      <c r="I72" s="75">
        <v>1844.21</v>
      </c>
      <c r="J72" s="76">
        <f t="shared" si="0"/>
        <v>99.98969854695294</v>
      </c>
      <c r="K72" s="75"/>
      <c r="L72" s="75"/>
      <c r="M72" s="75">
        <v>0</v>
      </c>
      <c r="N72" s="77">
        <v>0</v>
      </c>
    </row>
    <row r="73" spans="1:14" ht="11.25">
      <c r="A73" s="73" t="s">
        <v>509</v>
      </c>
      <c r="B73" s="74" t="s">
        <v>568</v>
      </c>
      <c r="C73" s="74" t="s">
        <v>569</v>
      </c>
      <c r="D73" s="75">
        <v>5842.6</v>
      </c>
      <c r="E73" s="75">
        <v>0</v>
      </c>
      <c r="F73" s="75">
        <v>0</v>
      </c>
      <c r="G73" s="75">
        <v>5842.6</v>
      </c>
      <c r="H73" s="75"/>
      <c r="I73" s="75">
        <v>5842.51</v>
      </c>
      <c r="J73" s="76">
        <f t="shared" si="0"/>
        <v>99.99845958990859</v>
      </c>
      <c r="K73" s="75"/>
      <c r="L73" s="75"/>
      <c r="M73" s="75">
        <v>0</v>
      </c>
      <c r="N73" s="77">
        <v>0</v>
      </c>
    </row>
    <row r="74" spans="1:14" ht="11.25">
      <c r="A74" s="73" t="s">
        <v>509</v>
      </c>
      <c r="B74" s="74" t="s">
        <v>570</v>
      </c>
      <c r="C74" s="74" t="s">
        <v>571</v>
      </c>
      <c r="D74" s="75">
        <v>3663.9</v>
      </c>
      <c r="E74" s="75">
        <v>0</v>
      </c>
      <c r="F74" s="75">
        <v>0</v>
      </c>
      <c r="G74" s="75">
        <v>3663.9</v>
      </c>
      <c r="H74" s="75"/>
      <c r="I74" s="75">
        <v>3663.82</v>
      </c>
      <c r="J74" s="76">
        <f t="shared" si="0"/>
        <v>99.99781653429406</v>
      </c>
      <c r="K74" s="75"/>
      <c r="L74" s="75"/>
      <c r="M74" s="75">
        <v>0</v>
      </c>
      <c r="N74" s="77">
        <v>0</v>
      </c>
    </row>
    <row r="75" spans="1:14" ht="11.25">
      <c r="A75" s="73" t="s">
        <v>509</v>
      </c>
      <c r="B75" s="74" t="s">
        <v>572</v>
      </c>
      <c r="C75" s="74" t="s">
        <v>573</v>
      </c>
      <c r="D75" s="75">
        <v>3000</v>
      </c>
      <c r="E75" s="75">
        <v>0</v>
      </c>
      <c r="F75" s="75">
        <v>0</v>
      </c>
      <c r="G75" s="75">
        <v>3000</v>
      </c>
      <c r="H75" s="75"/>
      <c r="I75" s="75">
        <v>2886</v>
      </c>
      <c r="J75" s="76">
        <f t="shared" si="0"/>
        <v>96.2</v>
      </c>
      <c r="K75" s="75"/>
      <c r="L75" s="75"/>
      <c r="M75" s="75">
        <v>0</v>
      </c>
      <c r="N75" s="77">
        <v>0</v>
      </c>
    </row>
    <row r="76" spans="1:14" ht="11.25">
      <c r="A76" s="73" t="s">
        <v>509</v>
      </c>
      <c r="B76" s="74" t="s">
        <v>574</v>
      </c>
      <c r="C76" s="74" t="s">
        <v>575</v>
      </c>
      <c r="D76" s="75">
        <v>6669.2</v>
      </c>
      <c r="E76" s="75">
        <v>0</v>
      </c>
      <c r="F76" s="75">
        <v>0</v>
      </c>
      <c r="G76" s="75">
        <v>1669.2</v>
      </c>
      <c r="H76" s="75"/>
      <c r="I76" s="75">
        <v>1669.07</v>
      </c>
      <c r="J76" s="76">
        <f t="shared" si="0"/>
        <v>99.99221183800623</v>
      </c>
      <c r="K76" s="75"/>
      <c r="L76" s="75"/>
      <c r="M76" s="75">
        <v>0</v>
      </c>
      <c r="N76" s="77">
        <v>5000</v>
      </c>
    </row>
    <row r="77" spans="1:14" ht="11.25">
      <c r="A77" s="73" t="s">
        <v>509</v>
      </c>
      <c r="B77" s="74" t="s">
        <v>576</v>
      </c>
      <c r="C77" s="74" t="s">
        <v>577</v>
      </c>
      <c r="D77" s="75">
        <v>4778.1</v>
      </c>
      <c r="E77" s="75">
        <v>0</v>
      </c>
      <c r="F77" s="75">
        <v>0</v>
      </c>
      <c r="G77" s="75">
        <v>4778.1</v>
      </c>
      <c r="H77" s="75"/>
      <c r="I77" s="75">
        <v>4778.07</v>
      </c>
      <c r="J77" s="76">
        <f t="shared" si="0"/>
        <v>99.99937213536761</v>
      </c>
      <c r="K77" s="75"/>
      <c r="L77" s="75"/>
      <c r="M77" s="75">
        <v>0</v>
      </c>
      <c r="N77" s="77">
        <v>0</v>
      </c>
    </row>
    <row r="78" spans="1:14" ht="11.25">
      <c r="A78" s="73" t="s">
        <v>509</v>
      </c>
      <c r="B78" s="74" t="s">
        <v>578</v>
      </c>
      <c r="C78" s="74" t="s">
        <v>579</v>
      </c>
      <c r="D78" s="75">
        <v>2041.3</v>
      </c>
      <c r="E78" s="75">
        <v>0</v>
      </c>
      <c r="F78" s="75">
        <v>0</v>
      </c>
      <c r="G78" s="75">
        <v>2041.3</v>
      </c>
      <c r="H78" s="75"/>
      <c r="I78" s="75">
        <v>2008.81</v>
      </c>
      <c r="J78" s="76">
        <f t="shared" si="0"/>
        <v>98.40836721696958</v>
      </c>
      <c r="K78" s="75"/>
      <c r="L78" s="75"/>
      <c r="M78" s="75">
        <v>0</v>
      </c>
      <c r="N78" s="77">
        <v>0</v>
      </c>
    </row>
    <row r="79" spans="1:14" ht="11.25">
      <c r="A79" s="73" t="s">
        <v>509</v>
      </c>
      <c r="B79" s="74" t="s">
        <v>580</v>
      </c>
      <c r="C79" s="74" t="s">
        <v>581</v>
      </c>
      <c r="D79" s="75">
        <v>60</v>
      </c>
      <c r="E79" s="75">
        <v>0</v>
      </c>
      <c r="F79" s="75">
        <v>0</v>
      </c>
      <c r="G79" s="75">
        <v>60</v>
      </c>
      <c r="H79" s="75"/>
      <c r="I79" s="75">
        <v>0</v>
      </c>
      <c r="J79" s="76">
        <f t="shared" si="0"/>
        <v>0</v>
      </c>
      <c r="K79" s="75"/>
      <c r="L79" s="75"/>
      <c r="M79" s="75">
        <v>0</v>
      </c>
      <c r="N79" s="77">
        <v>0</v>
      </c>
    </row>
    <row r="80" spans="1:14" ht="11.25">
      <c r="A80" s="73" t="s">
        <v>509</v>
      </c>
      <c r="B80" s="74" t="s">
        <v>582</v>
      </c>
      <c r="C80" s="74" t="s">
        <v>583</v>
      </c>
      <c r="D80" s="75">
        <v>4593.8</v>
      </c>
      <c r="E80" s="75">
        <v>0</v>
      </c>
      <c r="F80" s="75">
        <v>0</v>
      </c>
      <c r="G80" s="75">
        <v>4593.8</v>
      </c>
      <c r="H80" s="75"/>
      <c r="I80" s="75">
        <v>4593.71</v>
      </c>
      <c r="J80" s="76">
        <f aca="true" t="shared" si="1" ref="J80:J143">IF(G80=0,"***",100*I80/G80)</f>
        <v>99.99804083765075</v>
      </c>
      <c r="K80" s="75"/>
      <c r="L80" s="75"/>
      <c r="M80" s="75">
        <v>0</v>
      </c>
      <c r="N80" s="77">
        <v>0</v>
      </c>
    </row>
    <row r="81" spans="1:14" ht="11.25">
      <c r="A81" s="73" t="s">
        <v>509</v>
      </c>
      <c r="B81" s="74" t="s">
        <v>584</v>
      </c>
      <c r="C81" s="74" t="s">
        <v>585</v>
      </c>
      <c r="D81" s="75">
        <v>3970</v>
      </c>
      <c r="E81" s="75">
        <v>0</v>
      </c>
      <c r="F81" s="75">
        <v>0</v>
      </c>
      <c r="G81" s="75">
        <v>3970</v>
      </c>
      <c r="H81" s="75"/>
      <c r="I81" s="75">
        <v>3969.63</v>
      </c>
      <c r="J81" s="76">
        <f t="shared" si="1"/>
        <v>99.99068010075567</v>
      </c>
      <c r="K81" s="75"/>
      <c r="L81" s="75"/>
      <c r="M81" s="75">
        <v>0</v>
      </c>
      <c r="N81" s="77">
        <v>0</v>
      </c>
    </row>
    <row r="82" spans="1:14" ht="11.25">
      <c r="A82" s="73" t="s">
        <v>509</v>
      </c>
      <c r="B82" s="74" t="s">
        <v>586</v>
      </c>
      <c r="C82" s="74" t="s">
        <v>587</v>
      </c>
      <c r="D82" s="75">
        <v>5132.5</v>
      </c>
      <c r="E82" s="75">
        <v>0</v>
      </c>
      <c r="F82" s="75">
        <v>0</v>
      </c>
      <c r="G82" s="75">
        <v>5132.5</v>
      </c>
      <c r="H82" s="75"/>
      <c r="I82" s="75">
        <v>5131.98</v>
      </c>
      <c r="J82" s="76">
        <f t="shared" si="1"/>
        <v>99.98986848514367</v>
      </c>
      <c r="K82" s="75"/>
      <c r="L82" s="75"/>
      <c r="M82" s="75">
        <v>0</v>
      </c>
      <c r="N82" s="77">
        <v>0</v>
      </c>
    </row>
    <row r="83" spans="1:14" ht="11.25">
      <c r="A83" s="73" t="s">
        <v>509</v>
      </c>
      <c r="B83" s="74" t="s">
        <v>588</v>
      </c>
      <c r="C83" s="74" t="s">
        <v>589</v>
      </c>
      <c r="D83" s="75">
        <v>6665.8</v>
      </c>
      <c r="E83" s="75">
        <v>0</v>
      </c>
      <c r="F83" s="75">
        <v>0</v>
      </c>
      <c r="G83" s="75">
        <v>6665.8</v>
      </c>
      <c r="H83" s="75"/>
      <c r="I83" s="75">
        <v>6450.17</v>
      </c>
      <c r="J83" s="76">
        <f t="shared" si="1"/>
        <v>96.76512946683069</v>
      </c>
      <c r="K83" s="75"/>
      <c r="L83" s="75"/>
      <c r="M83" s="75">
        <v>0</v>
      </c>
      <c r="N83" s="77">
        <v>0</v>
      </c>
    </row>
    <row r="84" spans="1:14" ht="11.25">
      <c r="A84" s="73" t="s">
        <v>509</v>
      </c>
      <c r="B84" s="74" t="s">
        <v>590</v>
      </c>
      <c r="C84" s="74" t="s">
        <v>591</v>
      </c>
      <c r="D84" s="75">
        <v>4124.7</v>
      </c>
      <c r="E84" s="75">
        <v>0</v>
      </c>
      <c r="F84" s="75">
        <v>0</v>
      </c>
      <c r="G84" s="75">
        <v>4124.7</v>
      </c>
      <c r="H84" s="75"/>
      <c r="I84" s="75">
        <v>4124.65</v>
      </c>
      <c r="J84" s="76">
        <f t="shared" si="1"/>
        <v>99.99878779062719</v>
      </c>
      <c r="K84" s="75"/>
      <c r="L84" s="75"/>
      <c r="M84" s="75">
        <v>0</v>
      </c>
      <c r="N84" s="77">
        <v>0</v>
      </c>
    </row>
    <row r="85" spans="1:14" ht="11.25">
      <c r="A85" s="73" t="s">
        <v>509</v>
      </c>
      <c r="B85" s="74" t="s">
        <v>592</v>
      </c>
      <c r="C85" s="74" t="s">
        <v>593</v>
      </c>
      <c r="D85" s="75">
        <v>330</v>
      </c>
      <c r="E85" s="75">
        <v>0</v>
      </c>
      <c r="F85" s="75">
        <v>0</v>
      </c>
      <c r="G85" s="75">
        <v>330</v>
      </c>
      <c r="H85" s="75"/>
      <c r="I85" s="75">
        <v>294</v>
      </c>
      <c r="J85" s="76">
        <f t="shared" si="1"/>
        <v>89.0909090909091</v>
      </c>
      <c r="K85" s="75"/>
      <c r="L85" s="75"/>
      <c r="M85" s="75">
        <v>0</v>
      </c>
      <c r="N85" s="77">
        <v>0</v>
      </c>
    </row>
    <row r="86" spans="1:14" ht="11.25">
      <c r="A86" s="73" t="s">
        <v>509</v>
      </c>
      <c r="B86" s="74" t="s">
        <v>594</v>
      </c>
      <c r="C86" s="74" t="s">
        <v>595</v>
      </c>
      <c r="D86" s="75">
        <v>2700</v>
      </c>
      <c r="E86" s="75">
        <v>0</v>
      </c>
      <c r="F86" s="75">
        <v>0</v>
      </c>
      <c r="G86" s="75">
        <v>2700</v>
      </c>
      <c r="H86" s="75"/>
      <c r="I86" s="75">
        <v>2699.76</v>
      </c>
      <c r="J86" s="76">
        <f t="shared" si="1"/>
        <v>99.99111111111111</v>
      </c>
      <c r="K86" s="75"/>
      <c r="L86" s="75"/>
      <c r="M86" s="75">
        <v>0</v>
      </c>
      <c r="N86" s="77">
        <v>0</v>
      </c>
    </row>
    <row r="87" spans="1:14" ht="11.25">
      <c r="A87" s="73" t="s">
        <v>509</v>
      </c>
      <c r="B87" s="74" t="s">
        <v>596</v>
      </c>
      <c r="C87" s="74" t="s">
        <v>597</v>
      </c>
      <c r="D87" s="75">
        <v>2752</v>
      </c>
      <c r="E87" s="75">
        <v>0</v>
      </c>
      <c r="F87" s="75">
        <v>0</v>
      </c>
      <c r="G87" s="75">
        <v>2752</v>
      </c>
      <c r="H87" s="75"/>
      <c r="I87" s="75">
        <v>2650.37</v>
      </c>
      <c r="J87" s="76">
        <f t="shared" si="1"/>
        <v>96.30704941860465</v>
      </c>
      <c r="K87" s="75"/>
      <c r="L87" s="75"/>
      <c r="M87" s="75">
        <v>0</v>
      </c>
      <c r="N87" s="77">
        <v>0</v>
      </c>
    </row>
    <row r="88" spans="1:14" ht="11.25">
      <c r="A88" s="73" t="s">
        <v>509</v>
      </c>
      <c r="B88" s="74" t="s">
        <v>598</v>
      </c>
      <c r="C88" s="74" t="s">
        <v>599</v>
      </c>
      <c r="D88" s="75">
        <v>8603.3</v>
      </c>
      <c r="E88" s="75">
        <v>0</v>
      </c>
      <c r="F88" s="75">
        <v>0</v>
      </c>
      <c r="G88" s="75">
        <v>2603.3</v>
      </c>
      <c r="H88" s="75"/>
      <c r="I88" s="75">
        <v>2603.29</v>
      </c>
      <c r="J88" s="76">
        <f t="shared" si="1"/>
        <v>99.99961587216225</v>
      </c>
      <c r="K88" s="75"/>
      <c r="L88" s="75"/>
      <c r="M88" s="75">
        <v>0</v>
      </c>
      <c r="N88" s="77">
        <v>6000</v>
      </c>
    </row>
    <row r="89" spans="1:14" ht="11.25">
      <c r="A89" s="73" t="s">
        <v>509</v>
      </c>
      <c r="B89" s="74" t="s">
        <v>600</v>
      </c>
      <c r="C89" s="74" t="s">
        <v>601</v>
      </c>
      <c r="D89" s="75">
        <v>544.8</v>
      </c>
      <c r="E89" s="75">
        <v>0</v>
      </c>
      <c r="F89" s="75">
        <v>0</v>
      </c>
      <c r="G89" s="75">
        <v>544.8</v>
      </c>
      <c r="H89" s="75"/>
      <c r="I89" s="75">
        <v>544.77</v>
      </c>
      <c r="J89" s="76">
        <f t="shared" si="1"/>
        <v>99.9944933920705</v>
      </c>
      <c r="K89" s="75"/>
      <c r="L89" s="75"/>
      <c r="M89" s="75">
        <v>0</v>
      </c>
      <c r="N89" s="77">
        <v>0</v>
      </c>
    </row>
    <row r="90" spans="1:14" ht="11.25">
      <c r="A90" s="73" t="s">
        <v>509</v>
      </c>
      <c r="B90" s="74" t="s">
        <v>602</v>
      </c>
      <c r="C90" s="74" t="s">
        <v>603</v>
      </c>
      <c r="D90" s="75">
        <v>99</v>
      </c>
      <c r="E90" s="75">
        <v>0</v>
      </c>
      <c r="F90" s="75">
        <v>0</v>
      </c>
      <c r="G90" s="75">
        <v>99</v>
      </c>
      <c r="H90" s="75"/>
      <c r="I90" s="75">
        <v>9.9</v>
      </c>
      <c r="J90" s="76">
        <f t="shared" si="1"/>
        <v>10</v>
      </c>
      <c r="K90" s="75"/>
      <c r="L90" s="75"/>
      <c r="M90" s="75">
        <v>0</v>
      </c>
      <c r="N90" s="77">
        <v>0</v>
      </c>
    </row>
    <row r="91" spans="1:14" ht="11.25">
      <c r="A91" s="73" t="s">
        <v>509</v>
      </c>
      <c r="B91" s="74" t="s">
        <v>604</v>
      </c>
      <c r="C91" s="74" t="s">
        <v>605</v>
      </c>
      <c r="D91" s="75">
        <v>352.4</v>
      </c>
      <c r="E91" s="75">
        <v>0</v>
      </c>
      <c r="F91" s="75">
        <v>0</v>
      </c>
      <c r="G91" s="75">
        <v>352.4</v>
      </c>
      <c r="H91" s="75"/>
      <c r="I91" s="75">
        <v>326.07</v>
      </c>
      <c r="J91" s="76">
        <f t="shared" si="1"/>
        <v>92.5283768444949</v>
      </c>
      <c r="K91" s="75"/>
      <c r="L91" s="75"/>
      <c r="M91" s="75">
        <v>0</v>
      </c>
      <c r="N91" s="77">
        <v>0</v>
      </c>
    </row>
    <row r="92" spans="1:14" ht="11.25">
      <c r="A92" s="73" t="s">
        <v>509</v>
      </c>
      <c r="B92" s="74" t="s">
        <v>606</v>
      </c>
      <c r="C92" s="74" t="s">
        <v>607</v>
      </c>
      <c r="D92" s="75">
        <v>4536</v>
      </c>
      <c r="E92" s="75">
        <v>0</v>
      </c>
      <c r="F92" s="75">
        <v>0</v>
      </c>
      <c r="G92" s="75">
        <v>36</v>
      </c>
      <c r="H92" s="75"/>
      <c r="I92" s="75">
        <v>0</v>
      </c>
      <c r="J92" s="76">
        <f t="shared" si="1"/>
        <v>0</v>
      </c>
      <c r="K92" s="75"/>
      <c r="L92" s="75"/>
      <c r="M92" s="75">
        <v>0</v>
      </c>
      <c r="N92" s="77">
        <v>4500</v>
      </c>
    </row>
    <row r="93" spans="1:14" ht="11.25">
      <c r="A93" s="73" t="s">
        <v>608</v>
      </c>
      <c r="B93" s="74" t="s">
        <v>609</v>
      </c>
      <c r="C93" s="74" t="s">
        <v>610</v>
      </c>
      <c r="D93" s="75">
        <v>750</v>
      </c>
      <c r="E93" s="75">
        <v>0</v>
      </c>
      <c r="F93" s="75">
        <v>0</v>
      </c>
      <c r="G93" s="75">
        <v>750</v>
      </c>
      <c r="H93" s="75">
        <v>750</v>
      </c>
      <c r="I93" s="75">
        <v>539.88</v>
      </c>
      <c r="J93" s="76">
        <f t="shared" si="1"/>
        <v>71.984</v>
      </c>
      <c r="K93" s="75">
        <v>0</v>
      </c>
      <c r="L93" s="75">
        <v>0</v>
      </c>
      <c r="M93" s="75">
        <v>0</v>
      </c>
      <c r="N93" s="77">
        <v>0</v>
      </c>
    </row>
    <row r="94" spans="1:14" ht="11.25">
      <c r="A94" s="73" t="s">
        <v>611</v>
      </c>
      <c r="B94" s="74" t="s">
        <v>612</v>
      </c>
      <c r="C94" s="74" t="s">
        <v>613</v>
      </c>
      <c r="D94" s="75">
        <v>1004.5</v>
      </c>
      <c r="E94" s="75">
        <v>0</v>
      </c>
      <c r="F94" s="75">
        <v>0</v>
      </c>
      <c r="G94" s="75">
        <v>1004.5</v>
      </c>
      <c r="H94" s="75">
        <v>1004.5</v>
      </c>
      <c r="I94" s="75">
        <v>1004.5</v>
      </c>
      <c r="J94" s="76">
        <f t="shared" si="1"/>
        <v>100</v>
      </c>
      <c r="K94" s="75">
        <v>0</v>
      </c>
      <c r="L94" s="75">
        <v>0</v>
      </c>
      <c r="M94" s="75">
        <v>0</v>
      </c>
      <c r="N94" s="77">
        <v>0</v>
      </c>
    </row>
    <row r="95" spans="1:14" ht="11.25">
      <c r="A95" s="73" t="s">
        <v>611</v>
      </c>
      <c r="B95" s="74" t="s">
        <v>614</v>
      </c>
      <c r="C95" s="74" t="s">
        <v>615</v>
      </c>
      <c r="D95" s="75">
        <v>750</v>
      </c>
      <c r="E95" s="75">
        <v>0</v>
      </c>
      <c r="F95" s="75">
        <v>0</v>
      </c>
      <c r="G95" s="75">
        <v>750</v>
      </c>
      <c r="H95" s="75">
        <v>750</v>
      </c>
      <c r="I95" s="75">
        <v>750</v>
      </c>
      <c r="J95" s="76">
        <f t="shared" si="1"/>
        <v>100</v>
      </c>
      <c r="K95" s="75">
        <v>0</v>
      </c>
      <c r="L95" s="75">
        <v>0</v>
      </c>
      <c r="M95" s="75">
        <v>0</v>
      </c>
      <c r="N95" s="77">
        <v>0</v>
      </c>
    </row>
    <row r="96" spans="1:14" ht="11.25">
      <c r="A96" s="73" t="s">
        <v>611</v>
      </c>
      <c r="B96" s="74" t="s">
        <v>616</v>
      </c>
      <c r="C96" s="74" t="s">
        <v>617</v>
      </c>
      <c r="D96" s="75">
        <v>709.5</v>
      </c>
      <c r="E96" s="75">
        <v>0</v>
      </c>
      <c r="F96" s="75">
        <v>0</v>
      </c>
      <c r="G96" s="75">
        <v>709.5</v>
      </c>
      <c r="H96" s="75">
        <v>709.5</v>
      </c>
      <c r="I96" s="75">
        <v>709.5</v>
      </c>
      <c r="J96" s="76">
        <f t="shared" si="1"/>
        <v>100</v>
      </c>
      <c r="K96" s="75">
        <v>0</v>
      </c>
      <c r="L96" s="75">
        <v>0</v>
      </c>
      <c r="M96" s="75">
        <v>0</v>
      </c>
      <c r="N96" s="77">
        <v>0</v>
      </c>
    </row>
    <row r="97" spans="1:14" ht="11.25">
      <c r="A97" s="73" t="s">
        <v>611</v>
      </c>
      <c r="B97" s="74" t="s">
        <v>618</v>
      </c>
      <c r="C97" s="74" t="s">
        <v>619</v>
      </c>
      <c r="D97" s="75">
        <v>250</v>
      </c>
      <c r="E97" s="75">
        <v>0</v>
      </c>
      <c r="F97" s="75">
        <v>0</v>
      </c>
      <c r="G97" s="75">
        <v>250</v>
      </c>
      <c r="H97" s="75">
        <v>250</v>
      </c>
      <c r="I97" s="75">
        <v>250</v>
      </c>
      <c r="J97" s="76">
        <f t="shared" si="1"/>
        <v>100</v>
      </c>
      <c r="K97" s="75">
        <v>0</v>
      </c>
      <c r="L97" s="75">
        <v>0</v>
      </c>
      <c r="M97" s="75">
        <v>0</v>
      </c>
      <c r="N97" s="77">
        <v>0</v>
      </c>
    </row>
    <row r="98" spans="1:14" ht="11.25">
      <c r="A98" s="73" t="s">
        <v>611</v>
      </c>
      <c r="B98" s="74" t="s">
        <v>620</v>
      </c>
      <c r="C98" s="74" t="s">
        <v>621</v>
      </c>
      <c r="D98" s="75">
        <v>980</v>
      </c>
      <c r="E98" s="75">
        <v>0</v>
      </c>
      <c r="F98" s="75">
        <v>0</v>
      </c>
      <c r="G98" s="75">
        <v>980</v>
      </c>
      <c r="H98" s="75">
        <v>980</v>
      </c>
      <c r="I98" s="75">
        <v>980</v>
      </c>
      <c r="J98" s="76">
        <f t="shared" si="1"/>
        <v>100</v>
      </c>
      <c r="K98" s="75">
        <v>0</v>
      </c>
      <c r="L98" s="75">
        <v>0</v>
      </c>
      <c r="M98" s="75">
        <v>0</v>
      </c>
      <c r="N98" s="77">
        <v>0</v>
      </c>
    </row>
    <row r="99" spans="1:14" ht="11.25">
      <c r="A99" s="73" t="s">
        <v>622</v>
      </c>
      <c r="B99" s="74" t="s">
        <v>623</v>
      </c>
      <c r="C99" s="74" t="s">
        <v>624</v>
      </c>
      <c r="D99" s="75">
        <v>2396</v>
      </c>
      <c r="E99" s="75">
        <v>0</v>
      </c>
      <c r="F99" s="75">
        <v>0</v>
      </c>
      <c r="G99" s="75">
        <v>2000</v>
      </c>
      <c r="H99" s="75">
        <v>2000</v>
      </c>
      <c r="I99" s="75">
        <v>2000</v>
      </c>
      <c r="J99" s="76">
        <f t="shared" si="1"/>
        <v>100</v>
      </c>
      <c r="K99" s="75">
        <v>396</v>
      </c>
      <c r="L99" s="75">
        <v>398.55</v>
      </c>
      <c r="M99" s="75">
        <v>0</v>
      </c>
      <c r="N99" s="77">
        <v>0</v>
      </c>
    </row>
    <row r="100" spans="1:14" ht="11.25">
      <c r="A100" s="73" t="s">
        <v>622</v>
      </c>
      <c r="B100" s="74" t="s">
        <v>625</v>
      </c>
      <c r="C100" s="74" t="s">
        <v>626</v>
      </c>
      <c r="D100" s="75">
        <v>300</v>
      </c>
      <c r="E100" s="75">
        <v>0</v>
      </c>
      <c r="F100" s="75">
        <v>0</v>
      </c>
      <c r="G100" s="75">
        <v>300</v>
      </c>
      <c r="H100" s="75">
        <v>300</v>
      </c>
      <c r="I100" s="75">
        <v>300</v>
      </c>
      <c r="J100" s="76">
        <f t="shared" si="1"/>
        <v>100</v>
      </c>
      <c r="K100" s="75">
        <v>0</v>
      </c>
      <c r="L100" s="75">
        <v>11.22</v>
      </c>
      <c r="M100" s="75">
        <v>0</v>
      </c>
      <c r="N100" s="77">
        <v>0</v>
      </c>
    </row>
    <row r="101" spans="1:14" ht="11.25">
      <c r="A101" s="73" t="s">
        <v>627</v>
      </c>
      <c r="B101" s="74" t="s">
        <v>628</v>
      </c>
      <c r="C101" s="74" t="s">
        <v>629</v>
      </c>
      <c r="D101" s="75">
        <v>292.28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6" t="str">
        <f t="shared" si="1"/>
        <v>***</v>
      </c>
      <c r="K101" s="75">
        <v>292.28</v>
      </c>
      <c r="L101" s="75">
        <v>292.28</v>
      </c>
      <c r="M101" s="75">
        <v>0</v>
      </c>
      <c r="N101" s="77">
        <v>0</v>
      </c>
    </row>
    <row r="102" spans="1:14" ht="11.25">
      <c r="A102" s="73" t="s">
        <v>627</v>
      </c>
      <c r="B102" s="74" t="s">
        <v>630</v>
      </c>
      <c r="C102" s="74" t="s">
        <v>631</v>
      </c>
      <c r="D102" s="75">
        <v>775</v>
      </c>
      <c r="E102" s="75">
        <v>0</v>
      </c>
      <c r="F102" s="75">
        <v>0</v>
      </c>
      <c r="G102" s="75">
        <v>700</v>
      </c>
      <c r="H102" s="75">
        <v>700</v>
      </c>
      <c r="I102" s="75">
        <v>700</v>
      </c>
      <c r="J102" s="76">
        <f t="shared" si="1"/>
        <v>100</v>
      </c>
      <c r="K102" s="75">
        <v>75</v>
      </c>
      <c r="L102" s="75">
        <v>70.1</v>
      </c>
      <c r="M102" s="75">
        <v>0</v>
      </c>
      <c r="N102" s="77">
        <v>0</v>
      </c>
    </row>
    <row r="103" spans="1:14" ht="11.25">
      <c r="A103" s="73" t="s">
        <v>632</v>
      </c>
      <c r="B103" s="74" t="s">
        <v>633</v>
      </c>
      <c r="C103" s="74" t="s">
        <v>634</v>
      </c>
      <c r="D103" s="75">
        <v>299</v>
      </c>
      <c r="E103" s="75">
        <v>0</v>
      </c>
      <c r="F103" s="75">
        <v>0</v>
      </c>
      <c r="G103" s="75">
        <v>299</v>
      </c>
      <c r="H103" s="75">
        <v>299</v>
      </c>
      <c r="I103" s="75">
        <v>286.7</v>
      </c>
      <c r="J103" s="76">
        <f t="shared" si="1"/>
        <v>95.88628762541806</v>
      </c>
      <c r="K103" s="75">
        <v>0</v>
      </c>
      <c r="L103" s="75">
        <v>0</v>
      </c>
      <c r="M103" s="75">
        <v>0</v>
      </c>
      <c r="N103" s="77">
        <v>0</v>
      </c>
    </row>
    <row r="104" spans="1:14" ht="11.25">
      <c r="A104" s="73" t="s">
        <v>635</v>
      </c>
      <c r="B104" s="74" t="s">
        <v>636</v>
      </c>
      <c r="C104" s="74" t="s">
        <v>637</v>
      </c>
      <c r="D104" s="75">
        <v>800</v>
      </c>
      <c r="E104" s="75">
        <v>0</v>
      </c>
      <c r="F104" s="75">
        <v>0</v>
      </c>
      <c r="G104" s="75">
        <v>800</v>
      </c>
      <c r="H104" s="75">
        <v>800</v>
      </c>
      <c r="I104" s="75">
        <v>800</v>
      </c>
      <c r="J104" s="76">
        <f t="shared" si="1"/>
        <v>100</v>
      </c>
      <c r="K104" s="75">
        <v>0</v>
      </c>
      <c r="L104" s="75">
        <v>0</v>
      </c>
      <c r="M104" s="75">
        <v>0</v>
      </c>
      <c r="N104" s="77">
        <v>0</v>
      </c>
    </row>
    <row r="105" spans="1:14" ht="11.25">
      <c r="A105" s="73" t="s">
        <v>638</v>
      </c>
      <c r="B105" s="74" t="s">
        <v>639</v>
      </c>
      <c r="C105" s="74" t="s">
        <v>640</v>
      </c>
      <c r="D105" s="75">
        <v>2243.4</v>
      </c>
      <c r="E105" s="75">
        <v>1800</v>
      </c>
      <c r="F105" s="75">
        <v>0</v>
      </c>
      <c r="G105" s="75">
        <v>443.4</v>
      </c>
      <c r="H105" s="75">
        <v>443.4</v>
      </c>
      <c r="I105" s="75">
        <v>442.61</v>
      </c>
      <c r="J105" s="76">
        <f t="shared" si="1"/>
        <v>99.82183130356339</v>
      </c>
      <c r="K105" s="75">
        <v>0</v>
      </c>
      <c r="L105" s="75">
        <v>0</v>
      </c>
      <c r="M105" s="75">
        <v>0</v>
      </c>
      <c r="N105" s="77">
        <v>0</v>
      </c>
    </row>
    <row r="106" spans="1:14" ht="11.25">
      <c r="A106" s="73" t="s">
        <v>638</v>
      </c>
      <c r="B106" s="74" t="s">
        <v>641</v>
      </c>
      <c r="C106" s="74" t="s">
        <v>642</v>
      </c>
      <c r="D106" s="75">
        <v>874</v>
      </c>
      <c r="E106" s="75">
        <v>0</v>
      </c>
      <c r="F106" s="75">
        <v>0</v>
      </c>
      <c r="G106" s="75">
        <v>874</v>
      </c>
      <c r="H106" s="75">
        <v>874</v>
      </c>
      <c r="I106" s="75">
        <v>873.16</v>
      </c>
      <c r="J106" s="76">
        <f t="shared" si="1"/>
        <v>99.90389016018307</v>
      </c>
      <c r="K106" s="75">
        <v>0</v>
      </c>
      <c r="L106" s="75">
        <v>0</v>
      </c>
      <c r="M106" s="75">
        <v>0</v>
      </c>
      <c r="N106" s="77">
        <v>0</v>
      </c>
    </row>
    <row r="107" spans="1:14" ht="11.25">
      <c r="A107" s="73" t="s">
        <v>638</v>
      </c>
      <c r="B107" s="74" t="s">
        <v>643</v>
      </c>
      <c r="C107" s="74" t="s">
        <v>644</v>
      </c>
      <c r="D107" s="75">
        <v>130</v>
      </c>
      <c r="E107" s="75">
        <v>0</v>
      </c>
      <c r="F107" s="75">
        <v>0</v>
      </c>
      <c r="G107" s="75">
        <v>130</v>
      </c>
      <c r="H107" s="75">
        <v>130</v>
      </c>
      <c r="I107" s="75">
        <v>126.59</v>
      </c>
      <c r="J107" s="76">
        <f t="shared" si="1"/>
        <v>97.37692307692308</v>
      </c>
      <c r="K107" s="75">
        <v>0</v>
      </c>
      <c r="L107" s="75">
        <v>0</v>
      </c>
      <c r="M107" s="75">
        <v>0</v>
      </c>
      <c r="N107" s="77">
        <v>0</v>
      </c>
    </row>
    <row r="108" spans="1:14" ht="11.25">
      <c r="A108" s="73" t="s">
        <v>645</v>
      </c>
      <c r="B108" s="74" t="s">
        <v>646</v>
      </c>
      <c r="C108" s="74" t="s">
        <v>647</v>
      </c>
      <c r="D108" s="75">
        <v>2000</v>
      </c>
      <c r="E108" s="75">
        <v>0</v>
      </c>
      <c r="F108" s="75">
        <v>0</v>
      </c>
      <c r="G108" s="75">
        <v>2000</v>
      </c>
      <c r="H108" s="75">
        <v>2000</v>
      </c>
      <c r="I108" s="75">
        <v>2000</v>
      </c>
      <c r="J108" s="76">
        <f t="shared" si="1"/>
        <v>100</v>
      </c>
      <c r="K108" s="75">
        <v>0</v>
      </c>
      <c r="L108" s="75">
        <v>1.09</v>
      </c>
      <c r="M108" s="75">
        <v>0</v>
      </c>
      <c r="N108" s="77">
        <v>0</v>
      </c>
    </row>
    <row r="109" spans="1:14" ht="11.25">
      <c r="A109" s="73" t="s">
        <v>648</v>
      </c>
      <c r="B109" s="74" t="s">
        <v>649</v>
      </c>
      <c r="C109" s="74" t="s">
        <v>650</v>
      </c>
      <c r="D109" s="75">
        <v>354.9</v>
      </c>
      <c r="E109" s="75">
        <v>0</v>
      </c>
      <c r="F109" s="75">
        <v>0</v>
      </c>
      <c r="G109" s="75">
        <v>354.9</v>
      </c>
      <c r="H109" s="75">
        <v>354.89</v>
      </c>
      <c r="I109" s="75">
        <v>709.79</v>
      </c>
      <c r="J109" s="76">
        <f t="shared" si="1"/>
        <v>199.99718230487463</v>
      </c>
      <c r="K109" s="75">
        <v>0</v>
      </c>
      <c r="L109" s="75">
        <v>0</v>
      </c>
      <c r="M109" s="75">
        <v>0</v>
      </c>
      <c r="N109" s="77">
        <v>0</v>
      </c>
    </row>
    <row r="110" spans="1:14" ht="11.25">
      <c r="A110" s="73" t="s">
        <v>651</v>
      </c>
      <c r="B110" s="74" t="s">
        <v>652</v>
      </c>
      <c r="C110" s="74" t="s">
        <v>653</v>
      </c>
      <c r="D110" s="75">
        <v>189.6</v>
      </c>
      <c r="E110" s="75">
        <v>0</v>
      </c>
      <c r="F110" s="75">
        <v>0</v>
      </c>
      <c r="G110" s="75">
        <v>189.6</v>
      </c>
      <c r="H110" s="75">
        <v>189.6</v>
      </c>
      <c r="I110" s="75">
        <v>189.6</v>
      </c>
      <c r="J110" s="76">
        <f t="shared" si="1"/>
        <v>100</v>
      </c>
      <c r="K110" s="75">
        <v>0</v>
      </c>
      <c r="L110" s="75">
        <v>0</v>
      </c>
      <c r="M110" s="75">
        <v>0</v>
      </c>
      <c r="N110" s="77">
        <v>0</v>
      </c>
    </row>
    <row r="111" spans="1:14" ht="11.25">
      <c r="A111" s="73" t="s">
        <v>654</v>
      </c>
      <c r="B111" s="74" t="s">
        <v>655</v>
      </c>
      <c r="C111" s="74" t="s">
        <v>656</v>
      </c>
      <c r="D111" s="75">
        <v>1100</v>
      </c>
      <c r="E111" s="75">
        <v>0</v>
      </c>
      <c r="F111" s="75">
        <v>0</v>
      </c>
      <c r="G111" s="75">
        <v>1100</v>
      </c>
      <c r="H111" s="75">
        <v>1100</v>
      </c>
      <c r="I111" s="75">
        <v>1097.3</v>
      </c>
      <c r="J111" s="76">
        <f t="shared" si="1"/>
        <v>99.75454545454545</v>
      </c>
      <c r="K111" s="75">
        <v>0</v>
      </c>
      <c r="L111" s="75">
        <v>0</v>
      </c>
      <c r="M111" s="75">
        <v>0</v>
      </c>
      <c r="N111" s="77">
        <v>0</v>
      </c>
    </row>
    <row r="112" spans="1:14" ht="11.25">
      <c r="A112" s="73" t="s">
        <v>654</v>
      </c>
      <c r="B112" s="74" t="s">
        <v>657</v>
      </c>
      <c r="C112" s="74" t="s">
        <v>658</v>
      </c>
      <c r="D112" s="75">
        <v>235.2</v>
      </c>
      <c r="E112" s="75">
        <v>0</v>
      </c>
      <c r="F112" s="75">
        <v>0</v>
      </c>
      <c r="G112" s="75">
        <v>235.2</v>
      </c>
      <c r="H112" s="75">
        <v>235.2</v>
      </c>
      <c r="I112" s="75">
        <v>235.2</v>
      </c>
      <c r="J112" s="76">
        <f t="shared" si="1"/>
        <v>100</v>
      </c>
      <c r="K112" s="75">
        <v>0</v>
      </c>
      <c r="L112" s="75">
        <v>0</v>
      </c>
      <c r="M112" s="75">
        <v>0</v>
      </c>
      <c r="N112" s="77">
        <v>0</v>
      </c>
    </row>
    <row r="113" spans="1:14" ht="11.25">
      <c r="A113" s="73" t="s">
        <v>654</v>
      </c>
      <c r="B113" s="74" t="s">
        <v>659</v>
      </c>
      <c r="C113" s="74" t="s">
        <v>653</v>
      </c>
      <c r="D113" s="75">
        <v>256.9</v>
      </c>
      <c r="E113" s="75">
        <v>0</v>
      </c>
      <c r="F113" s="75">
        <v>0</v>
      </c>
      <c r="G113" s="75">
        <v>256.9</v>
      </c>
      <c r="H113" s="75">
        <v>256.9</v>
      </c>
      <c r="I113" s="75">
        <v>0</v>
      </c>
      <c r="J113" s="76">
        <f t="shared" si="1"/>
        <v>0</v>
      </c>
      <c r="K113" s="75">
        <v>0</v>
      </c>
      <c r="L113" s="75">
        <v>0</v>
      </c>
      <c r="M113" s="75">
        <v>0</v>
      </c>
      <c r="N113" s="77">
        <v>0</v>
      </c>
    </row>
    <row r="114" spans="1:14" ht="11.25">
      <c r="A114" s="73" t="s">
        <v>660</v>
      </c>
      <c r="B114" s="74" t="s">
        <v>661</v>
      </c>
      <c r="C114" s="74" t="s">
        <v>662</v>
      </c>
      <c r="D114" s="75">
        <v>2400</v>
      </c>
      <c r="E114" s="75">
        <v>0</v>
      </c>
      <c r="F114" s="75">
        <v>0</v>
      </c>
      <c r="G114" s="75">
        <v>2400</v>
      </c>
      <c r="H114" s="75">
        <v>2400</v>
      </c>
      <c r="I114" s="75">
        <v>2399.82</v>
      </c>
      <c r="J114" s="76">
        <f t="shared" si="1"/>
        <v>99.9925</v>
      </c>
      <c r="K114" s="75">
        <v>0</v>
      </c>
      <c r="L114" s="75">
        <v>0</v>
      </c>
      <c r="M114" s="75">
        <v>0</v>
      </c>
      <c r="N114" s="77">
        <v>0</v>
      </c>
    </row>
    <row r="115" spans="1:14" ht="11.25">
      <c r="A115" s="73" t="s">
        <v>660</v>
      </c>
      <c r="B115" s="74" t="s">
        <v>663</v>
      </c>
      <c r="C115" s="74" t="s">
        <v>664</v>
      </c>
      <c r="D115" s="75">
        <v>811</v>
      </c>
      <c r="E115" s="75">
        <v>0</v>
      </c>
      <c r="F115" s="75">
        <v>0</v>
      </c>
      <c r="G115" s="75">
        <v>811</v>
      </c>
      <c r="H115" s="75">
        <v>811</v>
      </c>
      <c r="I115" s="75">
        <v>0</v>
      </c>
      <c r="J115" s="76">
        <f t="shared" si="1"/>
        <v>0</v>
      </c>
      <c r="K115" s="75">
        <v>0</v>
      </c>
      <c r="L115" s="75">
        <v>0</v>
      </c>
      <c r="M115" s="75">
        <v>0</v>
      </c>
      <c r="N115" s="77">
        <v>0</v>
      </c>
    </row>
    <row r="116" spans="1:14" ht="11.25">
      <c r="A116" s="73" t="s">
        <v>665</v>
      </c>
      <c r="B116" s="74" t="s">
        <v>666</v>
      </c>
      <c r="C116" s="74" t="s">
        <v>667</v>
      </c>
      <c r="D116" s="75">
        <v>1500</v>
      </c>
      <c r="E116" s="75">
        <v>0</v>
      </c>
      <c r="F116" s="75">
        <v>0</v>
      </c>
      <c r="G116" s="75">
        <v>1500</v>
      </c>
      <c r="H116" s="75">
        <v>1500</v>
      </c>
      <c r="I116" s="75">
        <v>1500</v>
      </c>
      <c r="J116" s="76">
        <f t="shared" si="1"/>
        <v>100</v>
      </c>
      <c r="K116" s="75">
        <v>0</v>
      </c>
      <c r="L116" s="75">
        <v>0</v>
      </c>
      <c r="M116" s="75">
        <v>0</v>
      </c>
      <c r="N116" s="77">
        <v>0</v>
      </c>
    </row>
    <row r="117" spans="1:14" ht="11.25">
      <c r="A117" s="73" t="s">
        <v>668</v>
      </c>
      <c r="B117" s="74" t="s">
        <v>669</v>
      </c>
      <c r="C117" s="74" t="s">
        <v>670</v>
      </c>
      <c r="D117" s="75">
        <v>16462.35</v>
      </c>
      <c r="E117" s="75">
        <v>2393.54</v>
      </c>
      <c r="F117" s="75">
        <v>0</v>
      </c>
      <c r="G117" s="75">
        <v>8032.5</v>
      </c>
      <c r="H117" s="75">
        <v>8032.51</v>
      </c>
      <c r="I117" s="75">
        <v>10894.49</v>
      </c>
      <c r="J117" s="76">
        <f t="shared" si="1"/>
        <v>135.6301276065982</v>
      </c>
      <c r="K117" s="75">
        <v>3000</v>
      </c>
      <c r="L117" s="75">
        <v>1728.04</v>
      </c>
      <c r="M117" s="75">
        <v>0</v>
      </c>
      <c r="N117" s="77">
        <v>3036.31</v>
      </c>
    </row>
    <row r="118" spans="1:14" ht="11.25">
      <c r="A118" s="73" t="s">
        <v>668</v>
      </c>
      <c r="B118" s="74" t="s">
        <v>671</v>
      </c>
      <c r="C118" s="74" t="s">
        <v>672</v>
      </c>
      <c r="D118" s="75">
        <v>550.2</v>
      </c>
      <c r="E118" s="75">
        <v>0</v>
      </c>
      <c r="F118" s="75">
        <v>0</v>
      </c>
      <c r="G118" s="75">
        <v>550</v>
      </c>
      <c r="H118" s="75">
        <v>550</v>
      </c>
      <c r="I118" s="75">
        <v>550</v>
      </c>
      <c r="J118" s="76">
        <f t="shared" si="1"/>
        <v>100</v>
      </c>
      <c r="K118" s="75">
        <v>0.2</v>
      </c>
      <c r="L118" s="75">
        <v>0.29</v>
      </c>
      <c r="M118" s="75">
        <v>0</v>
      </c>
      <c r="N118" s="77">
        <v>0</v>
      </c>
    </row>
    <row r="119" spans="1:14" ht="11.25">
      <c r="A119" s="73" t="s">
        <v>673</v>
      </c>
      <c r="B119" s="74" t="s">
        <v>674</v>
      </c>
      <c r="C119" s="74" t="s">
        <v>675</v>
      </c>
      <c r="D119" s="75">
        <v>278</v>
      </c>
      <c r="E119" s="75">
        <v>0</v>
      </c>
      <c r="F119" s="75">
        <v>0</v>
      </c>
      <c r="G119" s="75">
        <v>278</v>
      </c>
      <c r="H119" s="75">
        <v>278</v>
      </c>
      <c r="I119" s="75">
        <v>278</v>
      </c>
      <c r="J119" s="76">
        <f t="shared" si="1"/>
        <v>100</v>
      </c>
      <c r="K119" s="75">
        <v>0</v>
      </c>
      <c r="L119" s="75">
        <v>0</v>
      </c>
      <c r="M119" s="75">
        <v>0</v>
      </c>
      <c r="N119" s="77">
        <v>0</v>
      </c>
    </row>
    <row r="120" spans="1:14" ht="11.25">
      <c r="A120" s="73" t="s">
        <v>673</v>
      </c>
      <c r="B120" s="74" t="s">
        <v>676</v>
      </c>
      <c r="C120" s="74" t="s">
        <v>653</v>
      </c>
      <c r="D120" s="75">
        <v>289.9</v>
      </c>
      <c r="E120" s="75">
        <v>0</v>
      </c>
      <c r="F120" s="75">
        <v>0</v>
      </c>
      <c r="G120" s="75">
        <v>289.9</v>
      </c>
      <c r="H120" s="75">
        <v>289.9</v>
      </c>
      <c r="I120" s="75">
        <v>279</v>
      </c>
      <c r="J120" s="76">
        <f t="shared" si="1"/>
        <v>96.24008278716799</v>
      </c>
      <c r="K120" s="75">
        <v>0</v>
      </c>
      <c r="L120" s="75">
        <v>0</v>
      </c>
      <c r="M120" s="75">
        <v>0</v>
      </c>
      <c r="N120" s="77">
        <v>0</v>
      </c>
    </row>
    <row r="121" spans="1:14" ht="11.25">
      <c r="A121" s="73" t="s">
        <v>677</v>
      </c>
      <c r="B121" s="74" t="s">
        <v>678</v>
      </c>
      <c r="C121" s="74" t="s">
        <v>679</v>
      </c>
      <c r="D121" s="75">
        <v>320.5</v>
      </c>
      <c r="E121" s="75">
        <v>0</v>
      </c>
      <c r="F121" s="75">
        <v>0</v>
      </c>
      <c r="G121" s="75">
        <v>320.5</v>
      </c>
      <c r="H121" s="75">
        <v>320.5</v>
      </c>
      <c r="I121" s="75">
        <v>320.5</v>
      </c>
      <c r="J121" s="76">
        <f t="shared" si="1"/>
        <v>100</v>
      </c>
      <c r="K121" s="75">
        <v>0</v>
      </c>
      <c r="L121" s="75">
        <v>0</v>
      </c>
      <c r="M121" s="75">
        <v>0</v>
      </c>
      <c r="N121" s="77">
        <v>0</v>
      </c>
    </row>
    <row r="122" spans="1:14" ht="11.25">
      <c r="A122" s="73" t="s">
        <v>680</v>
      </c>
      <c r="B122" s="74" t="s">
        <v>681</v>
      </c>
      <c r="C122" s="74" t="s">
        <v>682</v>
      </c>
      <c r="D122" s="75">
        <v>643.02</v>
      </c>
      <c r="E122" s="75">
        <v>0</v>
      </c>
      <c r="F122" s="75">
        <v>0</v>
      </c>
      <c r="G122" s="75">
        <v>641</v>
      </c>
      <c r="H122" s="75">
        <v>641</v>
      </c>
      <c r="I122" s="75">
        <v>641</v>
      </c>
      <c r="J122" s="76">
        <f t="shared" si="1"/>
        <v>100</v>
      </c>
      <c r="K122" s="75">
        <v>2.02</v>
      </c>
      <c r="L122" s="75">
        <v>2.02</v>
      </c>
      <c r="M122" s="75">
        <v>0</v>
      </c>
      <c r="N122" s="77">
        <v>0</v>
      </c>
    </row>
    <row r="123" spans="1:14" ht="11.25">
      <c r="A123" s="73" t="s">
        <v>683</v>
      </c>
      <c r="B123" s="74" t="s">
        <v>684</v>
      </c>
      <c r="C123" s="74" t="s">
        <v>653</v>
      </c>
      <c r="D123" s="75">
        <v>325.4</v>
      </c>
      <c r="E123" s="75">
        <v>0</v>
      </c>
      <c r="F123" s="75">
        <v>0</v>
      </c>
      <c r="G123" s="75">
        <v>325.4</v>
      </c>
      <c r="H123" s="75">
        <v>325.4</v>
      </c>
      <c r="I123" s="75">
        <v>301.39</v>
      </c>
      <c r="J123" s="76">
        <f t="shared" si="1"/>
        <v>92.62138905961893</v>
      </c>
      <c r="K123" s="75">
        <v>0</v>
      </c>
      <c r="L123" s="75">
        <v>0</v>
      </c>
      <c r="M123" s="75">
        <v>0</v>
      </c>
      <c r="N123" s="77">
        <v>0</v>
      </c>
    </row>
    <row r="124" spans="1:14" ht="11.25">
      <c r="A124" s="73" t="s">
        <v>685</v>
      </c>
      <c r="B124" s="74" t="s">
        <v>686</v>
      </c>
      <c r="C124" s="74" t="s">
        <v>687</v>
      </c>
      <c r="D124" s="75">
        <v>570.19</v>
      </c>
      <c r="E124" s="75">
        <v>0</v>
      </c>
      <c r="F124" s="75">
        <v>0</v>
      </c>
      <c r="G124" s="75">
        <v>400</v>
      </c>
      <c r="H124" s="75">
        <v>400</v>
      </c>
      <c r="I124" s="75">
        <v>400</v>
      </c>
      <c r="J124" s="76">
        <f t="shared" si="1"/>
        <v>100</v>
      </c>
      <c r="K124" s="75">
        <v>170.19</v>
      </c>
      <c r="L124" s="75">
        <v>170.19</v>
      </c>
      <c r="M124" s="75">
        <v>0</v>
      </c>
      <c r="N124" s="77">
        <v>0</v>
      </c>
    </row>
    <row r="125" spans="1:14" ht="11.25">
      <c r="A125" s="73" t="s">
        <v>688</v>
      </c>
      <c r="B125" s="74" t="s">
        <v>689</v>
      </c>
      <c r="C125" s="74" t="s">
        <v>690</v>
      </c>
      <c r="D125" s="75">
        <v>200</v>
      </c>
      <c r="E125" s="75">
        <v>0</v>
      </c>
      <c r="F125" s="75">
        <v>0</v>
      </c>
      <c r="G125" s="75">
        <v>200</v>
      </c>
      <c r="H125" s="75">
        <v>200</v>
      </c>
      <c r="I125" s="75">
        <v>200</v>
      </c>
      <c r="J125" s="76">
        <f t="shared" si="1"/>
        <v>100</v>
      </c>
      <c r="K125" s="75">
        <v>0</v>
      </c>
      <c r="L125" s="75">
        <v>0</v>
      </c>
      <c r="M125" s="75">
        <v>0</v>
      </c>
      <c r="N125" s="77">
        <v>0</v>
      </c>
    </row>
    <row r="126" spans="1:14" ht="11.25">
      <c r="A126" s="73" t="s">
        <v>691</v>
      </c>
      <c r="B126" s="74" t="s">
        <v>692</v>
      </c>
      <c r="C126" s="74" t="s">
        <v>693</v>
      </c>
      <c r="D126" s="75">
        <v>786</v>
      </c>
      <c r="E126" s="75">
        <v>0</v>
      </c>
      <c r="F126" s="75">
        <v>1330</v>
      </c>
      <c r="G126" s="75">
        <v>786</v>
      </c>
      <c r="H126" s="75">
        <v>786</v>
      </c>
      <c r="I126" s="75">
        <v>786</v>
      </c>
      <c r="J126" s="76">
        <f t="shared" si="1"/>
        <v>100</v>
      </c>
      <c r="K126" s="75">
        <v>0</v>
      </c>
      <c r="L126" s="75">
        <v>0</v>
      </c>
      <c r="M126" s="75">
        <v>0</v>
      </c>
      <c r="N126" s="77">
        <v>0</v>
      </c>
    </row>
    <row r="127" spans="1:14" ht="11.25">
      <c r="A127" s="73" t="s">
        <v>691</v>
      </c>
      <c r="B127" s="74" t="s">
        <v>694</v>
      </c>
      <c r="C127" s="74" t="s">
        <v>695</v>
      </c>
      <c r="D127" s="75">
        <v>381</v>
      </c>
      <c r="E127" s="75">
        <v>0</v>
      </c>
      <c r="F127" s="75">
        <v>0</v>
      </c>
      <c r="G127" s="75">
        <v>381</v>
      </c>
      <c r="H127" s="75">
        <v>381</v>
      </c>
      <c r="I127" s="75">
        <v>381</v>
      </c>
      <c r="J127" s="76">
        <f t="shared" si="1"/>
        <v>100</v>
      </c>
      <c r="K127" s="75">
        <v>0</v>
      </c>
      <c r="L127" s="75">
        <v>0</v>
      </c>
      <c r="M127" s="75">
        <v>0</v>
      </c>
      <c r="N127" s="77">
        <v>0</v>
      </c>
    </row>
    <row r="128" spans="1:14" ht="11.25">
      <c r="A128" s="73" t="s">
        <v>691</v>
      </c>
      <c r="B128" s="74" t="s">
        <v>696</v>
      </c>
      <c r="C128" s="74" t="s">
        <v>697</v>
      </c>
      <c r="D128" s="75">
        <v>480</v>
      </c>
      <c r="E128" s="75">
        <v>0</v>
      </c>
      <c r="F128" s="75">
        <v>0</v>
      </c>
      <c r="G128" s="75">
        <v>480</v>
      </c>
      <c r="H128" s="75">
        <v>480</v>
      </c>
      <c r="I128" s="75">
        <v>480</v>
      </c>
      <c r="J128" s="76">
        <f t="shared" si="1"/>
        <v>100</v>
      </c>
      <c r="K128" s="75">
        <v>0</v>
      </c>
      <c r="L128" s="75">
        <v>0</v>
      </c>
      <c r="M128" s="75">
        <v>0</v>
      </c>
      <c r="N128" s="77">
        <v>0</v>
      </c>
    </row>
    <row r="129" spans="1:14" ht="11.25">
      <c r="A129" s="73" t="s">
        <v>691</v>
      </c>
      <c r="B129" s="74" t="s">
        <v>698</v>
      </c>
      <c r="C129" s="74" t="s">
        <v>699</v>
      </c>
      <c r="D129" s="75">
        <v>104.6</v>
      </c>
      <c r="E129" s="75">
        <v>0</v>
      </c>
      <c r="F129" s="75">
        <v>0</v>
      </c>
      <c r="G129" s="75">
        <v>104.6</v>
      </c>
      <c r="H129" s="75">
        <v>104.6</v>
      </c>
      <c r="I129" s="75">
        <v>104.52</v>
      </c>
      <c r="J129" s="76">
        <f t="shared" si="1"/>
        <v>99.92351816443595</v>
      </c>
      <c r="K129" s="75">
        <v>0</v>
      </c>
      <c r="L129" s="75">
        <v>0</v>
      </c>
      <c r="M129" s="75">
        <v>0</v>
      </c>
      <c r="N129" s="77">
        <v>0</v>
      </c>
    </row>
    <row r="130" spans="1:14" ht="11.25">
      <c r="A130" s="73" t="s">
        <v>700</v>
      </c>
      <c r="B130" s="74" t="s">
        <v>701</v>
      </c>
      <c r="C130" s="74" t="s">
        <v>702</v>
      </c>
      <c r="D130" s="75">
        <v>26781.11</v>
      </c>
      <c r="E130" s="75">
        <v>946.6</v>
      </c>
      <c r="F130" s="75">
        <v>0</v>
      </c>
      <c r="G130" s="75">
        <v>22325</v>
      </c>
      <c r="H130" s="75">
        <v>22315</v>
      </c>
      <c r="I130" s="75">
        <v>23919.72</v>
      </c>
      <c r="J130" s="76">
        <f t="shared" si="1"/>
        <v>107.14320268756998</v>
      </c>
      <c r="K130" s="75">
        <v>2222</v>
      </c>
      <c r="L130" s="75">
        <v>935.26</v>
      </c>
      <c r="M130" s="75">
        <v>0</v>
      </c>
      <c r="N130" s="77">
        <v>1287.51</v>
      </c>
    </row>
    <row r="131" spans="1:14" ht="11.25">
      <c r="A131" s="73" t="s">
        <v>703</v>
      </c>
      <c r="B131" s="74" t="s">
        <v>704</v>
      </c>
      <c r="C131" s="74" t="s">
        <v>705</v>
      </c>
      <c r="D131" s="75">
        <v>1889.1</v>
      </c>
      <c r="E131" s="75">
        <v>0</v>
      </c>
      <c r="F131" s="75">
        <v>0</v>
      </c>
      <c r="G131" s="75">
        <v>1889.1</v>
      </c>
      <c r="H131" s="75">
        <v>1889.1</v>
      </c>
      <c r="I131" s="75">
        <v>1889.1</v>
      </c>
      <c r="J131" s="76">
        <f t="shared" si="1"/>
        <v>100</v>
      </c>
      <c r="K131" s="75">
        <v>0</v>
      </c>
      <c r="L131" s="75">
        <v>0</v>
      </c>
      <c r="M131" s="75">
        <v>0</v>
      </c>
      <c r="N131" s="77">
        <v>0</v>
      </c>
    </row>
    <row r="132" spans="1:14" ht="11.25">
      <c r="A132" s="73" t="s">
        <v>703</v>
      </c>
      <c r="B132" s="74" t="s">
        <v>706</v>
      </c>
      <c r="C132" s="74" t="s">
        <v>707</v>
      </c>
      <c r="D132" s="75">
        <v>416</v>
      </c>
      <c r="E132" s="75">
        <v>0</v>
      </c>
      <c r="F132" s="75">
        <v>0</v>
      </c>
      <c r="G132" s="75">
        <v>416</v>
      </c>
      <c r="H132" s="75">
        <v>416</v>
      </c>
      <c r="I132" s="75">
        <v>416</v>
      </c>
      <c r="J132" s="76">
        <f t="shared" si="1"/>
        <v>100</v>
      </c>
      <c r="K132" s="75">
        <v>0</v>
      </c>
      <c r="L132" s="75">
        <v>0</v>
      </c>
      <c r="M132" s="75">
        <v>0</v>
      </c>
      <c r="N132" s="77">
        <v>0</v>
      </c>
    </row>
    <row r="133" spans="1:14" ht="11.25">
      <c r="A133" s="73" t="s">
        <v>703</v>
      </c>
      <c r="B133" s="74" t="s">
        <v>708</v>
      </c>
      <c r="C133" s="74" t="s">
        <v>709</v>
      </c>
      <c r="D133" s="75">
        <v>85</v>
      </c>
      <c r="E133" s="75">
        <v>0</v>
      </c>
      <c r="F133" s="75">
        <v>0</v>
      </c>
      <c r="G133" s="75">
        <v>85</v>
      </c>
      <c r="H133" s="75">
        <v>85</v>
      </c>
      <c r="I133" s="75">
        <v>85</v>
      </c>
      <c r="J133" s="76">
        <f t="shared" si="1"/>
        <v>100</v>
      </c>
      <c r="K133" s="75">
        <v>0</v>
      </c>
      <c r="L133" s="75">
        <v>0</v>
      </c>
      <c r="M133" s="75">
        <v>0</v>
      </c>
      <c r="N133" s="77">
        <v>0</v>
      </c>
    </row>
    <row r="134" spans="1:14" ht="11.25">
      <c r="A134" s="73" t="s">
        <v>703</v>
      </c>
      <c r="B134" s="74" t="s">
        <v>710</v>
      </c>
      <c r="C134" s="74" t="s">
        <v>711</v>
      </c>
      <c r="D134" s="75">
        <v>150</v>
      </c>
      <c r="E134" s="75">
        <v>0</v>
      </c>
      <c r="F134" s="75">
        <v>0</v>
      </c>
      <c r="G134" s="75">
        <v>150</v>
      </c>
      <c r="H134" s="75">
        <v>150</v>
      </c>
      <c r="I134" s="75">
        <v>150</v>
      </c>
      <c r="J134" s="76">
        <f t="shared" si="1"/>
        <v>100</v>
      </c>
      <c r="K134" s="75">
        <v>0</v>
      </c>
      <c r="L134" s="75">
        <v>0</v>
      </c>
      <c r="M134" s="75">
        <v>0</v>
      </c>
      <c r="N134" s="77">
        <v>0</v>
      </c>
    </row>
    <row r="135" spans="1:14" ht="11.25">
      <c r="A135" s="73" t="s">
        <v>712</v>
      </c>
      <c r="B135" s="74" t="s">
        <v>713</v>
      </c>
      <c r="C135" s="74" t="s">
        <v>714</v>
      </c>
      <c r="D135" s="75">
        <v>1200</v>
      </c>
      <c r="E135" s="75">
        <v>0</v>
      </c>
      <c r="F135" s="75">
        <v>0</v>
      </c>
      <c r="G135" s="75">
        <v>1200</v>
      </c>
      <c r="H135" s="75">
        <v>1200</v>
      </c>
      <c r="I135" s="75">
        <v>1183.95</v>
      </c>
      <c r="J135" s="76">
        <f t="shared" si="1"/>
        <v>98.6625</v>
      </c>
      <c r="K135" s="75">
        <v>0</v>
      </c>
      <c r="L135" s="75">
        <v>0</v>
      </c>
      <c r="M135" s="75">
        <v>0</v>
      </c>
      <c r="N135" s="77">
        <v>0</v>
      </c>
    </row>
    <row r="136" spans="1:14" ht="11.25">
      <c r="A136" s="73" t="s">
        <v>715</v>
      </c>
      <c r="B136" s="74" t="s">
        <v>716</v>
      </c>
      <c r="C136" s="74" t="s">
        <v>717</v>
      </c>
      <c r="D136" s="75">
        <v>128</v>
      </c>
      <c r="E136" s="75">
        <v>0</v>
      </c>
      <c r="F136" s="75">
        <v>0</v>
      </c>
      <c r="G136" s="75">
        <v>128</v>
      </c>
      <c r="H136" s="75">
        <v>128</v>
      </c>
      <c r="I136" s="75">
        <v>127.51</v>
      </c>
      <c r="J136" s="76">
        <f t="shared" si="1"/>
        <v>99.6171875</v>
      </c>
      <c r="K136" s="75">
        <v>0</v>
      </c>
      <c r="L136" s="75">
        <v>0</v>
      </c>
      <c r="M136" s="75">
        <v>0</v>
      </c>
      <c r="N136" s="77">
        <v>0</v>
      </c>
    </row>
    <row r="137" spans="1:14" ht="11.25">
      <c r="A137" s="73" t="s">
        <v>715</v>
      </c>
      <c r="B137" s="74" t="s">
        <v>718</v>
      </c>
      <c r="C137" s="74" t="s">
        <v>719</v>
      </c>
      <c r="D137" s="75">
        <v>2000</v>
      </c>
      <c r="E137" s="75">
        <v>0</v>
      </c>
      <c r="F137" s="75">
        <v>0</v>
      </c>
      <c r="G137" s="75">
        <v>2000</v>
      </c>
      <c r="H137" s="75">
        <v>2000</v>
      </c>
      <c r="I137" s="75">
        <v>1986.87</v>
      </c>
      <c r="J137" s="76">
        <f t="shared" si="1"/>
        <v>99.3435</v>
      </c>
      <c r="K137" s="75">
        <v>0</v>
      </c>
      <c r="L137" s="75">
        <v>0</v>
      </c>
      <c r="M137" s="75">
        <v>0</v>
      </c>
      <c r="N137" s="77">
        <v>0</v>
      </c>
    </row>
    <row r="138" spans="1:14" ht="11.25">
      <c r="A138" s="73" t="s">
        <v>715</v>
      </c>
      <c r="B138" s="74" t="s">
        <v>720</v>
      </c>
      <c r="C138" s="74" t="s">
        <v>721</v>
      </c>
      <c r="D138" s="75">
        <v>1387.51</v>
      </c>
      <c r="E138" s="75">
        <v>0</v>
      </c>
      <c r="F138" s="75">
        <v>0</v>
      </c>
      <c r="G138" s="75">
        <v>1250</v>
      </c>
      <c r="H138" s="75">
        <v>1250</v>
      </c>
      <c r="I138" s="75">
        <v>1250</v>
      </c>
      <c r="J138" s="76">
        <f t="shared" si="1"/>
        <v>100</v>
      </c>
      <c r="K138" s="75">
        <v>137.51</v>
      </c>
      <c r="L138" s="75">
        <v>137.51</v>
      </c>
      <c r="M138" s="75">
        <v>0</v>
      </c>
      <c r="N138" s="77">
        <v>0</v>
      </c>
    </row>
    <row r="139" spans="1:14" ht="11.25">
      <c r="A139" s="73" t="s">
        <v>722</v>
      </c>
      <c r="B139" s="74" t="s">
        <v>723</v>
      </c>
      <c r="C139" s="74" t="s">
        <v>724</v>
      </c>
      <c r="D139" s="75">
        <v>2067.21</v>
      </c>
      <c r="E139" s="75">
        <v>0</v>
      </c>
      <c r="F139" s="75">
        <v>0</v>
      </c>
      <c r="G139" s="75">
        <v>1500</v>
      </c>
      <c r="H139" s="75">
        <v>1500</v>
      </c>
      <c r="I139" s="75">
        <v>1500</v>
      </c>
      <c r="J139" s="76">
        <f t="shared" si="1"/>
        <v>100</v>
      </c>
      <c r="K139" s="75">
        <v>567.21</v>
      </c>
      <c r="L139" s="75">
        <v>567.21</v>
      </c>
      <c r="M139" s="75">
        <v>0</v>
      </c>
      <c r="N139" s="77">
        <v>0</v>
      </c>
    </row>
    <row r="140" spans="1:14" ht="11.25">
      <c r="A140" s="73" t="s">
        <v>722</v>
      </c>
      <c r="B140" s="74" t="s">
        <v>725</v>
      </c>
      <c r="C140" s="74" t="s">
        <v>726</v>
      </c>
      <c r="D140" s="75">
        <v>2590.46</v>
      </c>
      <c r="E140" s="75">
        <v>0</v>
      </c>
      <c r="F140" s="75">
        <v>0</v>
      </c>
      <c r="G140" s="75">
        <v>2400</v>
      </c>
      <c r="H140" s="75">
        <v>2400</v>
      </c>
      <c r="I140" s="75">
        <v>2400</v>
      </c>
      <c r="J140" s="76">
        <f t="shared" si="1"/>
        <v>100</v>
      </c>
      <c r="K140" s="75">
        <v>190.46</v>
      </c>
      <c r="L140" s="75">
        <v>190.46</v>
      </c>
      <c r="M140" s="75">
        <v>0</v>
      </c>
      <c r="N140" s="77">
        <v>0</v>
      </c>
    </row>
    <row r="141" spans="1:14" ht="11.25">
      <c r="A141" s="73" t="s">
        <v>722</v>
      </c>
      <c r="B141" s="74" t="s">
        <v>727</v>
      </c>
      <c r="C141" s="74" t="s">
        <v>728</v>
      </c>
      <c r="D141" s="75">
        <v>335.2</v>
      </c>
      <c r="E141" s="75">
        <v>0</v>
      </c>
      <c r="F141" s="75">
        <v>0</v>
      </c>
      <c r="G141" s="75">
        <v>310</v>
      </c>
      <c r="H141" s="75">
        <v>310</v>
      </c>
      <c r="I141" s="75">
        <v>0</v>
      </c>
      <c r="J141" s="76">
        <f t="shared" si="1"/>
        <v>0</v>
      </c>
      <c r="K141" s="75">
        <v>25.2</v>
      </c>
      <c r="L141" s="75">
        <v>25.2</v>
      </c>
      <c r="M141" s="75">
        <v>0</v>
      </c>
      <c r="N141" s="77">
        <v>0</v>
      </c>
    </row>
    <row r="142" spans="1:14" ht="11.25">
      <c r="A142" s="73" t="s">
        <v>729</v>
      </c>
      <c r="B142" s="74" t="s">
        <v>730</v>
      </c>
      <c r="C142" s="74" t="s">
        <v>731</v>
      </c>
      <c r="D142" s="75">
        <v>1498.5</v>
      </c>
      <c r="E142" s="75">
        <v>0</v>
      </c>
      <c r="F142" s="75">
        <v>0</v>
      </c>
      <c r="G142" s="75">
        <v>1498.5</v>
      </c>
      <c r="H142" s="75">
        <v>1498.5</v>
      </c>
      <c r="I142" s="75">
        <v>1498.5</v>
      </c>
      <c r="J142" s="76">
        <f t="shared" si="1"/>
        <v>100</v>
      </c>
      <c r="K142" s="75">
        <v>0</v>
      </c>
      <c r="L142" s="75">
        <v>0</v>
      </c>
      <c r="M142" s="75">
        <v>0</v>
      </c>
      <c r="N142" s="77">
        <v>0</v>
      </c>
    </row>
    <row r="143" spans="1:14" ht="11.25">
      <c r="A143" s="73" t="s">
        <v>729</v>
      </c>
      <c r="B143" s="74" t="s">
        <v>732</v>
      </c>
      <c r="C143" s="74" t="s">
        <v>733</v>
      </c>
      <c r="D143" s="75">
        <v>810</v>
      </c>
      <c r="E143" s="75">
        <v>0</v>
      </c>
      <c r="F143" s="75">
        <v>0</v>
      </c>
      <c r="G143" s="75">
        <v>810</v>
      </c>
      <c r="H143" s="75">
        <v>810</v>
      </c>
      <c r="I143" s="75">
        <v>0</v>
      </c>
      <c r="J143" s="76">
        <f t="shared" si="1"/>
        <v>0</v>
      </c>
      <c r="K143" s="75">
        <v>0</v>
      </c>
      <c r="L143" s="75">
        <v>0</v>
      </c>
      <c r="M143" s="75">
        <v>0</v>
      </c>
      <c r="N143" s="77">
        <v>0</v>
      </c>
    </row>
    <row r="144" spans="1:14" ht="11.25">
      <c r="A144" s="73" t="s">
        <v>734</v>
      </c>
      <c r="B144" s="74" t="s">
        <v>735</v>
      </c>
      <c r="C144" s="74" t="s">
        <v>736</v>
      </c>
      <c r="D144" s="75">
        <v>1068.4</v>
      </c>
      <c r="E144" s="75">
        <v>0</v>
      </c>
      <c r="F144" s="75">
        <v>0</v>
      </c>
      <c r="G144" s="75">
        <v>1068.4</v>
      </c>
      <c r="H144" s="75">
        <v>1068.4</v>
      </c>
      <c r="I144" s="75">
        <v>1068.34</v>
      </c>
      <c r="J144" s="76">
        <f aca="true" t="shared" si="2" ref="J144:J186">IF(G144=0,"***",100*I144/G144)</f>
        <v>99.99438412579556</v>
      </c>
      <c r="K144" s="75">
        <v>0</v>
      </c>
      <c r="L144" s="75">
        <v>0</v>
      </c>
      <c r="M144" s="75">
        <v>0</v>
      </c>
      <c r="N144" s="77">
        <v>0</v>
      </c>
    </row>
    <row r="145" spans="1:14" ht="11.25">
      <c r="A145" s="73" t="s">
        <v>737</v>
      </c>
      <c r="B145" s="74" t="s">
        <v>738</v>
      </c>
      <c r="C145" s="74" t="s">
        <v>653</v>
      </c>
      <c r="D145" s="75">
        <v>512.4</v>
      </c>
      <c r="E145" s="75">
        <v>0</v>
      </c>
      <c r="F145" s="75">
        <v>0</v>
      </c>
      <c r="G145" s="75">
        <v>512.4</v>
      </c>
      <c r="H145" s="75">
        <v>512.4</v>
      </c>
      <c r="I145" s="75">
        <v>512.4</v>
      </c>
      <c r="J145" s="76">
        <f t="shared" si="2"/>
        <v>100</v>
      </c>
      <c r="K145" s="75">
        <v>0</v>
      </c>
      <c r="L145" s="75">
        <v>0</v>
      </c>
      <c r="M145" s="75">
        <v>0</v>
      </c>
      <c r="N145" s="77">
        <v>0</v>
      </c>
    </row>
    <row r="146" spans="1:14" ht="11.25">
      <c r="A146" s="73" t="s">
        <v>739</v>
      </c>
      <c r="B146" s="74" t="s">
        <v>740</v>
      </c>
      <c r="C146" s="74" t="s">
        <v>741</v>
      </c>
      <c r="D146" s="75">
        <v>473</v>
      </c>
      <c r="E146" s="75">
        <v>0</v>
      </c>
      <c r="F146" s="75">
        <v>0</v>
      </c>
      <c r="G146" s="75">
        <v>473</v>
      </c>
      <c r="H146" s="75">
        <v>473</v>
      </c>
      <c r="I146" s="75">
        <v>472.02</v>
      </c>
      <c r="J146" s="76">
        <f t="shared" si="2"/>
        <v>99.79281183932346</v>
      </c>
      <c r="K146" s="75">
        <v>0</v>
      </c>
      <c r="L146" s="75">
        <v>0</v>
      </c>
      <c r="M146" s="75">
        <v>0</v>
      </c>
      <c r="N146" s="77">
        <v>0</v>
      </c>
    </row>
    <row r="147" spans="1:14" ht="11.25">
      <c r="A147" s="73" t="s">
        <v>739</v>
      </c>
      <c r="B147" s="74" t="s">
        <v>742</v>
      </c>
      <c r="C147" s="74" t="s">
        <v>653</v>
      </c>
      <c r="D147" s="75">
        <v>212.4</v>
      </c>
      <c r="E147" s="75">
        <v>0</v>
      </c>
      <c r="F147" s="75">
        <v>0</v>
      </c>
      <c r="G147" s="75">
        <v>212.4</v>
      </c>
      <c r="H147" s="75">
        <v>212.4</v>
      </c>
      <c r="I147" s="75">
        <v>138</v>
      </c>
      <c r="J147" s="76">
        <f t="shared" si="2"/>
        <v>64.97175141242937</v>
      </c>
      <c r="K147" s="75">
        <v>0</v>
      </c>
      <c r="L147" s="75">
        <v>0</v>
      </c>
      <c r="M147" s="75">
        <v>0</v>
      </c>
      <c r="N147" s="77">
        <v>0</v>
      </c>
    </row>
    <row r="148" spans="1:14" ht="11.25">
      <c r="A148" s="73" t="s">
        <v>743</v>
      </c>
      <c r="B148" s="74" t="s">
        <v>744</v>
      </c>
      <c r="C148" s="74" t="s">
        <v>745</v>
      </c>
      <c r="D148" s="75">
        <v>145</v>
      </c>
      <c r="E148" s="75">
        <v>0</v>
      </c>
      <c r="F148" s="75">
        <v>0</v>
      </c>
      <c r="G148" s="75">
        <v>145</v>
      </c>
      <c r="H148" s="75">
        <v>145</v>
      </c>
      <c r="I148" s="75">
        <v>144.07</v>
      </c>
      <c r="J148" s="76">
        <f t="shared" si="2"/>
        <v>99.35862068965517</v>
      </c>
      <c r="K148" s="75">
        <v>0</v>
      </c>
      <c r="L148" s="75">
        <v>0</v>
      </c>
      <c r="M148" s="75">
        <v>0</v>
      </c>
      <c r="N148" s="77">
        <v>0</v>
      </c>
    </row>
    <row r="149" spans="1:14" ht="11.25">
      <c r="A149" s="73" t="s">
        <v>743</v>
      </c>
      <c r="B149" s="74" t="s">
        <v>746</v>
      </c>
      <c r="C149" s="74" t="s">
        <v>717</v>
      </c>
      <c r="D149" s="75">
        <v>780</v>
      </c>
      <c r="E149" s="75">
        <v>0</v>
      </c>
      <c r="F149" s="75">
        <v>0</v>
      </c>
      <c r="G149" s="75">
        <v>780</v>
      </c>
      <c r="H149" s="75">
        <v>780</v>
      </c>
      <c r="I149" s="75">
        <v>779.78</v>
      </c>
      <c r="J149" s="76">
        <f t="shared" si="2"/>
        <v>99.97179487179487</v>
      </c>
      <c r="K149" s="75">
        <v>0</v>
      </c>
      <c r="L149" s="75">
        <v>0</v>
      </c>
      <c r="M149" s="75">
        <v>0</v>
      </c>
      <c r="N149" s="77">
        <v>0</v>
      </c>
    </row>
    <row r="150" spans="1:14" ht="11.25">
      <c r="A150" s="73" t="s">
        <v>743</v>
      </c>
      <c r="B150" s="74" t="s">
        <v>747</v>
      </c>
      <c r="C150" s="74" t="s">
        <v>748</v>
      </c>
      <c r="D150" s="75">
        <v>2260</v>
      </c>
      <c r="E150" s="75">
        <v>0</v>
      </c>
      <c r="F150" s="75">
        <v>0</v>
      </c>
      <c r="G150" s="75">
        <v>2260</v>
      </c>
      <c r="H150" s="75">
        <v>2260</v>
      </c>
      <c r="I150" s="75">
        <v>2259.94</v>
      </c>
      <c r="J150" s="76">
        <f t="shared" si="2"/>
        <v>99.99734513274336</v>
      </c>
      <c r="K150" s="75">
        <v>0</v>
      </c>
      <c r="L150" s="75">
        <v>0</v>
      </c>
      <c r="M150" s="75">
        <v>0</v>
      </c>
      <c r="N150" s="77">
        <v>0</v>
      </c>
    </row>
    <row r="151" spans="1:14" ht="11.25">
      <c r="A151" s="73" t="s">
        <v>749</v>
      </c>
      <c r="B151" s="74" t="s">
        <v>750</v>
      </c>
      <c r="C151" s="74" t="s">
        <v>751</v>
      </c>
      <c r="D151" s="75">
        <v>980</v>
      </c>
      <c r="E151" s="75">
        <v>0</v>
      </c>
      <c r="F151" s="75">
        <v>0</v>
      </c>
      <c r="G151" s="75">
        <v>980</v>
      </c>
      <c r="H151" s="75">
        <v>980</v>
      </c>
      <c r="I151" s="75">
        <v>949.1</v>
      </c>
      <c r="J151" s="76">
        <f t="shared" si="2"/>
        <v>96.84693877551021</v>
      </c>
      <c r="K151" s="75">
        <v>0</v>
      </c>
      <c r="L151" s="75">
        <v>0</v>
      </c>
      <c r="M151" s="75">
        <v>0</v>
      </c>
      <c r="N151" s="77">
        <v>0</v>
      </c>
    </row>
    <row r="152" spans="1:14" ht="11.25">
      <c r="A152" s="73" t="s">
        <v>752</v>
      </c>
      <c r="B152" s="74" t="s">
        <v>753</v>
      </c>
      <c r="C152" s="74" t="s">
        <v>754</v>
      </c>
      <c r="D152" s="75">
        <v>2400</v>
      </c>
      <c r="E152" s="75">
        <v>0</v>
      </c>
      <c r="F152" s="75">
        <v>0</v>
      </c>
      <c r="G152" s="75">
        <v>2400</v>
      </c>
      <c r="H152" s="75">
        <v>2400</v>
      </c>
      <c r="I152" s="75">
        <v>2399.23</v>
      </c>
      <c r="J152" s="76">
        <f t="shared" si="2"/>
        <v>99.96791666666667</v>
      </c>
      <c r="K152" s="75">
        <v>0</v>
      </c>
      <c r="L152" s="75">
        <v>0</v>
      </c>
      <c r="M152" s="75">
        <v>0</v>
      </c>
      <c r="N152" s="77">
        <v>0</v>
      </c>
    </row>
    <row r="153" spans="1:14" ht="11.25">
      <c r="A153" s="73" t="s">
        <v>752</v>
      </c>
      <c r="B153" s="74" t="s">
        <v>755</v>
      </c>
      <c r="C153" s="74" t="s">
        <v>756</v>
      </c>
      <c r="D153" s="75">
        <v>2380</v>
      </c>
      <c r="E153" s="75">
        <v>0</v>
      </c>
      <c r="F153" s="75">
        <v>0</v>
      </c>
      <c r="G153" s="75">
        <v>2380</v>
      </c>
      <c r="H153" s="75">
        <v>2380</v>
      </c>
      <c r="I153" s="75">
        <v>2379.98</v>
      </c>
      <c r="J153" s="76">
        <f t="shared" si="2"/>
        <v>99.99915966386554</v>
      </c>
      <c r="K153" s="75">
        <v>0</v>
      </c>
      <c r="L153" s="75">
        <v>0</v>
      </c>
      <c r="M153" s="75">
        <v>0</v>
      </c>
      <c r="N153" s="77">
        <v>0</v>
      </c>
    </row>
    <row r="154" spans="1:14" ht="11.25">
      <c r="A154" s="73" t="s">
        <v>757</v>
      </c>
      <c r="B154" s="74" t="s">
        <v>758</v>
      </c>
      <c r="C154" s="74" t="s">
        <v>759</v>
      </c>
      <c r="D154" s="75">
        <v>740</v>
      </c>
      <c r="E154" s="75">
        <v>0</v>
      </c>
      <c r="F154" s="75">
        <v>0</v>
      </c>
      <c r="G154" s="75">
        <v>700</v>
      </c>
      <c r="H154" s="75">
        <v>700</v>
      </c>
      <c r="I154" s="75">
        <v>700</v>
      </c>
      <c r="J154" s="76">
        <f t="shared" si="2"/>
        <v>100</v>
      </c>
      <c r="K154" s="75">
        <v>40</v>
      </c>
      <c r="L154" s="75">
        <v>29.59</v>
      </c>
      <c r="M154" s="75">
        <v>0</v>
      </c>
      <c r="N154" s="77">
        <v>0</v>
      </c>
    </row>
    <row r="155" spans="1:14" ht="11.25">
      <c r="A155" s="73" t="s">
        <v>760</v>
      </c>
      <c r="B155" s="74" t="s">
        <v>761</v>
      </c>
      <c r="C155" s="74" t="s">
        <v>653</v>
      </c>
      <c r="D155" s="75">
        <v>2133.6</v>
      </c>
      <c r="E155" s="75">
        <v>0</v>
      </c>
      <c r="F155" s="75">
        <v>0</v>
      </c>
      <c r="G155" s="75">
        <v>2133.6</v>
      </c>
      <c r="H155" s="75">
        <v>2133.6</v>
      </c>
      <c r="I155" s="75">
        <v>2133.6</v>
      </c>
      <c r="J155" s="76">
        <f t="shared" si="2"/>
        <v>100</v>
      </c>
      <c r="K155" s="75">
        <v>2133.6</v>
      </c>
      <c r="L155" s="75">
        <v>0</v>
      </c>
      <c r="M155" s="75">
        <v>0</v>
      </c>
      <c r="N155" s="77">
        <v>-2133.6</v>
      </c>
    </row>
    <row r="156" spans="1:14" ht="11.25">
      <c r="A156" s="73" t="s">
        <v>762</v>
      </c>
      <c r="B156" s="74" t="s">
        <v>763</v>
      </c>
      <c r="C156" s="74" t="s">
        <v>717</v>
      </c>
      <c r="D156" s="75">
        <v>300</v>
      </c>
      <c r="E156" s="75">
        <v>0</v>
      </c>
      <c r="F156" s="75">
        <v>0</v>
      </c>
      <c r="G156" s="75">
        <v>300</v>
      </c>
      <c r="H156" s="75">
        <v>300</v>
      </c>
      <c r="I156" s="75">
        <v>299.01</v>
      </c>
      <c r="J156" s="76">
        <f t="shared" si="2"/>
        <v>99.67</v>
      </c>
      <c r="K156" s="75">
        <v>0</v>
      </c>
      <c r="L156" s="75">
        <v>0</v>
      </c>
      <c r="M156" s="75">
        <v>0</v>
      </c>
      <c r="N156" s="77">
        <v>0</v>
      </c>
    </row>
    <row r="157" spans="1:14" ht="11.25">
      <c r="A157" s="73" t="s">
        <v>762</v>
      </c>
      <c r="B157" s="74" t="s">
        <v>764</v>
      </c>
      <c r="C157" s="74" t="s">
        <v>765</v>
      </c>
      <c r="D157" s="75">
        <v>2390</v>
      </c>
      <c r="E157" s="75">
        <v>0</v>
      </c>
      <c r="F157" s="75">
        <v>0</v>
      </c>
      <c r="G157" s="75">
        <v>2390</v>
      </c>
      <c r="H157" s="75">
        <v>2390</v>
      </c>
      <c r="I157" s="75">
        <v>2352.29</v>
      </c>
      <c r="J157" s="76">
        <f t="shared" si="2"/>
        <v>98.42217573221757</v>
      </c>
      <c r="K157" s="75">
        <v>0</v>
      </c>
      <c r="L157" s="75">
        <v>0</v>
      </c>
      <c r="M157" s="75">
        <v>0</v>
      </c>
      <c r="N157" s="77">
        <v>0</v>
      </c>
    </row>
    <row r="158" spans="1:14" ht="11.25">
      <c r="A158" s="73" t="s">
        <v>766</v>
      </c>
      <c r="B158" s="74" t="s">
        <v>767</v>
      </c>
      <c r="C158" s="74" t="s">
        <v>768</v>
      </c>
      <c r="D158" s="75">
        <v>400</v>
      </c>
      <c r="E158" s="75">
        <v>0</v>
      </c>
      <c r="F158" s="75">
        <v>0</v>
      </c>
      <c r="G158" s="75">
        <v>400</v>
      </c>
      <c r="H158" s="75">
        <v>400</v>
      </c>
      <c r="I158" s="75">
        <v>400</v>
      </c>
      <c r="J158" s="76">
        <f t="shared" si="2"/>
        <v>100</v>
      </c>
      <c r="K158" s="75">
        <v>0</v>
      </c>
      <c r="L158" s="75">
        <v>0</v>
      </c>
      <c r="M158" s="75">
        <v>0</v>
      </c>
      <c r="N158" s="77">
        <v>0</v>
      </c>
    </row>
    <row r="159" spans="1:14" ht="11.25">
      <c r="A159" s="73" t="s">
        <v>766</v>
      </c>
      <c r="B159" s="74" t="s">
        <v>769</v>
      </c>
      <c r="C159" s="74" t="s">
        <v>770</v>
      </c>
      <c r="D159" s="75">
        <v>1600</v>
      </c>
      <c r="E159" s="75">
        <v>0</v>
      </c>
      <c r="F159" s="75">
        <v>0</v>
      </c>
      <c r="G159" s="75">
        <v>1600</v>
      </c>
      <c r="H159" s="75">
        <v>1600</v>
      </c>
      <c r="I159" s="75">
        <v>1600</v>
      </c>
      <c r="J159" s="76">
        <f t="shared" si="2"/>
        <v>100</v>
      </c>
      <c r="K159" s="75">
        <v>0</v>
      </c>
      <c r="L159" s="75">
        <v>0</v>
      </c>
      <c r="M159" s="75">
        <v>0</v>
      </c>
      <c r="N159" s="77">
        <v>0</v>
      </c>
    </row>
    <row r="160" spans="1:14" ht="11.25">
      <c r="A160" s="73" t="s">
        <v>771</v>
      </c>
      <c r="B160" s="74" t="s">
        <v>772</v>
      </c>
      <c r="C160" s="74" t="s">
        <v>773</v>
      </c>
      <c r="D160" s="75">
        <v>2395</v>
      </c>
      <c r="E160" s="75">
        <v>0</v>
      </c>
      <c r="F160" s="75">
        <v>0</v>
      </c>
      <c r="G160" s="75">
        <v>2395</v>
      </c>
      <c r="H160" s="75">
        <v>2395</v>
      </c>
      <c r="I160" s="75">
        <v>1845.17</v>
      </c>
      <c r="J160" s="76">
        <f t="shared" si="2"/>
        <v>77.04258872651357</v>
      </c>
      <c r="K160" s="75">
        <v>0</v>
      </c>
      <c r="L160" s="75">
        <v>0</v>
      </c>
      <c r="M160" s="75">
        <v>0</v>
      </c>
      <c r="N160" s="77">
        <v>0</v>
      </c>
    </row>
    <row r="161" spans="1:14" ht="11.25">
      <c r="A161" s="73" t="s">
        <v>771</v>
      </c>
      <c r="B161" s="74" t="s">
        <v>774</v>
      </c>
      <c r="C161" s="74" t="s">
        <v>775</v>
      </c>
      <c r="D161" s="75">
        <v>2346</v>
      </c>
      <c r="E161" s="75">
        <v>0</v>
      </c>
      <c r="F161" s="75">
        <v>0</v>
      </c>
      <c r="G161" s="75">
        <v>2300</v>
      </c>
      <c r="H161" s="75">
        <v>2300</v>
      </c>
      <c r="I161" s="75">
        <v>2300</v>
      </c>
      <c r="J161" s="76">
        <f t="shared" si="2"/>
        <v>100</v>
      </c>
      <c r="K161" s="75">
        <v>46</v>
      </c>
      <c r="L161" s="75">
        <v>45.68</v>
      </c>
      <c r="M161" s="75">
        <v>0</v>
      </c>
      <c r="N161" s="77">
        <v>0</v>
      </c>
    </row>
    <row r="162" spans="1:14" ht="11.25">
      <c r="A162" s="73" t="s">
        <v>776</v>
      </c>
      <c r="B162" s="74" t="s">
        <v>777</v>
      </c>
      <c r="C162" s="74" t="s">
        <v>653</v>
      </c>
      <c r="D162" s="75">
        <v>826</v>
      </c>
      <c r="E162" s="75">
        <v>0</v>
      </c>
      <c r="F162" s="75">
        <v>0</v>
      </c>
      <c r="G162" s="75">
        <v>826</v>
      </c>
      <c r="H162" s="75">
        <v>826</v>
      </c>
      <c r="I162" s="75">
        <v>574</v>
      </c>
      <c r="J162" s="76">
        <f t="shared" si="2"/>
        <v>69.49152542372882</v>
      </c>
      <c r="K162" s="75">
        <v>0</v>
      </c>
      <c r="L162" s="75">
        <v>0</v>
      </c>
      <c r="M162" s="75">
        <v>0</v>
      </c>
      <c r="N162" s="77">
        <v>0</v>
      </c>
    </row>
    <row r="163" spans="1:14" ht="11.25">
      <c r="A163" s="73" t="s">
        <v>778</v>
      </c>
      <c r="B163" s="74" t="s">
        <v>779</v>
      </c>
      <c r="C163" s="74" t="s">
        <v>780</v>
      </c>
      <c r="D163" s="75">
        <v>815.4</v>
      </c>
      <c r="E163" s="75">
        <v>384.23</v>
      </c>
      <c r="F163" s="75">
        <v>0</v>
      </c>
      <c r="G163" s="75">
        <v>55.2</v>
      </c>
      <c r="H163" s="75">
        <v>55.19</v>
      </c>
      <c r="I163" s="75">
        <v>0</v>
      </c>
      <c r="J163" s="76">
        <f t="shared" si="2"/>
        <v>0</v>
      </c>
      <c r="K163" s="75">
        <v>0</v>
      </c>
      <c r="L163" s="75">
        <v>0</v>
      </c>
      <c r="M163" s="75">
        <v>0</v>
      </c>
      <c r="N163" s="77">
        <v>375.97</v>
      </c>
    </row>
    <row r="164" spans="1:14" ht="11.25">
      <c r="A164" s="73" t="s">
        <v>781</v>
      </c>
      <c r="B164" s="74" t="s">
        <v>782</v>
      </c>
      <c r="C164" s="74" t="s">
        <v>783</v>
      </c>
      <c r="D164" s="75">
        <v>14510.59</v>
      </c>
      <c r="E164" s="75">
        <v>55.56</v>
      </c>
      <c r="F164" s="75">
        <v>0</v>
      </c>
      <c r="G164" s="75">
        <v>11005.2</v>
      </c>
      <c r="H164" s="75">
        <v>11005.17</v>
      </c>
      <c r="I164" s="75">
        <v>13866.73</v>
      </c>
      <c r="J164" s="76">
        <f t="shared" si="2"/>
        <v>126.00161741722094</v>
      </c>
      <c r="K164" s="75">
        <v>0</v>
      </c>
      <c r="L164" s="75">
        <v>0</v>
      </c>
      <c r="M164" s="75">
        <v>0</v>
      </c>
      <c r="N164" s="77">
        <v>3449.84</v>
      </c>
    </row>
    <row r="165" spans="1:14" ht="11.25">
      <c r="A165" s="73" t="s">
        <v>781</v>
      </c>
      <c r="B165" s="74" t="s">
        <v>784</v>
      </c>
      <c r="C165" s="74" t="s">
        <v>785</v>
      </c>
      <c r="D165" s="75">
        <v>12961.32</v>
      </c>
      <c r="E165" s="75">
        <v>55.56</v>
      </c>
      <c r="F165" s="75">
        <v>0</v>
      </c>
      <c r="G165" s="75">
        <v>8368.9</v>
      </c>
      <c r="H165" s="75">
        <v>8368.91</v>
      </c>
      <c r="I165" s="75">
        <v>11371.96</v>
      </c>
      <c r="J165" s="76">
        <f t="shared" si="2"/>
        <v>135.8835689278161</v>
      </c>
      <c r="K165" s="75">
        <v>0</v>
      </c>
      <c r="L165" s="75">
        <v>298</v>
      </c>
      <c r="M165" s="75">
        <v>0</v>
      </c>
      <c r="N165" s="77">
        <v>4536.87</v>
      </c>
    </row>
    <row r="166" spans="1:14" ht="11.25">
      <c r="A166" s="73" t="s">
        <v>781</v>
      </c>
      <c r="B166" s="74" t="s">
        <v>786</v>
      </c>
      <c r="C166" s="74" t="s">
        <v>787</v>
      </c>
      <c r="D166" s="75">
        <v>34694.48</v>
      </c>
      <c r="E166" s="75">
        <v>3826.75</v>
      </c>
      <c r="F166" s="75">
        <v>0</v>
      </c>
      <c r="G166" s="75">
        <v>15888.6</v>
      </c>
      <c r="H166" s="75">
        <v>15888.65</v>
      </c>
      <c r="I166" s="75">
        <v>19955.05</v>
      </c>
      <c r="J166" s="76">
        <f t="shared" si="2"/>
        <v>125.59350729453821</v>
      </c>
      <c r="K166" s="75">
        <v>0</v>
      </c>
      <c r="L166" s="75">
        <v>831.73</v>
      </c>
      <c r="M166" s="75">
        <v>0</v>
      </c>
      <c r="N166" s="77">
        <v>14979.13</v>
      </c>
    </row>
    <row r="167" spans="1:14" ht="11.25">
      <c r="A167" s="73" t="s">
        <v>781</v>
      </c>
      <c r="B167" s="74" t="s">
        <v>788</v>
      </c>
      <c r="C167" s="74" t="s">
        <v>789</v>
      </c>
      <c r="D167" s="75">
        <v>2000</v>
      </c>
      <c r="E167" s="75">
        <v>0</v>
      </c>
      <c r="F167" s="75">
        <v>0</v>
      </c>
      <c r="G167" s="75">
        <v>2000</v>
      </c>
      <c r="H167" s="75">
        <v>2000</v>
      </c>
      <c r="I167" s="75">
        <v>2000</v>
      </c>
      <c r="J167" s="76">
        <f t="shared" si="2"/>
        <v>100</v>
      </c>
      <c r="K167" s="75">
        <v>0</v>
      </c>
      <c r="L167" s="75">
        <v>0</v>
      </c>
      <c r="M167" s="75">
        <v>0</v>
      </c>
      <c r="N167" s="77">
        <v>0</v>
      </c>
    </row>
    <row r="168" spans="1:14" ht="11.25">
      <c r="A168" s="73" t="s">
        <v>781</v>
      </c>
      <c r="B168" s="74" t="s">
        <v>790</v>
      </c>
      <c r="C168" s="74" t="s">
        <v>791</v>
      </c>
      <c r="D168" s="75">
        <v>500</v>
      </c>
      <c r="E168" s="75">
        <v>0</v>
      </c>
      <c r="F168" s="75">
        <v>0</v>
      </c>
      <c r="G168" s="75">
        <v>500</v>
      </c>
      <c r="H168" s="75">
        <v>500</v>
      </c>
      <c r="I168" s="75">
        <v>403.33</v>
      </c>
      <c r="J168" s="76">
        <f t="shared" si="2"/>
        <v>80.666</v>
      </c>
      <c r="K168" s="75">
        <v>0</v>
      </c>
      <c r="L168" s="75">
        <v>0</v>
      </c>
      <c r="M168" s="75">
        <v>0</v>
      </c>
      <c r="N168" s="77">
        <v>0</v>
      </c>
    </row>
    <row r="169" spans="1:14" ht="11.25">
      <c r="A169" s="73" t="s">
        <v>792</v>
      </c>
      <c r="B169" s="74" t="s">
        <v>793</v>
      </c>
      <c r="C169" s="74" t="s">
        <v>794</v>
      </c>
      <c r="D169" s="75">
        <v>60</v>
      </c>
      <c r="E169" s="75">
        <v>0</v>
      </c>
      <c r="F169" s="75">
        <v>0</v>
      </c>
      <c r="G169" s="75">
        <v>60</v>
      </c>
      <c r="H169" s="75">
        <v>60</v>
      </c>
      <c r="I169" s="75">
        <v>60</v>
      </c>
      <c r="J169" s="76">
        <f t="shared" si="2"/>
        <v>100</v>
      </c>
      <c r="K169" s="75">
        <v>0</v>
      </c>
      <c r="L169" s="75">
        <v>0</v>
      </c>
      <c r="M169" s="75">
        <v>0</v>
      </c>
      <c r="N169" s="77">
        <v>0</v>
      </c>
    </row>
    <row r="170" spans="1:14" ht="11.25">
      <c r="A170" s="73" t="s">
        <v>795</v>
      </c>
      <c r="B170" s="74" t="s">
        <v>796</v>
      </c>
      <c r="C170" s="74" t="s">
        <v>797</v>
      </c>
      <c r="D170" s="75">
        <v>3336.5</v>
      </c>
      <c r="E170" s="75">
        <v>0</v>
      </c>
      <c r="F170" s="75">
        <v>0</v>
      </c>
      <c r="G170" s="75">
        <v>1188.2</v>
      </c>
      <c r="H170" s="75">
        <v>1188.19</v>
      </c>
      <c r="I170" s="75">
        <v>1172.85</v>
      </c>
      <c r="J170" s="76">
        <f t="shared" si="2"/>
        <v>98.70812994445377</v>
      </c>
      <c r="K170" s="75">
        <v>0</v>
      </c>
      <c r="L170" s="75">
        <v>0</v>
      </c>
      <c r="M170" s="75">
        <v>0</v>
      </c>
      <c r="N170" s="77">
        <v>2148.3</v>
      </c>
    </row>
    <row r="171" spans="1:14" ht="11.25">
      <c r="A171" s="73" t="s">
        <v>798</v>
      </c>
      <c r="B171" s="74" t="s">
        <v>799</v>
      </c>
      <c r="C171" s="74" t="s">
        <v>800</v>
      </c>
      <c r="D171" s="75">
        <v>601</v>
      </c>
      <c r="E171" s="75">
        <v>0</v>
      </c>
      <c r="F171" s="75">
        <v>0</v>
      </c>
      <c r="G171" s="75">
        <v>601</v>
      </c>
      <c r="H171" s="75">
        <v>600.95</v>
      </c>
      <c r="I171" s="75">
        <v>600.95</v>
      </c>
      <c r="J171" s="76">
        <f t="shared" si="2"/>
        <v>99.99168053244594</v>
      </c>
      <c r="K171" s="75">
        <v>0</v>
      </c>
      <c r="L171" s="75">
        <v>0</v>
      </c>
      <c r="M171" s="75">
        <v>0</v>
      </c>
      <c r="N171" s="77">
        <v>0</v>
      </c>
    </row>
    <row r="172" spans="1:14" ht="11.25">
      <c r="A172" s="73" t="s">
        <v>801</v>
      </c>
      <c r="B172" s="74" t="s">
        <v>802</v>
      </c>
      <c r="C172" s="74" t="s">
        <v>803</v>
      </c>
      <c r="D172" s="75">
        <v>620.2</v>
      </c>
      <c r="E172" s="75">
        <v>0</v>
      </c>
      <c r="F172" s="75">
        <v>0</v>
      </c>
      <c r="G172" s="75">
        <v>600</v>
      </c>
      <c r="H172" s="75">
        <v>600</v>
      </c>
      <c r="I172" s="75">
        <v>600</v>
      </c>
      <c r="J172" s="76">
        <f t="shared" si="2"/>
        <v>100</v>
      </c>
      <c r="K172" s="75">
        <v>20.2</v>
      </c>
      <c r="L172" s="75">
        <v>20.17</v>
      </c>
      <c r="M172" s="75">
        <v>0</v>
      </c>
      <c r="N172" s="77">
        <v>0</v>
      </c>
    </row>
    <row r="173" spans="1:14" ht="11.25">
      <c r="A173" s="73" t="s">
        <v>804</v>
      </c>
      <c r="B173" s="74" t="s">
        <v>805</v>
      </c>
      <c r="C173" s="74" t="s">
        <v>806</v>
      </c>
      <c r="D173" s="75">
        <v>1600</v>
      </c>
      <c r="E173" s="75">
        <v>0</v>
      </c>
      <c r="F173" s="75">
        <v>0</v>
      </c>
      <c r="G173" s="75">
        <v>1600</v>
      </c>
      <c r="H173" s="75">
        <v>1600</v>
      </c>
      <c r="I173" s="75">
        <v>1600</v>
      </c>
      <c r="J173" s="76">
        <f t="shared" si="2"/>
        <v>100</v>
      </c>
      <c r="K173" s="75">
        <v>0</v>
      </c>
      <c r="L173" s="75">
        <v>0</v>
      </c>
      <c r="M173" s="75">
        <v>0</v>
      </c>
      <c r="N173" s="77">
        <v>0</v>
      </c>
    </row>
    <row r="174" spans="1:14" ht="11.25">
      <c r="A174" s="73" t="s">
        <v>807</v>
      </c>
      <c r="B174" s="74" t="s">
        <v>808</v>
      </c>
      <c r="C174" s="74" t="s">
        <v>809</v>
      </c>
      <c r="D174" s="75">
        <v>300</v>
      </c>
      <c r="E174" s="75">
        <v>0</v>
      </c>
      <c r="F174" s="75">
        <v>0</v>
      </c>
      <c r="G174" s="75">
        <v>300</v>
      </c>
      <c r="H174" s="75">
        <v>300</v>
      </c>
      <c r="I174" s="75">
        <v>300</v>
      </c>
      <c r="J174" s="76">
        <f t="shared" si="2"/>
        <v>100</v>
      </c>
      <c r="K174" s="75">
        <v>0</v>
      </c>
      <c r="L174" s="75">
        <v>0</v>
      </c>
      <c r="M174" s="75">
        <v>0</v>
      </c>
      <c r="N174" s="77">
        <v>0</v>
      </c>
    </row>
    <row r="175" spans="1:14" ht="11.25">
      <c r="A175" s="73" t="s">
        <v>810</v>
      </c>
      <c r="B175" s="74" t="s">
        <v>811</v>
      </c>
      <c r="C175" s="74" t="s">
        <v>812</v>
      </c>
      <c r="D175" s="75">
        <v>1000</v>
      </c>
      <c r="E175" s="75">
        <v>0</v>
      </c>
      <c r="F175" s="75">
        <v>0</v>
      </c>
      <c r="G175" s="75">
        <v>1000</v>
      </c>
      <c r="H175" s="75">
        <v>1000</v>
      </c>
      <c r="I175" s="75">
        <v>962.52</v>
      </c>
      <c r="J175" s="76">
        <f t="shared" si="2"/>
        <v>96.252</v>
      </c>
      <c r="K175" s="75">
        <v>0</v>
      </c>
      <c r="L175" s="75">
        <v>0</v>
      </c>
      <c r="M175" s="75">
        <v>0</v>
      </c>
      <c r="N175" s="77">
        <v>0</v>
      </c>
    </row>
    <row r="176" spans="1:14" ht="11.25">
      <c r="A176" s="73" t="s">
        <v>813</v>
      </c>
      <c r="B176" s="74" t="s">
        <v>814</v>
      </c>
      <c r="C176" s="74" t="s">
        <v>815</v>
      </c>
      <c r="D176" s="75">
        <v>300</v>
      </c>
      <c r="E176" s="75">
        <v>0</v>
      </c>
      <c r="F176" s="75">
        <v>0</v>
      </c>
      <c r="G176" s="75">
        <v>300</v>
      </c>
      <c r="H176" s="75">
        <v>300</v>
      </c>
      <c r="I176" s="75">
        <v>0</v>
      </c>
      <c r="J176" s="76">
        <f t="shared" si="2"/>
        <v>0</v>
      </c>
      <c r="K176" s="75">
        <v>0</v>
      </c>
      <c r="L176" s="75">
        <v>0</v>
      </c>
      <c r="M176" s="75">
        <v>0</v>
      </c>
      <c r="N176" s="77">
        <v>0</v>
      </c>
    </row>
    <row r="177" spans="1:14" ht="11.25">
      <c r="A177" s="73" t="s">
        <v>816</v>
      </c>
      <c r="B177" s="74" t="s">
        <v>817</v>
      </c>
      <c r="C177" s="74" t="s">
        <v>818</v>
      </c>
      <c r="D177" s="75">
        <v>1063.2</v>
      </c>
      <c r="E177" s="75">
        <v>0</v>
      </c>
      <c r="F177" s="75">
        <v>0</v>
      </c>
      <c r="G177" s="75">
        <v>1063.2</v>
      </c>
      <c r="H177" s="75">
        <v>1063.2</v>
      </c>
      <c r="I177" s="75">
        <v>968.46</v>
      </c>
      <c r="J177" s="76">
        <f t="shared" si="2"/>
        <v>91.08916478555304</v>
      </c>
      <c r="K177" s="75">
        <v>0</v>
      </c>
      <c r="L177" s="75">
        <v>0</v>
      </c>
      <c r="M177" s="75">
        <v>0</v>
      </c>
      <c r="N177" s="77">
        <v>0</v>
      </c>
    </row>
    <row r="178" spans="1:14" ht="11.25">
      <c r="A178" s="73" t="s">
        <v>819</v>
      </c>
      <c r="B178" s="74" t="s">
        <v>820</v>
      </c>
      <c r="C178" s="74" t="s">
        <v>821</v>
      </c>
      <c r="D178" s="75">
        <v>1235</v>
      </c>
      <c r="E178" s="75">
        <v>0</v>
      </c>
      <c r="F178" s="75">
        <v>0</v>
      </c>
      <c r="G178" s="75">
        <v>1235</v>
      </c>
      <c r="H178" s="75">
        <v>1235</v>
      </c>
      <c r="I178" s="75">
        <v>1163.5</v>
      </c>
      <c r="J178" s="76">
        <f t="shared" si="2"/>
        <v>94.21052631578948</v>
      </c>
      <c r="K178" s="75">
        <v>0</v>
      </c>
      <c r="L178" s="75">
        <v>0</v>
      </c>
      <c r="M178" s="75">
        <v>0</v>
      </c>
      <c r="N178" s="77">
        <v>0</v>
      </c>
    </row>
    <row r="179" spans="1:14" ht="11.25">
      <c r="A179" s="73" t="s">
        <v>822</v>
      </c>
      <c r="B179" s="74" t="s">
        <v>823</v>
      </c>
      <c r="C179" s="74" t="s">
        <v>824</v>
      </c>
      <c r="D179" s="75">
        <v>1218.2</v>
      </c>
      <c r="E179" s="75">
        <v>0</v>
      </c>
      <c r="F179" s="75">
        <v>0</v>
      </c>
      <c r="G179" s="75">
        <v>1218.2</v>
      </c>
      <c r="H179" s="75">
        <v>1218.2</v>
      </c>
      <c r="I179" s="75">
        <v>1218.12</v>
      </c>
      <c r="J179" s="76">
        <f t="shared" si="2"/>
        <v>99.99343293383679</v>
      </c>
      <c r="K179" s="75">
        <v>0</v>
      </c>
      <c r="L179" s="75">
        <v>0</v>
      </c>
      <c r="M179" s="75">
        <v>0</v>
      </c>
      <c r="N179" s="77">
        <v>0</v>
      </c>
    </row>
    <row r="180" spans="1:14" ht="11.25">
      <c r="A180" s="73" t="s">
        <v>825</v>
      </c>
      <c r="B180" s="74" t="s">
        <v>826</v>
      </c>
      <c r="C180" s="74" t="s">
        <v>827</v>
      </c>
      <c r="D180" s="75">
        <v>650</v>
      </c>
      <c r="E180" s="75">
        <v>0</v>
      </c>
      <c r="F180" s="75">
        <v>0</v>
      </c>
      <c r="G180" s="75">
        <v>650</v>
      </c>
      <c r="H180" s="75">
        <v>650</v>
      </c>
      <c r="I180" s="75">
        <v>650</v>
      </c>
      <c r="J180" s="76">
        <f t="shared" si="2"/>
        <v>100</v>
      </c>
      <c r="K180" s="75">
        <v>0</v>
      </c>
      <c r="L180" s="75">
        <v>0</v>
      </c>
      <c r="M180" s="75">
        <v>0</v>
      </c>
      <c r="N180" s="77">
        <v>0</v>
      </c>
    </row>
    <row r="181" spans="1:14" ht="11.25">
      <c r="A181" s="73" t="s">
        <v>828</v>
      </c>
      <c r="B181" s="74" t="s">
        <v>829</v>
      </c>
      <c r="C181" s="74" t="s">
        <v>830</v>
      </c>
      <c r="D181" s="75">
        <v>2355.4</v>
      </c>
      <c r="E181" s="75">
        <v>0</v>
      </c>
      <c r="F181" s="75">
        <v>0</v>
      </c>
      <c r="G181" s="75">
        <v>2355.4</v>
      </c>
      <c r="H181" s="75">
        <v>2355.4</v>
      </c>
      <c r="I181" s="75">
        <v>2355.36</v>
      </c>
      <c r="J181" s="76">
        <f t="shared" si="2"/>
        <v>99.9983017746455</v>
      </c>
      <c r="K181" s="75">
        <v>0</v>
      </c>
      <c r="L181" s="75">
        <v>0</v>
      </c>
      <c r="M181" s="75">
        <v>0</v>
      </c>
      <c r="N181" s="77">
        <v>0</v>
      </c>
    </row>
    <row r="182" spans="1:14" ht="11.25">
      <c r="A182" s="73" t="s">
        <v>831</v>
      </c>
      <c r="B182" s="74" t="s">
        <v>832</v>
      </c>
      <c r="C182" s="74" t="s">
        <v>833</v>
      </c>
      <c r="D182" s="75">
        <v>500</v>
      </c>
      <c r="E182" s="75">
        <v>0</v>
      </c>
      <c r="F182" s="75">
        <v>0</v>
      </c>
      <c r="G182" s="75">
        <v>500</v>
      </c>
      <c r="H182" s="75">
        <v>500</v>
      </c>
      <c r="I182" s="75">
        <v>500</v>
      </c>
      <c r="J182" s="76">
        <f t="shared" si="2"/>
        <v>100</v>
      </c>
      <c r="K182" s="75">
        <v>0</v>
      </c>
      <c r="L182" s="75">
        <v>0.14</v>
      </c>
      <c r="M182" s="75">
        <v>0</v>
      </c>
      <c r="N182" s="77">
        <v>0</v>
      </c>
    </row>
    <row r="183" spans="1:14" ht="11.25">
      <c r="A183" s="73" t="s">
        <v>834</v>
      </c>
      <c r="B183" s="74" t="s">
        <v>835</v>
      </c>
      <c r="C183" s="74" t="s">
        <v>836</v>
      </c>
      <c r="D183" s="75">
        <v>759</v>
      </c>
      <c r="E183" s="75">
        <v>59.5</v>
      </c>
      <c r="F183" s="75">
        <v>0</v>
      </c>
      <c r="G183" s="75">
        <v>699.5</v>
      </c>
      <c r="H183" s="75">
        <v>699.5</v>
      </c>
      <c r="I183" s="75">
        <v>699.5</v>
      </c>
      <c r="J183" s="76">
        <f t="shared" si="2"/>
        <v>100</v>
      </c>
      <c r="K183" s="75">
        <v>0</v>
      </c>
      <c r="L183" s="75">
        <v>23.91</v>
      </c>
      <c r="M183" s="75">
        <v>0</v>
      </c>
      <c r="N183" s="77">
        <v>0</v>
      </c>
    </row>
    <row r="184" spans="1:14" ht="11.25">
      <c r="A184" s="73" t="s">
        <v>837</v>
      </c>
      <c r="B184" s="74" t="s">
        <v>838</v>
      </c>
      <c r="C184" s="74" t="s">
        <v>839</v>
      </c>
      <c r="D184" s="75">
        <v>750</v>
      </c>
      <c r="E184" s="75">
        <v>0</v>
      </c>
      <c r="F184" s="75">
        <v>0</v>
      </c>
      <c r="G184" s="75">
        <v>750</v>
      </c>
      <c r="H184" s="75">
        <v>750</v>
      </c>
      <c r="I184" s="75">
        <v>0</v>
      </c>
      <c r="J184" s="76">
        <f t="shared" si="2"/>
        <v>0</v>
      </c>
      <c r="K184" s="75">
        <v>0</v>
      </c>
      <c r="L184" s="75">
        <v>0</v>
      </c>
      <c r="M184" s="75">
        <v>0</v>
      </c>
      <c r="N184" s="77">
        <v>0</v>
      </c>
    </row>
    <row r="185" spans="1:14" ht="12" thickBot="1">
      <c r="A185" s="73" t="s">
        <v>840</v>
      </c>
      <c r="B185" s="74" t="s">
        <v>841</v>
      </c>
      <c r="C185" s="74" t="s">
        <v>653</v>
      </c>
      <c r="D185" s="75">
        <v>213.6</v>
      </c>
      <c r="E185" s="75">
        <v>0</v>
      </c>
      <c r="F185" s="75">
        <v>0</v>
      </c>
      <c r="G185" s="75">
        <v>213.6</v>
      </c>
      <c r="H185" s="75">
        <v>213.6</v>
      </c>
      <c r="I185" s="75">
        <v>212.92</v>
      </c>
      <c r="J185" s="76">
        <f t="shared" si="2"/>
        <v>99.68164794007491</v>
      </c>
      <c r="K185" s="75">
        <v>0</v>
      </c>
      <c r="L185" s="75">
        <v>0</v>
      </c>
      <c r="M185" s="75">
        <v>0</v>
      </c>
      <c r="N185" s="77">
        <v>0</v>
      </c>
    </row>
    <row r="186" spans="1:14" ht="14.25" customHeight="1" thickBot="1">
      <c r="A186" s="78" t="s">
        <v>842</v>
      </c>
      <c r="B186" s="79"/>
      <c r="C186" s="79"/>
      <c r="D186" s="80">
        <v>1959709.3</v>
      </c>
      <c r="E186" s="80">
        <v>391194.27</v>
      </c>
      <c r="F186" s="80">
        <v>402200</v>
      </c>
      <c r="G186" s="80">
        <v>838722.1</v>
      </c>
      <c r="H186" s="80">
        <v>143986.26</v>
      </c>
      <c r="I186" s="80">
        <v>805187.98</v>
      </c>
      <c r="J186" s="81">
        <f t="shared" si="2"/>
        <v>96.00176029700422</v>
      </c>
      <c r="K186" s="80">
        <v>9317.87</v>
      </c>
      <c r="L186" s="80">
        <v>5778.63</v>
      </c>
      <c r="M186" s="80">
        <v>2738.78</v>
      </c>
      <c r="N186" s="82">
        <v>717736.27</v>
      </c>
    </row>
    <row r="187" spans="1:14" ht="16.5" thickBot="1">
      <c r="A187" s="49"/>
      <c r="B187" s="49"/>
      <c r="C187" s="4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4.25" customHeight="1" thickBot="1">
      <c r="A188" s="72" t="s">
        <v>70</v>
      </c>
      <c r="B188" s="54"/>
      <c r="C188" s="54"/>
      <c r="D188" s="83">
        <v>1785617.5</v>
      </c>
      <c r="E188" s="83">
        <v>387474.49</v>
      </c>
      <c r="F188" s="83">
        <v>400870</v>
      </c>
      <c r="G188" s="83">
        <v>705165.9</v>
      </c>
      <c r="H188" s="83"/>
      <c r="I188" s="83">
        <v>660401.29</v>
      </c>
      <c r="J188" s="84">
        <f>IF(G188=0,"***",100*I188/G188)</f>
        <v>93.65190375768312</v>
      </c>
      <c r="K188" s="83">
        <v>0</v>
      </c>
      <c r="L188" s="83">
        <v>0</v>
      </c>
      <c r="M188" s="83">
        <v>2738.78</v>
      </c>
      <c r="N188" s="82">
        <v>690238.34</v>
      </c>
    </row>
    <row r="189" spans="1:14" ht="14.25" customHeight="1" thickBot="1">
      <c r="A189" s="72" t="s">
        <v>71</v>
      </c>
      <c r="B189" s="54"/>
      <c r="C189" s="54"/>
      <c r="D189" s="83">
        <v>190516.21</v>
      </c>
      <c r="E189" s="83">
        <v>9521.73</v>
      </c>
      <c r="F189" s="83">
        <v>1330</v>
      </c>
      <c r="G189" s="83">
        <v>143996.3</v>
      </c>
      <c r="H189" s="83">
        <v>143986.26</v>
      </c>
      <c r="I189" s="83">
        <v>153885.38</v>
      </c>
      <c r="J189" s="84">
        <f>IF(G189=0,"***",100*I189/G189)</f>
        <v>106.86759312565671</v>
      </c>
      <c r="K189" s="83">
        <v>9317.87</v>
      </c>
      <c r="L189" s="83">
        <v>5778.63</v>
      </c>
      <c r="M189" s="83">
        <v>0</v>
      </c>
      <c r="N189" s="82">
        <v>27680.31</v>
      </c>
    </row>
    <row r="190" spans="1:14" ht="24" customHeight="1" thickBot="1">
      <c r="A190" s="49"/>
      <c r="B190" s="49"/>
      <c r="C190" s="49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1:14" ht="18" customHeight="1" thickBot="1">
      <c r="A191" s="72" t="s">
        <v>72</v>
      </c>
      <c r="B191" s="54"/>
      <c r="C191" s="54"/>
      <c r="D191" s="83">
        <v>1976133.72</v>
      </c>
      <c r="E191" s="83">
        <v>396996.22</v>
      </c>
      <c r="F191" s="83">
        <v>402200</v>
      </c>
      <c r="G191" s="83">
        <v>849162.2</v>
      </c>
      <c r="H191" s="83">
        <v>143986.26</v>
      </c>
      <c r="I191" s="83">
        <v>814286.68</v>
      </c>
      <c r="J191" s="84">
        <f>IF(G191=0,"***",100*I191/G191)</f>
        <v>95.89294954485727</v>
      </c>
      <c r="K191" s="83">
        <v>9317.87</v>
      </c>
      <c r="L191" s="83">
        <v>5778.63</v>
      </c>
      <c r="M191" s="83">
        <v>2738.78</v>
      </c>
      <c r="N191" s="82">
        <v>717918.65</v>
      </c>
    </row>
    <row r="192" spans="1:14" ht="15.75" customHeight="1" thickBot="1">
      <c r="A192" s="72" t="s">
        <v>843</v>
      </c>
      <c r="B192" s="54"/>
      <c r="C192" s="85"/>
      <c r="D192" s="80"/>
      <c r="E192" s="80"/>
      <c r="F192" s="80">
        <v>10000</v>
      </c>
      <c r="G192" s="50"/>
      <c r="H192" s="50"/>
      <c r="I192" s="50"/>
      <c r="J192" s="50"/>
      <c r="K192" s="50"/>
      <c r="L192" s="50"/>
      <c r="M192" s="50"/>
      <c r="N192" s="50"/>
    </row>
    <row r="193" spans="1:10" ht="18" customHeight="1" thickBot="1">
      <c r="A193" s="72" t="s">
        <v>73</v>
      </c>
      <c r="B193" s="54"/>
      <c r="C193" s="54"/>
      <c r="D193" s="83"/>
      <c r="E193" s="83"/>
      <c r="F193" s="83">
        <f>SUM(F191:F192)</f>
        <v>412200</v>
      </c>
      <c r="G193" s="83"/>
      <c r="H193" s="83"/>
      <c r="I193" s="37">
        <v>804387.55</v>
      </c>
      <c r="J193" s="38">
        <f>100*(I193/G191)</f>
        <v>94.72719699487331</v>
      </c>
    </row>
  </sheetData>
  <mergeCells count="5">
    <mergeCell ref="F6:G6"/>
    <mergeCell ref="D4:E4"/>
    <mergeCell ref="F4:J4"/>
    <mergeCell ref="K4:L4"/>
    <mergeCell ref="M4:N4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2" sqref="A2"/>
    </sheetView>
  </sheetViews>
  <sheetFormatPr defaultColWidth="9.00390625" defaultRowHeight="12.75"/>
  <cols>
    <col min="1" max="1" width="19.75390625" style="1" customWidth="1"/>
    <col min="2" max="2" width="7.00390625" style="1" bestFit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2" width="10.25390625" style="2" customWidth="1"/>
    <col min="13" max="13" width="6.25390625" style="2" bestFit="1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thickBot="1">
      <c r="A4" s="33" t="s">
        <v>844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4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442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1.25">
      <c r="A10" s="21" t="s">
        <v>251</v>
      </c>
      <c r="B10" s="22" t="s">
        <v>845</v>
      </c>
      <c r="C10" s="22" t="s">
        <v>846</v>
      </c>
      <c r="D10" s="23">
        <v>3534.42</v>
      </c>
      <c r="E10" s="23">
        <v>3070.42</v>
      </c>
      <c r="F10" s="23">
        <v>0</v>
      </c>
      <c r="G10" s="23">
        <v>464</v>
      </c>
      <c r="H10" s="23"/>
      <c r="I10" s="23">
        <v>462.4</v>
      </c>
      <c r="J10" s="24">
        <f>IF(G10=0,"***",100*I10/G10)</f>
        <v>99.65517241379311</v>
      </c>
      <c r="K10" s="23"/>
      <c r="L10" s="23"/>
      <c r="M10" s="23">
        <v>0</v>
      </c>
      <c r="N10" s="20">
        <v>0</v>
      </c>
    </row>
    <row r="11" spans="1:14" ht="12" thickBot="1">
      <c r="A11" s="21" t="s">
        <v>251</v>
      </c>
      <c r="B11" s="22" t="s">
        <v>847</v>
      </c>
      <c r="C11" s="22" t="s">
        <v>848</v>
      </c>
      <c r="D11" s="23">
        <v>3913.7</v>
      </c>
      <c r="E11" s="23">
        <v>0</v>
      </c>
      <c r="F11" s="23">
        <v>0</v>
      </c>
      <c r="G11" s="23">
        <v>3913.7</v>
      </c>
      <c r="H11" s="23"/>
      <c r="I11" s="23">
        <v>3913.2</v>
      </c>
      <c r="J11" s="24">
        <f>IF(G11=0,"***",100*I11/G11)</f>
        <v>99.98722436568976</v>
      </c>
      <c r="K11" s="23"/>
      <c r="L11" s="23"/>
      <c r="M11" s="23">
        <v>0</v>
      </c>
      <c r="N11" s="20">
        <v>0</v>
      </c>
    </row>
    <row r="12" spans="1:14" ht="12" thickBot="1">
      <c r="A12" s="28" t="s">
        <v>451</v>
      </c>
      <c r="B12" s="29"/>
      <c r="C12" s="29"/>
      <c r="D12" s="30">
        <v>7448.12</v>
      </c>
      <c r="E12" s="30">
        <v>3070.42</v>
      </c>
      <c r="F12" s="30">
        <v>0</v>
      </c>
      <c r="G12" s="30">
        <v>4377.7</v>
      </c>
      <c r="H12" s="30">
        <v>0</v>
      </c>
      <c r="I12" s="30">
        <v>4375.59</v>
      </c>
      <c r="J12" s="31">
        <f>IF(G12=0,"***",100*I12/G12)</f>
        <v>99.95180117413254</v>
      </c>
      <c r="K12" s="30">
        <v>0</v>
      </c>
      <c r="L12" s="30">
        <v>0</v>
      </c>
      <c r="M12" s="30">
        <v>0</v>
      </c>
      <c r="N12" s="27">
        <v>0</v>
      </c>
    </row>
    <row r="13" spans="1:14" ht="16.5" thickBo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" thickBot="1">
      <c r="A14" s="8" t="s">
        <v>80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1.25">
      <c r="A15" s="21" t="s">
        <v>251</v>
      </c>
      <c r="B15" s="22" t="s">
        <v>849</v>
      </c>
      <c r="C15" s="22" t="s">
        <v>850</v>
      </c>
      <c r="D15" s="23">
        <v>73690.13</v>
      </c>
      <c r="E15" s="23">
        <v>0</v>
      </c>
      <c r="F15" s="23">
        <v>0</v>
      </c>
      <c r="G15" s="23">
        <v>73362.6</v>
      </c>
      <c r="H15" s="23"/>
      <c r="I15" s="23">
        <v>73362.64</v>
      </c>
      <c r="J15" s="24">
        <f aca="true" t="shared" si="0" ref="J15:J34">IF(G15=0,"***",100*I15/G15)</f>
        <v>100.00005452369463</v>
      </c>
      <c r="K15" s="23"/>
      <c r="L15" s="23"/>
      <c r="M15" s="23">
        <v>0</v>
      </c>
      <c r="N15" s="20">
        <v>327.53</v>
      </c>
    </row>
    <row r="16" spans="1:14" ht="11.25">
      <c r="A16" s="21" t="s">
        <v>251</v>
      </c>
      <c r="B16" s="22" t="s">
        <v>851</v>
      </c>
      <c r="C16" s="22" t="s">
        <v>852</v>
      </c>
      <c r="D16" s="23">
        <v>12768.7</v>
      </c>
      <c r="E16" s="23">
        <v>0</v>
      </c>
      <c r="F16" s="23">
        <v>0</v>
      </c>
      <c r="G16" s="23">
        <v>12179.9</v>
      </c>
      <c r="H16" s="23"/>
      <c r="I16" s="23">
        <v>12179.92</v>
      </c>
      <c r="J16" s="24">
        <f t="shared" si="0"/>
        <v>100.00016420496064</v>
      </c>
      <c r="K16" s="23"/>
      <c r="L16" s="23"/>
      <c r="M16" s="23">
        <v>0</v>
      </c>
      <c r="N16" s="20">
        <v>588.8</v>
      </c>
    </row>
    <row r="17" spans="1:14" ht="11.25">
      <c r="A17" s="21" t="s">
        <v>251</v>
      </c>
      <c r="B17" s="22" t="s">
        <v>853</v>
      </c>
      <c r="C17" s="22" t="s">
        <v>854</v>
      </c>
      <c r="D17" s="23">
        <v>3450.4</v>
      </c>
      <c r="E17" s="23">
        <v>0</v>
      </c>
      <c r="F17" s="23">
        <v>0</v>
      </c>
      <c r="G17" s="23">
        <v>1987</v>
      </c>
      <c r="H17" s="23"/>
      <c r="I17" s="23">
        <v>1987</v>
      </c>
      <c r="J17" s="24">
        <f t="shared" si="0"/>
        <v>100</v>
      </c>
      <c r="K17" s="23"/>
      <c r="L17" s="23"/>
      <c r="M17" s="23">
        <v>0</v>
      </c>
      <c r="N17" s="20">
        <v>1463.4</v>
      </c>
    </row>
    <row r="18" spans="1:14" ht="11.25">
      <c r="A18" s="21" t="s">
        <v>240</v>
      </c>
      <c r="B18" s="22" t="s">
        <v>855</v>
      </c>
      <c r="C18" s="22" t="s">
        <v>856</v>
      </c>
      <c r="D18" s="23">
        <v>314464.23</v>
      </c>
      <c r="E18" s="23">
        <v>63464.23</v>
      </c>
      <c r="F18" s="23">
        <v>0</v>
      </c>
      <c r="G18" s="23">
        <v>30000</v>
      </c>
      <c r="H18" s="23"/>
      <c r="I18" s="23">
        <v>29994.83</v>
      </c>
      <c r="J18" s="24">
        <f t="shared" si="0"/>
        <v>99.98276666666666</v>
      </c>
      <c r="K18" s="23"/>
      <c r="L18" s="23"/>
      <c r="M18" s="23">
        <v>0</v>
      </c>
      <c r="N18" s="20">
        <v>221000</v>
      </c>
    </row>
    <row r="19" spans="1:14" ht="11.25">
      <c r="A19" s="21" t="s">
        <v>857</v>
      </c>
      <c r="B19" s="22" t="s">
        <v>858</v>
      </c>
      <c r="C19" s="22" t="s">
        <v>859</v>
      </c>
      <c r="D19" s="23">
        <v>60000</v>
      </c>
      <c r="E19" s="23">
        <v>0</v>
      </c>
      <c r="F19" s="23">
        <v>60000</v>
      </c>
      <c r="G19" s="23">
        <v>0</v>
      </c>
      <c r="H19" s="23"/>
      <c r="I19" s="23">
        <v>0</v>
      </c>
      <c r="J19" s="24" t="str">
        <f t="shared" si="0"/>
        <v>***</v>
      </c>
      <c r="K19" s="23"/>
      <c r="L19" s="23"/>
      <c r="M19" s="23">
        <v>0</v>
      </c>
      <c r="N19" s="20">
        <v>60000</v>
      </c>
    </row>
    <row r="20" spans="1:14" ht="11.25">
      <c r="A20" s="21" t="s">
        <v>857</v>
      </c>
      <c r="B20" s="22" t="s">
        <v>860</v>
      </c>
      <c r="C20" s="22" t="s">
        <v>861</v>
      </c>
      <c r="D20" s="23">
        <v>2835.9</v>
      </c>
      <c r="E20" s="23">
        <v>0</v>
      </c>
      <c r="F20" s="23">
        <v>0</v>
      </c>
      <c r="G20" s="23">
        <v>2835.9</v>
      </c>
      <c r="H20" s="23"/>
      <c r="I20" s="23">
        <v>2835.88</v>
      </c>
      <c r="J20" s="24">
        <f t="shared" si="0"/>
        <v>99.99929475651469</v>
      </c>
      <c r="K20" s="23"/>
      <c r="L20" s="23"/>
      <c r="M20" s="23">
        <v>0</v>
      </c>
      <c r="N20" s="20">
        <v>0</v>
      </c>
    </row>
    <row r="21" spans="1:14" ht="11.25">
      <c r="A21" s="21" t="s">
        <v>857</v>
      </c>
      <c r="B21" s="22" t="s">
        <v>862</v>
      </c>
      <c r="C21" s="22" t="s">
        <v>863</v>
      </c>
      <c r="D21" s="23">
        <v>4994</v>
      </c>
      <c r="E21" s="23">
        <v>0</v>
      </c>
      <c r="F21" s="23">
        <v>0</v>
      </c>
      <c r="G21" s="23">
        <v>4994</v>
      </c>
      <c r="H21" s="23"/>
      <c r="I21" s="23">
        <v>4994</v>
      </c>
      <c r="J21" s="24">
        <f t="shared" si="0"/>
        <v>100</v>
      </c>
      <c r="K21" s="23"/>
      <c r="L21" s="23"/>
      <c r="M21" s="23">
        <v>0</v>
      </c>
      <c r="N21" s="20">
        <v>0</v>
      </c>
    </row>
    <row r="22" spans="1:14" ht="11.25">
      <c r="A22" s="21" t="s">
        <v>857</v>
      </c>
      <c r="B22" s="22" t="s">
        <v>864</v>
      </c>
      <c r="C22" s="22" t="s">
        <v>865</v>
      </c>
      <c r="D22" s="23">
        <v>1988.8</v>
      </c>
      <c r="E22" s="23">
        <v>0</v>
      </c>
      <c r="F22" s="23">
        <v>0</v>
      </c>
      <c r="G22" s="23">
        <v>1988.8</v>
      </c>
      <c r="H22" s="23"/>
      <c r="I22" s="23">
        <v>1988.78</v>
      </c>
      <c r="J22" s="24">
        <f t="shared" si="0"/>
        <v>99.9989943684634</v>
      </c>
      <c r="K22" s="23"/>
      <c r="L22" s="23"/>
      <c r="M22" s="23">
        <v>0</v>
      </c>
      <c r="N22" s="20">
        <v>0</v>
      </c>
    </row>
    <row r="23" spans="1:14" ht="11.25">
      <c r="A23" s="21" t="s">
        <v>857</v>
      </c>
      <c r="B23" s="22" t="s">
        <v>866</v>
      </c>
      <c r="C23" s="22" t="s">
        <v>867</v>
      </c>
      <c r="D23" s="23">
        <v>2328.3</v>
      </c>
      <c r="E23" s="23">
        <v>0</v>
      </c>
      <c r="F23" s="23">
        <v>0</v>
      </c>
      <c r="G23" s="23">
        <v>2328.3</v>
      </c>
      <c r="H23" s="23"/>
      <c r="I23" s="23">
        <v>2328.3</v>
      </c>
      <c r="J23" s="24">
        <f t="shared" si="0"/>
        <v>100</v>
      </c>
      <c r="K23" s="23"/>
      <c r="L23" s="23"/>
      <c r="M23" s="23">
        <v>0</v>
      </c>
      <c r="N23" s="20">
        <v>0</v>
      </c>
    </row>
    <row r="24" spans="1:14" ht="11.25">
      <c r="A24" s="21" t="s">
        <v>857</v>
      </c>
      <c r="B24" s="22" t="s">
        <v>868</v>
      </c>
      <c r="C24" s="22" t="s">
        <v>869</v>
      </c>
      <c r="D24" s="23">
        <v>160</v>
      </c>
      <c r="E24" s="23">
        <v>0</v>
      </c>
      <c r="F24" s="23">
        <v>0</v>
      </c>
      <c r="G24" s="23">
        <v>160</v>
      </c>
      <c r="H24" s="23"/>
      <c r="I24" s="23">
        <v>160</v>
      </c>
      <c r="J24" s="24">
        <f t="shared" si="0"/>
        <v>100</v>
      </c>
      <c r="K24" s="23"/>
      <c r="L24" s="23"/>
      <c r="M24" s="23">
        <v>0</v>
      </c>
      <c r="N24" s="20">
        <v>0</v>
      </c>
    </row>
    <row r="25" spans="1:14" ht="11.25">
      <c r="A25" s="21" t="s">
        <v>857</v>
      </c>
      <c r="B25" s="22" t="s">
        <v>870</v>
      </c>
      <c r="C25" s="22" t="s">
        <v>871</v>
      </c>
      <c r="D25" s="23">
        <v>1992.2</v>
      </c>
      <c r="E25" s="23">
        <v>0</v>
      </c>
      <c r="F25" s="23">
        <v>0</v>
      </c>
      <c r="G25" s="23">
        <v>1992.2</v>
      </c>
      <c r="H25" s="23"/>
      <c r="I25" s="23">
        <v>1992.23</v>
      </c>
      <c r="J25" s="24">
        <f t="shared" si="0"/>
        <v>100.00150587290432</v>
      </c>
      <c r="K25" s="23"/>
      <c r="L25" s="23"/>
      <c r="M25" s="23">
        <v>0</v>
      </c>
      <c r="N25" s="20">
        <v>0</v>
      </c>
    </row>
    <row r="26" spans="1:14" ht="11.25">
      <c r="A26" s="21" t="s">
        <v>857</v>
      </c>
      <c r="B26" s="22" t="s">
        <v>872</v>
      </c>
      <c r="C26" s="22" t="s">
        <v>873</v>
      </c>
      <c r="D26" s="23">
        <v>4956</v>
      </c>
      <c r="E26" s="23">
        <v>0</v>
      </c>
      <c r="F26" s="23">
        <v>0</v>
      </c>
      <c r="G26" s="23">
        <v>4956</v>
      </c>
      <c r="H26" s="23"/>
      <c r="I26" s="23">
        <v>4956</v>
      </c>
      <c r="J26" s="24">
        <f t="shared" si="0"/>
        <v>100</v>
      </c>
      <c r="K26" s="23"/>
      <c r="L26" s="23"/>
      <c r="M26" s="23">
        <v>0</v>
      </c>
      <c r="N26" s="20">
        <v>0</v>
      </c>
    </row>
    <row r="27" spans="1:14" ht="11.25">
      <c r="A27" s="21" t="s">
        <v>857</v>
      </c>
      <c r="B27" s="22" t="s">
        <v>874</v>
      </c>
      <c r="C27" s="22" t="s">
        <v>875</v>
      </c>
      <c r="D27" s="23">
        <v>5000</v>
      </c>
      <c r="E27" s="23">
        <v>0</v>
      </c>
      <c r="F27" s="23">
        <v>0</v>
      </c>
      <c r="G27" s="23">
        <v>5000</v>
      </c>
      <c r="H27" s="23"/>
      <c r="I27" s="23">
        <v>5000</v>
      </c>
      <c r="J27" s="24">
        <f t="shared" si="0"/>
        <v>100</v>
      </c>
      <c r="K27" s="23"/>
      <c r="L27" s="23"/>
      <c r="M27" s="23">
        <v>0</v>
      </c>
      <c r="N27" s="20">
        <v>0</v>
      </c>
    </row>
    <row r="28" spans="1:14" ht="11.25">
      <c r="A28" s="21" t="s">
        <v>876</v>
      </c>
      <c r="B28" s="22" t="s">
        <v>877</v>
      </c>
      <c r="C28" s="22" t="s">
        <v>878</v>
      </c>
      <c r="D28" s="23">
        <v>201.6</v>
      </c>
      <c r="E28" s="23">
        <v>0</v>
      </c>
      <c r="F28" s="23">
        <v>0</v>
      </c>
      <c r="G28" s="23">
        <v>180</v>
      </c>
      <c r="H28" s="23">
        <v>180</v>
      </c>
      <c r="I28" s="23">
        <v>180</v>
      </c>
      <c r="J28" s="24">
        <f t="shared" si="0"/>
        <v>100</v>
      </c>
      <c r="K28" s="23">
        <v>21.6</v>
      </c>
      <c r="L28" s="23">
        <v>21.6</v>
      </c>
      <c r="M28" s="23">
        <v>0</v>
      </c>
      <c r="N28" s="20">
        <v>0</v>
      </c>
    </row>
    <row r="29" spans="1:14" ht="11.25">
      <c r="A29" s="21" t="s">
        <v>879</v>
      </c>
      <c r="B29" s="22" t="s">
        <v>880</v>
      </c>
      <c r="C29" s="22" t="s">
        <v>881</v>
      </c>
      <c r="D29" s="23">
        <v>6725.3</v>
      </c>
      <c r="E29" s="23">
        <v>4025.26</v>
      </c>
      <c r="F29" s="23">
        <v>0</v>
      </c>
      <c r="G29" s="23">
        <v>2700</v>
      </c>
      <c r="H29" s="23">
        <v>2700</v>
      </c>
      <c r="I29" s="23">
        <v>2700</v>
      </c>
      <c r="J29" s="24">
        <f t="shared" si="0"/>
        <v>100</v>
      </c>
      <c r="K29" s="23">
        <v>0</v>
      </c>
      <c r="L29" s="23">
        <v>26.88</v>
      </c>
      <c r="M29" s="23">
        <v>0</v>
      </c>
      <c r="N29" s="20">
        <v>0.04</v>
      </c>
    </row>
    <row r="30" spans="1:14" ht="11.25">
      <c r="A30" s="21" t="s">
        <v>879</v>
      </c>
      <c r="B30" s="22" t="s">
        <v>882</v>
      </c>
      <c r="C30" s="22" t="s">
        <v>883</v>
      </c>
      <c r="D30" s="23">
        <v>3360</v>
      </c>
      <c r="E30" s="23">
        <v>0</v>
      </c>
      <c r="F30" s="23">
        <v>0</v>
      </c>
      <c r="G30" s="23">
        <v>3360</v>
      </c>
      <c r="H30" s="23">
        <v>3360</v>
      </c>
      <c r="I30" s="23">
        <v>3289.2</v>
      </c>
      <c r="J30" s="24">
        <f t="shared" si="0"/>
        <v>97.89285714285714</v>
      </c>
      <c r="K30" s="23">
        <v>0</v>
      </c>
      <c r="L30" s="23">
        <v>0</v>
      </c>
      <c r="M30" s="23">
        <v>0</v>
      </c>
      <c r="N30" s="20">
        <v>0</v>
      </c>
    </row>
    <row r="31" spans="1:14" ht="11.25">
      <c r="A31" s="21" t="s">
        <v>884</v>
      </c>
      <c r="B31" s="22" t="s">
        <v>885</v>
      </c>
      <c r="C31" s="22" t="s">
        <v>886</v>
      </c>
      <c r="D31" s="23">
        <v>3000</v>
      </c>
      <c r="E31" s="23">
        <v>2618</v>
      </c>
      <c r="F31" s="23">
        <v>0</v>
      </c>
      <c r="G31" s="23">
        <v>0</v>
      </c>
      <c r="H31" s="23">
        <v>0</v>
      </c>
      <c r="I31" s="23">
        <v>0</v>
      </c>
      <c r="J31" s="24" t="str">
        <f t="shared" si="0"/>
        <v>***</v>
      </c>
      <c r="K31" s="23">
        <v>382</v>
      </c>
      <c r="L31" s="23">
        <v>375</v>
      </c>
      <c r="M31" s="23">
        <v>0</v>
      </c>
      <c r="N31" s="20">
        <v>0</v>
      </c>
    </row>
    <row r="32" spans="1:14" ht="11.25">
      <c r="A32" s="21" t="s">
        <v>884</v>
      </c>
      <c r="B32" s="22" t="s">
        <v>887</v>
      </c>
      <c r="C32" s="22" t="s">
        <v>888</v>
      </c>
      <c r="D32" s="23">
        <v>1000</v>
      </c>
      <c r="E32" s="23">
        <v>0</v>
      </c>
      <c r="F32" s="23">
        <v>0</v>
      </c>
      <c r="G32" s="23">
        <v>1000</v>
      </c>
      <c r="H32" s="23">
        <v>1000</v>
      </c>
      <c r="I32" s="23">
        <v>989.62</v>
      </c>
      <c r="J32" s="24">
        <f t="shared" si="0"/>
        <v>98.962</v>
      </c>
      <c r="K32" s="23">
        <v>0</v>
      </c>
      <c r="L32" s="23">
        <v>0</v>
      </c>
      <c r="M32" s="23">
        <v>0</v>
      </c>
      <c r="N32" s="20">
        <v>0</v>
      </c>
    </row>
    <row r="33" spans="1:14" ht="12" thickBot="1">
      <c r="A33" s="21" t="s">
        <v>889</v>
      </c>
      <c r="B33" s="22" t="s">
        <v>890</v>
      </c>
      <c r="C33" s="22" t="s">
        <v>891</v>
      </c>
      <c r="D33" s="23">
        <v>990.1</v>
      </c>
      <c r="E33" s="23">
        <v>0</v>
      </c>
      <c r="F33" s="23">
        <v>0</v>
      </c>
      <c r="G33" s="23">
        <v>695</v>
      </c>
      <c r="H33" s="23">
        <v>695</v>
      </c>
      <c r="I33" s="23">
        <v>475.07</v>
      </c>
      <c r="J33" s="24">
        <f t="shared" si="0"/>
        <v>68.35539568345324</v>
      </c>
      <c r="K33" s="23">
        <v>0</v>
      </c>
      <c r="L33" s="23">
        <v>0</v>
      </c>
      <c r="M33" s="23">
        <v>0</v>
      </c>
      <c r="N33" s="20">
        <v>295.1</v>
      </c>
    </row>
    <row r="34" spans="1:14" ht="12" thickBot="1">
      <c r="A34" s="28" t="s">
        <v>113</v>
      </c>
      <c r="B34" s="29"/>
      <c r="C34" s="29"/>
      <c r="D34" s="30">
        <v>503905.65</v>
      </c>
      <c r="E34" s="30">
        <v>70107.48</v>
      </c>
      <c r="F34" s="30">
        <v>60000</v>
      </c>
      <c r="G34" s="30">
        <v>149719.7</v>
      </c>
      <c r="H34" s="30">
        <v>7935</v>
      </c>
      <c r="I34" s="30">
        <v>149413.47</v>
      </c>
      <c r="J34" s="31">
        <f t="shared" si="0"/>
        <v>99.79546445791702</v>
      </c>
      <c r="K34" s="30">
        <v>403.6</v>
      </c>
      <c r="L34" s="30">
        <v>423.48</v>
      </c>
      <c r="M34" s="30">
        <v>0</v>
      </c>
      <c r="N34" s="27">
        <v>283674.87</v>
      </c>
    </row>
    <row r="35" spans="1:14" ht="16.5" thickBot="1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" thickBot="1">
      <c r="A36" s="8" t="s">
        <v>36</v>
      </c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</row>
    <row r="37" spans="1:14" ht="11.25">
      <c r="A37" s="21" t="s">
        <v>251</v>
      </c>
      <c r="B37" s="22" t="s">
        <v>892</v>
      </c>
      <c r="C37" s="22" t="s">
        <v>893</v>
      </c>
      <c r="D37" s="23">
        <v>30622.24</v>
      </c>
      <c r="E37" s="23">
        <v>10211.77</v>
      </c>
      <c r="F37" s="23">
        <v>0</v>
      </c>
      <c r="G37" s="23">
        <v>18817.4</v>
      </c>
      <c r="H37" s="23"/>
      <c r="I37" s="23">
        <v>18817.42</v>
      </c>
      <c r="J37" s="24">
        <f aca="true" t="shared" si="1" ref="J37:J100">IF(G37=0,"***",100*I37/G37)</f>
        <v>100.0001062846089</v>
      </c>
      <c r="K37" s="23"/>
      <c r="L37" s="23"/>
      <c r="M37" s="23">
        <v>0</v>
      </c>
      <c r="N37" s="20">
        <v>1593.07</v>
      </c>
    </row>
    <row r="38" spans="1:14" ht="11.25">
      <c r="A38" s="21" t="s">
        <v>32</v>
      </c>
      <c r="B38" s="22" t="s">
        <v>894</v>
      </c>
      <c r="C38" s="22" t="s">
        <v>895</v>
      </c>
      <c r="D38" s="23">
        <v>269669</v>
      </c>
      <c r="E38" s="23">
        <v>4907.24</v>
      </c>
      <c r="F38" s="23">
        <v>20500</v>
      </c>
      <c r="G38" s="23">
        <v>10500</v>
      </c>
      <c r="H38" s="23"/>
      <c r="I38" s="23">
        <v>5516.48</v>
      </c>
      <c r="J38" s="24">
        <f t="shared" si="1"/>
        <v>52.53790476190476</v>
      </c>
      <c r="K38" s="23"/>
      <c r="L38" s="23"/>
      <c r="M38" s="23">
        <v>0</v>
      </c>
      <c r="N38" s="20">
        <v>254261.76</v>
      </c>
    </row>
    <row r="39" spans="1:14" ht="11.25">
      <c r="A39" s="21" t="s">
        <v>240</v>
      </c>
      <c r="B39" s="22" t="s">
        <v>896</v>
      </c>
      <c r="C39" s="22" t="s">
        <v>897</v>
      </c>
      <c r="D39" s="23">
        <v>344257</v>
      </c>
      <c r="E39" s="23">
        <v>19256.99</v>
      </c>
      <c r="F39" s="23">
        <v>100000</v>
      </c>
      <c r="G39" s="23">
        <v>100000</v>
      </c>
      <c r="H39" s="23"/>
      <c r="I39" s="23">
        <v>99932.22</v>
      </c>
      <c r="J39" s="24">
        <f t="shared" si="1"/>
        <v>99.93222</v>
      </c>
      <c r="K39" s="23"/>
      <c r="L39" s="23"/>
      <c r="M39" s="23">
        <v>0</v>
      </c>
      <c r="N39" s="20">
        <v>225000.01</v>
      </c>
    </row>
    <row r="40" spans="1:14" ht="11.25">
      <c r="A40" s="21" t="s">
        <v>857</v>
      </c>
      <c r="B40" s="22" t="s">
        <v>898</v>
      </c>
      <c r="C40" s="22" t="s">
        <v>899</v>
      </c>
      <c r="D40" s="23">
        <v>132</v>
      </c>
      <c r="E40" s="23">
        <v>0</v>
      </c>
      <c r="F40" s="23">
        <v>0</v>
      </c>
      <c r="G40" s="23">
        <v>132</v>
      </c>
      <c r="H40" s="23"/>
      <c r="I40" s="23">
        <v>0</v>
      </c>
      <c r="J40" s="24">
        <f t="shared" si="1"/>
        <v>0</v>
      </c>
      <c r="K40" s="23"/>
      <c r="L40" s="23"/>
      <c r="M40" s="23">
        <v>0</v>
      </c>
      <c r="N40" s="20">
        <v>0</v>
      </c>
    </row>
    <row r="41" spans="1:14" ht="11.25">
      <c r="A41" s="21" t="s">
        <v>857</v>
      </c>
      <c r="B41" s="22" t="s">
        <v>900</v>
      </c>
      <c r="C41" s="22" t="s">
        <v>901</v>
      </c>
      <c r="D41" s="23">
        <v>160</v>
      </c>
      <c r="E41" s="23">
        <v>0</v>
      </c>
      <c r="F41" s="23">
        <v>0</v>
      </c>
      <c r="G41" s="23">
        <v>160</v>
      </c>
      <c r="H41" s="23"/>
      <c r="I41" s="23">
        <v>0</v>
      </c>
      <c r="J41" s="24">
        <f t="shared" si="1"/>
        <v>0</v>
      </c>
      <c r="K41" s="23"/>
      <c r="L41" s="23"/>
      <c r="M41" s="23">
        <v>0</v>
      </c>
      <c r="N41" s="20">
        <v>0</v>
      </c>
    </row>
    <row r="42" spans="1:14" ht="11.25">
      <c r="A42" s="21" t="s">
        <v>857</v>
      </c>
      <c r="B42" s="22" t="s">
        <v>902</v>
      </c>
      <c r="C42" s="22" t="s">
        <v>903</v>
      </c>
      <c r="D42" s="23">
        <v>13694.7</v>
      </c>
      <c r="E42" s="23">
        <v>0</v>
      </c>
      <c r="F42" s="23">
        <v>0</v>
      </c>
      <c r="G42" s="23">
        <v>10994.7</v>
      </c>
      <c r="H42" s="23"/>
      <c r="I42" s="23">
        <v>8922.83</v>
      </c>
      <c r="J42" s="24">
        <f t="shared" si="1"/>
        <v>81.15573867408843</v>
      </c>
      <c r="K42" s="23"/>
      <c r="L42" s="23"/>
      <c r="M42" s="23">
        <v>0</v>
      </c>
      <c r="N42" s="20">
        <v>2700</v>
      </c>
    </row>
    <row r="43" spans="1:14" ht="11.25">
      <c r="A43" s="21" t="s">
        <v>904</v>
      </c>
      <c r="B43" s="22" t="s">
        <v>905</v>
      </c>
      <c r="C43" s="22" t="s">
        <v>906</v>
      </c>
      <c r="D43" s="23">
        <v>7181.32</v>
      </c>
      <c r="E43" s="23">
        <v>7022.32</v>
      </c>
      <c r="F43" s="23">
        <v>0</v>
      </c>
      <c r="G43" s="23">
        <v>0</v>
      </c>
      <c r="H43" s="23">
        <v>0</v>
      </c>
      <c r="I43" s="23">
        <v>0</v>
      </c>
      <c r="J43" s="24" t="str">
        <f t="shared" si="1"/>
        <v>***</v>
      </c>
      <c r="K43" s="23">
        <v>159</v>
      </c>
      <c r="L43" s="23">
        <v>158.96</v>
      </c>
      <c r="M43" s="23">
        <v>0</v>
      </c>
      <c r="N43" s="20">
        <v>0</v>
      </c>
    </row>
    <row r="44" spans="1:14" ht="11.25">
      <c r="A44" s="21" t="s">
        <v>907</v>
      </c>
      <c r="B44" s="22" t="s">
        <v>908</v>
      </c>
      <c r="C44" s="22" t="s">
        <v>909</v>
      </c>
      <c r="D44" s="23">
        <v>2740.01</v>
      </c>
      <c r="E44" s="23">
        <v>1900.01</v>
      </c>
      <c r="F44" s="23">
        <v>0</v>
      </c>
      <c r="G44" s="23">
        <v>0</v>
      </c>
      <c r="H44" s="23">
        <v>0</v>
      </c>
      <c r="I44" s="23">
        <v>0</v>
      </c>
      <c r="J44" s="24" t="str">
        <f t="shared" si="1"/>
        <v>***</v>
      </c>
      <c r="K44" s="23">
        <v>840</v>
      </c>
      <c r="L44" s="23">
        <v>180</v>
      </c>
      <c r="M44" s="23">
        <v>0</v>
      </c>
      <c r="N44" s="20">
        <v>0</v>
      </c>
    </row>
    <row r="45" spans="1:14" ht="11.25">
      <c r="A45" s="21" t="s">
        <v>907</v>
      </c>
      <c r="B45" s="22" t="s">
        <v>910</v>
      </c>
      <c r="C45" s="22" t="s">
        <v>911</v>
      </c>
      <c r="D45" s="23">
        <v>4000</v>
      </c>
      <c r="E45" s="23">
        <v>3592.42</v>
      </c>
      <c r="F45" s="23">
        <v>0</v>
      </c>
      <c r="G45" s="23">
        <v>0</v>
      </c>
      <c r="H45" s="23">
        <v>0</v>
      </c>
      <c r="I45" s="23">
        <v>0</v>
      </c>
      <c r="J45" s="24" t="str">
        <f t="shared" si="1"/>
        <v>***</v>
      </c>
      <c r="K45" s="23">
        <v>207.6</v>
      </c>
      <c r="L45" s="23">
        <v>78</v>
      </c>
      <c r="M45" s="23">
        <v>0</v>
      </c>
      <c r="N45" s="20">
        <v>199.98</v>
      </c>
    </row>
    <row r="46" spans="1:14" ht="11.25">
      <c r="A46" s="21" t="s">
        <v>907</v>
      </c>
      <c r="B46" s="22" t="s">
        <v>912</v>
      </c>
      <c r="C46" s="22" t="s">
        <v>913</v>
      </c>
      <c r="D46" s="23">
        <v>7600</v>
      </c>
      <c r="E46" s="23">
        <v>4614.88</v>
      </c>
      <c r="F46" s="23">
        <v>0</v>
      </c>
      <c r="G46" s="23">
        <v>0</v>
      </c>
      <c r="H46" s="23">
        <v>0</v>
      </c>
      <c r="I46" s="23">
        <v>0</v>
      </c>
      <c r="J46" s="24" t="str">
        <f t="shared" si="1"/>
        <v>***</v>
      </c>
      <c r="K46" s="23">
        <v>2985.1</v>
      </c>
      <c r="L46" s="23">
        <v>1706</v>
      </c>
      <c r="M46" s="23">
        <v>0</v>
      </c>
      <c r="N46" s="20">
        <v>0.02</v>
      </c>
    </row>
    <row r="47" spans="1:14" ht="11.25">
      <c r="A47" s="21" t="s">
        <v>907</v>
      </c>
      <c r="B47" s="22" t="s">
        <v>914</v>
      </c>
      <c r="C47" s="22" t="s">
        <v>915</v>
      </c>
      <c r="D47" s="23">
        <v>2435</v>
      </c>
      <c r="E47" s="23">
        <v>2000</v>
      </c>
      <c r="F47" s="23">
        <v>0</v>
      </c>
      <c r="G47" s="23">
        <v>435</v>
      </c>
      <c r="H47" s="23">
        <v>435</v>
      </c>
      <c r="I47" s="23">
        <v>435</v>
      </c>
      <c r="J47" s="24">
        <f t="shared" si="1"/>
        <v>100</v>
      </c>
      <c r="K47" s="23">
        <v>0</v>
      </c>
      <c r="L47" s="23">
        <v>0</v>
      </c>
      <c r="M47" s="23">
        <v>0</v>
      </c>
      <c r="N47" s="20">
        <v>0</v>
      </c>
    </row>
    <row r="48" spans="1:14" ht="11.25">
      <c r="A48" s="21" t="s">
        <v>907</v>
      </c>
      <c r="B48" s="22" t="s">
        <v>916</v>
      </c>
      <c r="C48" s="22" t="s">
        <v>917</v>
      </c>
      <c r="D48" s="23">
        <v>80000</v>
      </c>
      <c r="E48" s="23">
        <v>0</v>
      </c>
      <c r="F48" s="23">
        <v>80000</v>
      </c>
      <c r="G48" s="23">
        <v>554.3</v>
      </c>
      <c r="H48" s="23">
        <v>554.3</v>
      </c>
      <c r="I48" s="23">
        <v>0</v>
      </c>
      <c r="J48" s="24">
        <f t="shared" si="1"/>
        <v>0</v>
      </c>
      <c r="K48" s="23">
        <v>0</v>
      </c>
      <c r="L48" s="23">
        <v>0</v>
      </c>
      <c r="M48" s="23">
        <v>0</v>
      </c>
      <c r="N48" s="20">
        <v>79445.7</v>
      </c>
    </row>
    <row r="49" spans="1:14" ht="11.25">
      <c r="A49" s="21" t="s">
        <v>907</v>
      </c>
      <c r="B49" s="22" t="s">
        <v>918</v>
      </c>
      <c r="C49" s="22" t="s">
        <v>919</v>
      </c>
      <c r="D49" s="23">
        <v>200</v>
      </c>
      <c r="E49" s="23">
        <v>0</v>
      </c>
      <c r="F49" s="23">
        <v>0</v>
      </c>
      <c r="G49" s="23">
        <v>200</v>
      </c>
      <c r="H49" s="23">
        <v>200</v>
      </c>
      <c r="I49" s="23">
        <v>199</v>
      </c>
      <c r="J49" s="24">
        <f t="shared" si="1"/>
        <v>99.5</v>
      </c>
      <c r="K49" s="23">
        <v>0</v>
      </c>
      <c r="L49" s="23">
        <v>0</v>
      </c>
      <c r="M49" s="23">
        <v>0</v>
      </c>
      <c r="N49" s="20">
        <v>0</v>
      </c>
    </row>
    <row r="50" spans="1:14" ht="11.25">
      <c r="A50" s="21" t="s">
        <v>907</v>
      </c>
      <c r="B50" s="22" t="s">
        <v>920</v>
      </c>
      <c r="C50" s="22" t="s">
        <v>921</v>
      </c>
      <c r="D50" s="23">
        <v>2300</v>
      </c>
      <c r="E50" s="23">
        <v>0</v>
      </c>
      <c r="F50" s="23">
        <v>0</v>
      </c>
      <c r="G50" s="23">
        <v>2300</v>
      </c>
      <c r="H50" s="23">
        <v>2300</v>
      </c>
      <c r="I50" s="23">
        <v>2299.4</v>
      </c>
      <c r="J50" s="24">
        <f t="shared" si="1"/>
        <v>99.97391304347826</v>
      </c>
      <c r="K50" s="23">
        <v>0</v>
      </c>
      <c r="L50" s="23">
        <v>0</v>
      </c>
      <c r="M50" s="23">
        <v>0</v>
      </c>
      <c r="N50" s="20">
        <v>0</v>
      </c>
    </row>
    <row r="51" spans="1:14" ht="11.25">
      <c r="A51" s="21" t="s">
        <v>907</v>
      </c>
      <c r="B51" s="22" t="s">
        <v>922</v>
      </c>
      <c r="C51" s="22" t="s">
        <v>923</v>
      </c>
      <c r="D51" s="23">
        <v>600</v>
      </c>
      <c r="E51" s="23">
        <v>0</v>
      </c>
      <c r="F51" s="23">
        <v>0</v>
      </c>
      <c r="G51" s="23">
        <v>600</v>
      </c>
      <c r="H51" s="23">
        <v>600</v>
      </c>
      <c r="I51" s="23">
        <v>489.5</v>
      </c>
      <c r="J51" s="24">
        <f t="shared" si="1"/>
        <v>81.58333333333333</v>
      </c>
      <c r="K51" s="23">
        <v>0</v>
      </c>
      <c r="L51" s="23">
        <v>0</v>
      </c>
      <c r="M51" s="23">
        <v>0</v>
      </c>
      <c r="N51" s="20">
        <v>0</v>
      </c>
    </row>
    <row r="52" spans="1:14" ht="11.25">
      <c r="A52" s="21" t="s">
        <v>907</v>
      </c>
      <c r="B52" s="22" t="s">
        <v>924</v>
      </c>
      <c r="C52" s="22" t="s">
        <v>925</v>
      </c>
      <c r="D52" s="23">
        <v>2000</v>
      </c>
      <c r="E52" s="23">
        <v>0</v>
      </c>
      <c r="F52" s="23">
        <v>0</v>
      </c>
      <c r="G52" s="23">
        <v>1755</v>
      </c>
      <c r="H52" s="23">
        <v>1755</v>
      </c>
      <c r="I52" s="23">
        <v>1755</v>
      </c>
      <c r="J52" s="24">
        <f t="shared" si="1"/>
        <v>100</v>
      </c>
      <c r="K52" s="23">
        <v>0</v>
      </c>
      <c r="L52" s="23">
        <v>0</v>
      </c>
      <c r="M52" s="23">
        <v>0</v>
      </c>
      <c r="N52" s="20">
        <v>245</v>
      </c>
    </row>
    <row r="53" spans="1:14" ht="11.25">
      <c r="A53" s="21" t="s">
        <v>926</v>
      </c>
      <c r="B53" s="22" t="s">
        <v>927</v>
      </c>
      <c r="C53" s="22" t="s">
        <v>928</v>
      </c>
      <c r="D53" s="23">
        <v>1100</v>
      </c>
      <c r="E53" s="23">
        <v>0</v>
      </c>
      <c r="F53" s="23">
        <v>0</v>
      </c>
      <c r="G53" s="23">
        <v>1022</v>
      </c>
      <c r="H53" s="23">
        <v>1021.95</v>
      </c>
      <c r="I53" s="23">
        <v>1021.95</v>
      </c>
      <c r="J53" s="24">
        <f t="shared" si="1"/>
        <v>99.99510763209393</v>
      </c>
      <c r="K53" s="23">
        <v>0</v>
      </c>
      <c r="L53" s="23">
        <v>0</v>
      </c>
      <c r="M53" s="23">
        <v>0</v>
      </c>
      <c r="N53" s="20">
        <v>78</v>
      </c>
    </row>
    <row r="54" spans="1:14" ht="11.25">
      <c r="A54" s="21" t="s">
        <v>929</v>
      </c>
      <c r="B54" s="22" t="s">
        <v>930</v>
      </c>
      <c r="C54" s="22" t="s">
        <v>928</v>
      </c>
      <c r="D54" s="23">
        <v>1500</v>
      </c>
      <c r="E54" s="23">
        <v>0</v>
      </c>
      <c r="F54" s="23">
        <v>0</v>
      </c>
      <c r="G54" s="23">
        <v>1500</v>
      </c>
      <c r="H54" s="23">
        <v>1500</v>
      </c>
      <c r="I54" s="23">
        <v>1500</v>
      </c>
      <c r="J54" s="24">
        <f t="shared" si="1"/>
        <v>100</v>
      </c>
      <c r="K54" s="23">
        <v>0</v>
      </c>
      <c r="L54" s="23">
        <v>0</v>
      </c>
      <c r="M54" s="23">
        <v>0</v>
      </c>
      <c r="N54" s="20">
        <v>0</v>
      </c>
    </row>
    <row r="55" spans="1:14" ht="11.25">
      <c r="A55" s="21" t="s">
        <v>931</v>
      </c>
      <c r="B55" s="22" t="s">
        <v>932</v>
      </c>
      <c r="C55" s="22" t="s">
        <v>933</v>
      </c>
      <c r="D55" s="23">
        <v>250</v>
      </c>
      <c r="E55" s="23">
        <v>0</v>
      </c>
      <c r="F55" s="23">
        <v>0</v>
      </c>
      <c r="G55" s="23">
        <v>250</v>
      </c>
      <c r="H55" s="23">
        <v>250</v>
      </c>
      <c r="I55" s="23">
        <v>250</v>
      </c>
      <c r="J55" s="24">
        <f t="shared" si="1"/>
        <v>100</v>
      </c>
      <c r="K55" s="23">
        <v>0</v>
      </c>
      <c r="L55" s="23">
        <v>0</v>
      </c>
      <c r="M55" s="23">
        <v>0</v>
      </c>
      <c r="N55" s="20">
        <v>0</v>
      </c>
    </row>
    <row r="56" spans="1:14" ht="11.25">
      <c r="A56" s="21" t="s">
        <v>934</v>
      </c>
      <c r="B56" s="22" t="s">
        <v>935</v>
      </c>
      <c r="C56" s="22" t="s">
        <v>936</v>
      </c>
      <c r="D56" s="23">
        <v>500</v>
      </c>
      <c r="E56" s="23">
        <v>0</v>
      </c>
      <c r="F56" s="23">
        <v>0</v>
      </c>
      <c r="G56" s="23">
        <v>500</v>
      </c>
      <c r="H56" s="23">
        <v>500</v>
      </c>
      <c r="I56" s="23">
        <v>500</v>
      </c>
      <c r="J56" s="24">
        <f t="shared" si="1"/>
        <v>100</v>
      </c>
      <c r="K56" s="23">
        <v>0</v>
      </c>
      <c r="L56" s="23">
        <v>0</v>
      </c>
      <c r="M56" s="23">
        <v>0</v>
      </c>
      <c r="N56" s="20">
        <v>0</v>
      </c>
    </row>
    <row r="57" spans="1:14" ht="11.25">
      <c r="A57" s="21" t="s">
        <v>934</v>
      </c>
      <c r="B57" s="22" t="s">
        <v>937</v>
      </c>
      <c r="C57" s="22" t="s">
        <v>938</v>
      </c>
      <c r="D57" s="23">
        <v>250</v>
      </c>
      <c r="E57" s="23">
        <v>0</v>
      </c>
      <c r="F57" s="23">
        <v>0</v>
      </c>
      <c r="G57" s="23">
        <v>250</v>
      </c>
      <c r="H57" s="23">
        <v>250</v>
      </c>
      <c r="I57" s="23">
        <v>250</v>
      </c>
      <c r="J57" s="24">
        <f t="shared" si="1"/>
        <v>100</v>
      </c>
      <c r="K57" s="23">
        <v>0</v>
      </c>
      <c r="L57" s="23">
        <v>0</v>
      </c>
      <c r="M57" s="23">
        <v>0</v>
      </c>
      <c r="N57" s="20">
        <v>0</v>
      </c>
    </row>
    <row r="58" spans="1:14" ht="11.25">
      <c r="A58" s="21" t="s">
        <v>934</v>
      </c>
      <c r="B58" s="22" t="s">
        <v>939</v>
      </c>
      <c r="C58" s="22" t="s">
        <v>940</v>
      </c>
      <c r="D58" s="23">
        <v>313.9</v>
      </c>
      <c r="E58" s="23">
        <v>0</v>
      </c>
      <c r="F58" s="23">
        <v>0</v>
      </c>
      <c r="G58" s="23">
        <v>300</v>
      </c>
      <c r="H58" s="23">
        <v>300</v>
      </c>
      <c r="I58" s="23">
        <v>300</v>
      </c>
      <c r="J58" s="24">
        <f t="shared" si="1"/>
        <v>100</v>
      </c>
      <c r="K58" s="23">
        <v>13.9</v>
      </c>
      <c r="L58" s="23">
        <v>13.89</v>
      </c>
      <c r="M58" s="23">
        <v>0</v>
      </c>
      <c r="N58" s="20">
        <v>0</v>
      </c>
    </row>
    <row r="59" spans="1:14" ht="11.25">
      <c r="A59" s="21" t="s">
        <v>941</v>
      </c>
      <c r="B59" s="22" t="s">
        <v>942</v>
      </c>
      <c r="C59" s="22" t="s">
        <v>943</v>
      </c>
      <c r="D59" s="23">
        <v>289.2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 t="str">
        <f t="shared" si="1"/>
        <v>***</v>
      </c>
      <c r="K59" s="23">
        <v>289.2</v>
      </c>
      <c r="L59" s="23">
        <v>289.19</v>
      </c>
      <c r="M59" s="23">
        <v>0</v>
      </c>
      <c r="N59" s="20">
        <v>0</v>
      </c>
    </row>
    <row r="60" spans="1:14" ht="11.25">
      <c r="A60" s="21" t="s">
        <v>944</v>
      </c>
      <c r="B60" s="22" t="s">
        <v>945</v>
      </c>
      <c r="C60" s="22" t="s">
        <v>946</v>
      </c>
      <c r="D60" s="23">
        <v>433.2</v>
      </c>
      <c r="E60" s="23">
        <v>0</v>
      </c>
      <c r="F60" s="23">
        <v>0</v>
      </c>
      <c r="G60" s="23">
        <v>433.2</v>
      </c>
      <c r="H60" s="23">
        <v>433.2</v>
      </c>
      <c r="I60" s="23">
        <v>433.2</v>
      </c>
      <c r="J60" s="24">
        <f t="shared" si="1"/>
        <v>100</v>
      </c>
      <c r="K60" s="23">
        <v>0</v>
      </c>
      <c r="L60" s="23">
        <v>0</v>
      </c>
      <c r="M60" s="23">
        <v>0</v>
      </c>
      <c r="N60" s="20">
        <v>0</v>
      </c>
    </row>
    <row r="61" spans="1:14" ht="11.25">
      <c r="A61" s="21" t="s">
        <v>947</v>
      </c>
      <c r="B61" s="22" t="s">
        <v>948</v>
      </c>
      <c r="C61" s="22" t="s">
        <v>949</v>
      </c>
      <c r="D61" s="23">
        <v>550</v>
      </c>
      <c r="E61" s="23">
        <v>0</v>
      </c>
      <c r="F61" s="23">
        <v>0</v>
      </c>
      <c r="G61" s="23">
        <v>550</v>
      </c>
      <c r="H61" s="23">
        <v>550</v>
      </c>
      <c r="I61" s="23">
        <v>549.63</v>
      </c>
      <c r="J61" s="24">
        <f t="shared" si="1"/>
        <v>99.93272727272728</v>
      </c>
      <c r="K61" s="23">
        <v>0</v>
      </c>
      <c r="L61" s="23">
        <v>0</v>
      </c>
      <c r="M61" s="23">
        <v>0</v>
      </c>
      <c r="N61" s="20">
        <v>0</v>
      </c>
    </row>
    <row r="62" spans="1:14" ht="11.25">
      <c r="A62" s="21" t="s">
        <v>947</v>
      </c>
      <c r="B62" s="22" t="s">
        <v>950</v>
      </c>
      <c r="C62" s="22" t="s">
        <v>928</v>
      </c>
      <c r="D62" s="23">
        <v>1200</v>
      </c>
      <c r="E62" s="23">
        <v>0</v>
      </c>
      <c r="F62" s="23">
        <v>0</v>
      </c>
      <c r="G62" s="23">
        <v>600</v>
      </c>
      <c r="H62" s="23">
        <v>600</v>
      </c>
      <c r="I62" s="23">
        <v>600</v>
      </c>
      <c r="J62" s="24">
        <f t="shared" si="1"/>
        <v>100</v>
      </c>
      <c r="K62" s="23">
        <v>600</v>
      </c>
      <c r="L62" s="23">
        <v>575.7</v>
      </c>
      <c r="M62" s="23">
        <v>0</v>
      </c>
      <c r="N62" s="20">
        <v>0</v>
      </c>
    </row>
    <row r="63" spans="1:14" ht="11.25">
      <c r="A63" s="21" t="s">
        <v>951</v>
      </c>
      <c r="B63" s="22" t="s">
        <v>952</v>
      </c>
      <c r="C63" s="22" t="s">
        <v>953</v>
      </c>
      <c r="D63" s="23">
        <v>300</v>
      </c>
      <c r="E63" s="23">
        <v>0</v>
      </c>
      <c r="F63" s="23">
        <v>0</v>
      </c>
      <c r="G63" s="23">
        <v>300</v>
      </c>
      <c r="H63" s="23">
        <v>300</v>
      </c>
      <c r="I63" s="23">
        <v>290.37</v>
      </c>
      <c r="J63" s="24">
        <f t="shared" si="1"/>
        <v>96.79</v>
      </c>
      <c r="K63" s="23">
        <v>0</v>
      </c>
      <c r="L63" s="23">
        <v>0</v>
      </c>
      <c r="M63" s="23">
        <v>0</v>
      </c>
      <c r="N63" s="20">
        <v>0</v>
      </c>
    </row>
    <row r="64" spans="1:14" ht="11.25">
      <c r="A64" s="21" t="s">
        <v>954</v>
      </c>
      <c r="B64" s="22" t="s">
        <v>955</v>
      </c>
      <c r="C64" s="22" t="s">
        <v>909</v>
      </c>
      <c r="D64" s="23">
        <v>3300.34</v>
      </c>
      <c r="E64" s="23">
        <v>2309.24</v>
      </c>
      <c r="F64" s="23">
        <v>0</v>
      </c>
      <c r="G64" s="23">
        <v>0</v>
      </c>
      <c r="H64" s="23">
        <v>0</v>
      </c>
      <c r="I64" s="23">
        <v>0</v>
      </c>
      <c r="J64" s="24" t="str">
        <f t="shared" si="1"/>
        <v>***</v>
      </c>
      <c r="K64" s="23">
        <v>991.1</v>
      </c>
      <c r="L64" s="23">
        <v>0</v>
      </c>
      <c r="M64" s="23">
        <v>0</v>
      </c>
      <c r="N64" s="20">
        <v>0</v>
      </c>
    </row>
    <row r="65" spans="1:14" ht="11.25">
      <c r="A65" s="21" t="s">
        <v>954</v>
      </c>
      <c r="B65" s="22" t="s">
        <v>956</v>
      </c>
      <c r="C65" s="22" t="s">
        <v>957</v>
      </c>
      <c r="D65" s="23">
        <v>3100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 t="str">
        <f t="shared" si="1"/>
        <v>***</v>
      </c>
      <c r="K65" s="23">
        <v>3100</v>
      </c>
      <c r="L65" s="23">
        <v>0</v>
      </c>
      <c r="M65" s="23">
        <v>0</v>
      </c>
      <c r="N65" s="20">
        <v>0</v>
      </c>
    </row>
    <row r="66" spans="1:14" ht="11.25">
      <c r="A66" s="21" t="s">
        <v>954</v>
      </c>
      <c r="B66" s="22" t="s">
        <v>958</v>
      </c>
      <c r="C66" s="22" t="s">
        <v>959</v>
      </c>
      <c r="D66" s="23">
        <v>8912.6</v>
      </c>
      <c r="E66" s="23">
        <v>0</v>
      </c>
      <c r="F66" s="23">
        <v>0</v>
      </c>
      <c r="G66" s="23">
        <v>8662.6</v>
      </c>
      <c r="H66" s="23">
        <v>8662.6</v>
      </c>
      <c r="I66" s="23">
        <v>8662.6</v>
      </c>
      <c r="J66" s="24">
        <f t="shared" si="1"/>
        <v>100</v>
      </c>
      <c r="K66" s="23">
        <v>250</v>
      </c>
      <c r="L66" s="23">
        <v>60.34</v>
      </c>
      <c r="M66" s="23">
        <v>0</v>
      </c>
      <c r="N66" s="20">
        <v>0</v>
      </c>
    </row>
    <row r="67" spans="1:14" ht="11.25">
      <c r="A67" s="21" t="s">
        <v>954</v>
      </c>
      <c r="B67" s="22" t="s">
        <v>960</v>
      </c>
      <c r="C67" s="22" t="s">
        <v>928</v>
      </c>
      <c r="D67" s="23">
        <v>1200</v>
      </c>
      <c r="E67" s="23">
        <v>0</v>
      </c>
      <c r="F67" s="23">
        <v>0</v>
      </c>
      <c r="G67" s="23">
        <v>1200</v>
      </c>
      <c r="H67" s="23">
        <v>1200</v>
      </c>
      <c r="I67" s="23">
        <v>826.82</v>
      </c>
      <c r="J67" s="24">
        <f t="shared" si="1"/>
        <v>68.90166666666667</v>
      </c>
      <c r="K67" s="23">
        <v>0</v>
      </c>
      <c r="L67" s="23">
        <v>0</v>
      </c>
      <c r="M67" s="23">
        <v>0</v>
      </c>
      <c r="N67" s="20">
        <v>0</v>
      </c>
    </row>
    <row r="68" spans="1:14" ht="11.25">
      <c r="A68" s="21" t="s">
        <v>961</v>
      </c>
      <c r="B68" s="22" t="s">
        <v>962</v>
      </c>
      <c r="C68" s="22" t="s">
        <v>963</v>
      </c>
      <c r="D68" s="23">
        <v>2000</v>
      </c>
      <c r="E68" s="23">
        <v>0</v>
      </c>
      <c r="F68" s="23">
        <v>0</v>
      </c>
      <c r="G68" s="23">
        <v>2000</v>
      </c>
      <c r="H68" s="23">
        <v>2000</v>
      </c>
      <c r="I68" s="23">
        <v>632.96</v>
      </c>
      <c r="J68" s="24">
        <f t="shared" si="1"/>
        <v>31.648</v>
      </c>
      <c r="K68" s="23">
        <v>0</v>
      </c>
      <c r="L68" s="23">
        <v>0</v>
      </c>
      <c r="M68" s="23">
        <v>0</v>
      </c>
      <c r="N68" s="20">
        <v>0</v>
      </c>
    </row>
    <row r="69" spans="1:14" ht="11.25">
      <c r="A69" s="21" t="s">
        <v>961</v>
      </c>
      <c r="B69" s="22" t="s">
        <v>964</v>
      </c>
      <c r="C69" s="22" t="s">
        <v>965</v>
      </c>
      <c r="D69" s="23">
        <v>110</v>
      </c>
      <c r="E69" s="23">
        <v>0</v>
      </c>
      <c r="F69" s="23">
        <v>0</v>
      </c>
      <c r="G69" s="23">
        <v>110</v>
      </c>
      <c r="H69" s="23">
        <v>110</v>
      </c>
      <c r="I69" s="23">
        <v>109.91</v>
      </c>
      <c r="J69" s="24">
        <f t="shared" si="1"/>
        <v>99.91818181818182</v>
      </c>
      <c r="K69" s="23">
        <v>0</v>
      </c>
      <c r="L69" s="23">
        <v>0</v>
      </c>
      <c r="M69" s="23">
        <v>0</v>
      </c>
      <c r="N69" s="20">
        <v>0</v>
      </c>
    </row>
    <row r="70" spans="1:14" ht="11.25">
      <c r="A70" s="21" t="s">
        <v>961</v>
      </c>
      <c r="B70" s="22" t="s">
        <v>966</v>
      </c>
      <c r="C70" s="22" t="s">
        <v>967</v>
      </c>
      <c r="D70" s="23">
        <v>50</v>
      </c>
      <c r="E70" s="23">
        <v>0</v>
      </c>
      <c r="F70" s="23">
        <v>0</v>
      </c>
      <c r="G70" s="23">
        <v>50</v>
      </c>
      <c r="H70" s="23">
        <v>50</v>
      </c>
      <c r="I70" s="23">
        <v>49.51</v>
      </c>
      <c r="J70" s="24">
        <f t="shared" si="1"/>
        <v>99.02</v>
      </c>
      <c r="K70" s="23">
        <v>0</v>
      </c>
      <c r="L70" s="23">
        <v>0</v>
      </c>
      <c r="M70" s="23">
        <v>0</v>
      </c>
      <c r="N70" s="20">
        <v>0</v>
      </c>
    </row>
    <row r="71" spans="1:14" ht="11.25">
      <c r="A71" s="21" t="s">
        <v>961</v>
      </c>
      <c r="B71" s="22" t="s">
        <v>968</v>
      </c>
      <c r="C71" s="22" t="s">
        <v>969</v>
      </c>
      <c r="D71" s="23">
        <v>154</v>
      </c>
      <c r="E71" s="23">
        <v>0</v>
      </c>
      <c r="F71" s="23">
        <v>0</v>
      </c>
      <c r="G71" s="23">
        <v>154</v>
      </c>
      <c r="H71" s="23">
        <v>154</v>
      </c>
      <c r="I71" s="23">
        <v>153.4</v>
      </c>
      <c r="J71" s="24">
        <f t="shared" si="1"/>
        <v>99.6103896103896</v>
      </c>
      <c r="K71" s="23">
        <v>0</v>
      </c>
      <c r="L71" s="23">
        <v>0</v>
      </c>
      <c r="M71" s="23">
        <v>0</v>
      </c>
      <c r="N71" s="20">
        <v>0</v>
      </c>
    </row>
    <row r="72" spans="1:14" ht="11.25">
      <c r="A72" s="21" t="s">
        <v>970</v>
      </c>
      <c r="B72" s="22" t="s">
        <v>971</v>
      </c>
      <c r="C72" s="22" t="s">
        <v>972</v>
      </c>
      <c r="D72" s="23">
        <v>3800</v>
      </c>
      <c r="E72" s="23">
        <v>2199.85</v>
      </c>
      <c r="F72" s="23">
        <v>0</v>
      </c>
      <c r="G72" s="23">
        <v>0</v>
      </c>
      <c r="H72" s="23">
        <v>0</v>
      </c>
      <c r="I72" s="23">
        <v>0</v>
      </c>
      <c r="J72" s="24" t="str">
        <f t="shared" si="1"/>
        <v>***</v>
      </c>
      <c r="K72" s="23">
        <v>1517.2</v>
      </c>
      <c r="L72" s="23">
        <v>1517.21</v>
      </c>
      <c r="M72" s="23">
        <v>0</v>
      </c>
      <c r="N72" s="20">
        <v>82.95</v>
      </c>
    </row>
    <row r="73" spans="1:14" ht="11.25">
      <c r="A73" s="21" t="s">
        <v>970</v>
      </c>
      <c r="B73" s="22" t="s">
        <v>973</v>
      </c>
      <c r="C73" s="22" t="s">
        <v>974</v>
      </c>
      <c r="D73" s="23">
        <v>800</v>
      </c>
      <c r="E73" s="23">
        <v>400</v>
      </c>
      <c r="F73" s="23">
        <v>0</v>
      </c>
      <c r="G73" s="23">
        <v>0</v>
      </c>
      <c r="H73" s="23">
        <v>0</v>
      </c>
      <c r="I73" s="23">
        <v>0</v>
      </c>
      <c r="J73" s="24" t="str">
        <f t="shared" si="1"/>
        <v>***</v>
      </c>
      <c r="K73" s="23">
        <v>391.8</v>
      </c>
      <c r="L73" s="23">
        <v>391.75</v>
      </c>
      <c r="M73" s="23">
        <v>0</v>
      </c>
      <c r="N73" s="20">
        <v>8.2</v>
      </c>
    </row>
    <row r="74" spans="1:14" ht="11.25">
      <c r="A74" s="21" t="s">
        <v>975</v>
      </c>
      <c r="B74" s="22" t="s">
        <v>976</v>
      </c>
      <c r="C74" s="22" t="s">
        <v>977</v>
      </c>
      <c r="D74" s="23">
        <v>142996.9</v>
      </c>
      <c r="E74" s="23">
        <v>130507.08</v>
      </c>
      <c r="F74" s="23">
        <v>0</v>
      </c>
      <c r="G74" s="23">
        <v>0</v>
      </c>
      <c r="H74" s="23">
        <v>0</v>
      </c>
      <c r="I74" s="23">
        <v>0</v>
      </c>
      <c r="J74" s="24" t="str">
        <f t="shared" si="1"/>
        <v>***</v>
      </c>
      <c r="K74" s="23">
        <v>3876.8</v>
      </c>
      <c r="L74" s="23">
        <v>1996.01</v>
      </c>
      <c r="M74" s="23">
        <v>0</v>
      </c>
      <c r="N74" s="20">
        <v>8613.02</v>
      </c>
    </row>
    <row r="75" spans="1:14" ht="11.25">
      <c r="A75" s="21" t="s">
        <v>975</v>
      </c>
      <c r="B75" s="22" t="s">
        <v>978</v>
      </c>
      <c r="C75" s="22" t="s">
        <v>979</v>
      </c>
      <c r="D75" s="23">
        <v>333074.1</v>
      </c>
      <c r="E75" s="23">
        <v>9704.49</v>
      </c>
      <c r="F75" s="23">
        <v>0</v>
      </c>
      <c r="G75" s="23">
        <v>11200</v>
      </c>
      <c r="H75" s="23">
        <v>11200</v>
      </c>
      <c r="I75" s="23">
        <v>11135.2</v>
      </c>
      <c r="J75" s="24">
        <f t="shared" si="1"/>
        <v>99.42142857142858</v>
      </c>
      <c r="K75" s="23">
        <v>4369.6</v>
      </c>
      <c r="L75" s="23">
        <v>4369.61</v>
      </c>
      <c r="M75" s="23">
        <v>0</v>
      </c>
      <c r="N75" s="20">
        <v>307800.01</v>
      </c>
    </row>
    <row r="76" spans="1:14" ht="11.25">
      <c r="A76" s="21" t="s">
        <v>975</v>
      </c>
      <c r="B76" s="22" t="s">
        <v>980</v>
      </c>
      <c r="C76" s="22" t="s">
        <v>928</v>
      </c>
      <c r="D76" s="23">
        <v>900</v>
      </c>
      <c r="E76" s="23">
        <v>0</v>
      </c>
      <c r="F76" s="23">
        <v>0</v>
      </c>
      <c r="G76" s="23">
        <v>650</v>
      </c>
      <c r="H76" s="23">
        <v>650</v>
      </c>
      <c r="I76" s="23">
        <v>650</v>
      </c>
      <c r="J76" s="24">
        <f t="shared" si="1"/>
        <v>100</v>
      </c>
      <c r="K76" s="23">
        <v>0</v>
      </c>
      <c r="L76" s="23">
        <v>0</v>
      </c>
      <c r="M76" s="23">
        <v>0</v>
      </c>
      <c r="N76" s="20">
        <v>250</v>
      </c>
    </row>
    <row r="77" spans="1:14" ht="11.25">
      <c r="A77" s="21" t="s">
        <v>981</v>
      </c>
      <c r="B77" s="22" t="s">
        <v>982</v>
      </c>
      <c r="C77" s="22" t="s">
        <v>983</v>
      </c>
      <c r="D77" s="23">
        <v>16714</v>
      </c>
      <c r="E77" s="23">
        <v>349.93</v>
      </c>
      <c r="F77" s="23">
        <v>0</v>
      </c>
      <c r="G77" s="23">
        <v>2425.9</v>
      </c>
      <c r="H77" s="23">
        <v>2425.9</v>
      </c>
      <c r="I77" s="23">
        <v>2425.9</v>
      </c>
      <c r="J77" s="24">
        <f t="shared" si="1"/>
        <v>100</v>
      </c>
      <c r="K77" s="23">
        <v>3849.2</v>
      </c>
      <c r="L77" s="23">
        <v>3849.2</v>
      </c>
      <c r="M77" s="23">
        <v>0</v>
      </c>
      <c r="N77" s="20">
        <v>10088.97</v>
      </c>
    </row>
    <row r="78" spans="1:14" ht="11.25">
      <c r="A78" s="21" t="s">
        <v>981</v>
      </c>
      <c r="B78" s="22" t="s">
        <v>984</v>
      </c>
      <c r="C78" s="22" t="s">
        <v>985</v>
      </c>
      <c r="D78" s="23">
        <v>21360</v>
      </c>
      <c r="E78" s="23">
        <v>237.32</v>
      </c>
      <c r="F78" s="23">
        <v>0</v>
      </c>
      <c r="G78" s="23">
        <v>3337.4</v>
      </c>
      <c r="H78" s="23">
        <v>3337.4</v>
      </c>
      <c r="I78" s="23">
        <v>3337.4</v>
      </c>
      <c r="J78" s="24">
        <f t="shared" si="1"/>
        <v>100</v>
      </c>
      <c r="K78" s="23">
        <v>9398.8</v>
      </c>
      <c r="L78" s="23">
        <v>9398.78</v>
      </c>
      <c r="M78" s="23">
        <v>0</v>
      </c>
      <c r="N78" s="20">
        <v>8386.48</v>
      </c>
    </row>
    <row r="79" spans="1:14" ht="11.25">
      <c r="A79" s="21" t="s">
        <v>981</v>
      </c>
      <c r="B79" s="22" t="s">
        <v>986</v>
      </c>
      <c r="C79" s="22" t="s">
        <v>987</v>
      </c>
      <c r="D79" s="23">
        <v>700</v>
      </c>
      <c r="E79" s="23">
        <v>0</v>
      </c>
      <c r="F79" s="23">
        <v>0</v>
      </c>
      <c r="G79" s="23">
        <v>700</v>
      </c>
      <c r="H79" s="23">
        <v>700</v>
      </c>
      <c r="I79" s="23">
        <v>686</v>
      </c>
      <c r="J79" s="24">
        <f t="shared" si="1"/>
        <v>98</v>
      </c>
      <c r="K79" s="23">
        <v>0</v>
      </c>
      <c r="L79" s="23">
        <v>0</v>
      </c>
      <c r="M79" s="23">
        <v>0</v>
      </c>
      <c r="N79" s="20">
        <v>0</v>
      </c>
    </row>
    <row r="80" spans="1:14" ht="11.25">
      <c r="A80" s="21" t="s">
        <v>981</v>
      </c>
      <c r="B80" s="22" t="s">
        <v>988</v>
      </c>
      <c r="C80" s="22" t="s">
        <v>915</v>
      </c>
      <c r="D80" s="23">
        <v>2000</v>
      </c>
      <c r="E80" s="23">
        <v>0</v>
      </c>
      <c r="F80" s="23">
        <v>0</v>
      </c>
      <c r="G80" s="23">
        <v>2000</v>
      </c>
      <c r="H80" s="23">
        <v>2000</v>
      </c>
      <c r="I80" s="23">
        <v>1767.41</v>
      </c>
      <c r="J80" s="24">
        <f t="shared" si="1"/>
        <v>88.3705</v>
      </c>
      <c r="K80" s="23">
        <v>0</v>
      </c>
      <c r="L80" s="23">
        <v>0</v>
      </c>
      <c r="M80" s="23">
        <v>0</v>
      </c>
      <c r="N80" s="20">
        <v>0</v>
      </c>
    </row>
    <row r="81" spans="1:14" ht="11.25">
      <c r="A81" s="21" t="s">
        <v>989</v>
      </c>
      <c r="B81" s="22" t="s">
        <v>990</v>
      </c>
      <c r="C81" s="22" t="s">
        <v>991</v>
      </c>
      <c r="D81" s="23">
        <v>220</v>
      </c>
      <c r="E81" s="23">
        <v>0</v>
      </c>
      <c r="F81" s="23">
        <v>0</v>
      </c>
      <c r="G81" s="23">
        <v>220</v>
      </c>
      <c r="H81" s="23">
        <v>220</v>
      </c>
      <c r="I81" s="23">
        <v>176.92</v>
      </c>
      <c r="J81" s="24">
        <f t="shared" si="1"/>
        <v>80.41818181818182</v>
      </c>
      <c r="K81" s="23">
        <v>0</v>
      </c>
      <c r="L81" s="23">
        <v>0</v>
      </c>
      <c r="M81" s="23">
        <v>0</v>
      </c>
      <c r="N81" s="20">
        <v>0</v>
      </c>
    </row>
    <row r="82" spans="1:14" ht="11.25">
      <c r="A82" s="21" t="s">
        <v>992</v>
      </c>
      <c r="B82" s="22" t="s">
        <v>993</v>
      </c>
      <c r="C82" s="22" t="s">
        <v>994</v>
      </c>
      <c r="D82" s="23">
        <v>24460.53</v>
      </c>
      <c r="E82" s="23">
        <v>21776.99</v>
      </c>
      <c r="F82" s="23">
        <v>0</v>
      </c>
      <c r="G82" s="23">
        <v>2190</v>
      </c>
      <c r="H82" s="23">
        <v>2190</v>
      </c>
      <c r="I82" s="23">
        <v>2113.5</v>
      </c>
      <c r="J82" s="24">
        <f t="shared" si="1"/>
        <v>96.5068493150685</v>
      </c>
      <c r="K82" s="23">
        <v>283.6</v>
      </c>
      <c r="L82" s="23">
        <v>283.55</v>
      </c>
      <c r="M82" s="23">
        <v>0</v>
      </c>
      <c r="N82" s="20">
        <v>209.95</v>
      </c>
    </row>
    <row r="83" spans="1:14" ht="11.25">
      <c r="A83" s="21" t="s">
        <v>992</v>
      </c>
      <c r="B83" s="22" t="s">
        <v>995</v>
      </c>
      <c r="C83" s="22" t="s">
        <v>996</v>
      </c>
      <c r="D83" s="23">
        <v>4619.75</v>
      </c>
      <c r="E83" s="23">
        <v>4384.95</v>
      </c>
      <c r="F83" s="23">
        <v>0</v>
      </c>
      <c r="G83" s="23">
        <v>0</v>
      </c>
      <c r="H83" s="23">
        <v>0</v>
      </c>
      <c r="I83" s="23">
        <v>0</v>
      </c>
      <c r="J83" s="24" t="str">
        <f t="shared" si="1"/>
        <v>***</v>
      </c>
      <c r="K83" s="23">
        <v>234.8</v>
      </c>
      <c r="L83" s="23">
        <v>234.82</v>
      </c>
      <c r="M83" s="23">
        <v>0</v>
      </c>
      <c r="N83" s="20">
        <v>0</v>
      </c>
    </row>
    <row r="84" spans="1:14" ht="11.25">
      <c r="A84" s="21" t="s">
        <v>992</v>
      </c>
      <c r="B84" s="22" t="s">
        <v>997</v>
      </c>
      <c r="C84" s="22" t="s">
        <v>998</v>
      </c>
      <c r="D84" s="23">
        <v>3700</v>
      </c>
      <c r="E84" s="23">
        <v>2931.49</v>
      </c>
      <c r="F84" s="23">
        <v>0</v>
      </c>
      <c r="G84" s="23">
        <v>0</v>
      </c>
      <c r="H84" s="23">
        <v>0</v>
      </c>
      <c r="I84" s="23">
        <v>0</v>
      </c>
      <c r="J84" s="24" t="str">
        <f t="shared" si="1"/>
        <v>***</v>
      </c>
      <c r="K84" s="23">
        <v>768.5</v>
      </c>
      <c r="L84" s="23">
        <v>739.61</v>
      </c>
      <c r="M84" s="23">
        <v>0</v>
      </c>
      <c r="N84" s="20">
        <v>0.01</v>
      </c>
    </row>
    <row r="85" spans="1:14" ht="11.25">
      <c r="A85" s="21" t="s">
        <v>992</v>
      </c>
      <c r="B85" s="22" t="s">
        <v>999</v>
      </c>
      <c r="C85" s="22" t="s">
        <v>1000</v>
      </c>
      <c r="D85" s="23">
        <v>869.98</v>
      </c>
      <c r="E85" s="23">
        <v>690.98</v>
      </c>
      <c r="F85" s="23">
        <v>0</v>
      </c>
      <c r="G85" s="23">
        <v>0</v>
      </c>
      <c r="H85" s="23">
        <v>0</v>
      </c>
      <c r="I85" s="23">
        <v>0</v>
      </c>
      <c r="J85" s="24" t="str">
        <f t="shared" si="1"/>
        <v>***</v>
      </c>
      <c r="K85" s="23">
        <v>179</v>
      </c>
      <c r="L85" s="23">
        <v>132.84</v>
      </c>
      <c r="M85" s="23">
        <v>0</v>
      </c>
      <c r="N85" s="20">
        <v>0</v>
      </c>
    </row>
    <row r="86" spans="1:14" ht="11.25">
      <c r="A86" s="21" t="s">
        <v>992</v>
      </c>
      <c r="B86" s="22" t="s">
        <v>1001</v>
      </c>
      <c r="C86" s="22" t="s">
        <v>1002</v>
      </c>
      <c r="D86" s="23">
        <v>362</v>
      </c>
      <c r="E86" s="23">
        <v>0</v>
      </c>
      <c r="F86" s="23">
        <v>0</v>
      </c>
      <c r="G86" s="23">
        <v>362</v>
      </c>
      <c r="H86" s="23">
        <v>362</v>
      </c>
      <c r="I86" s="23">
        <v>167.83</v>
      </c>
      <c r="J86" s="24">
        <f t="shared" si="1"/>
        <v>46.36187845303867</v>
      </c>
      <c r="K86" s="23">
        <v>0</v>
      </c>
      <c r="L86" s="23">
        <v>0</v>
      </c>
      <c r="M86" s="23">
        <v>0</v>
      </c>
      <c r="N86" s="20">
        <v>0</v>
      </c>
    </row>
    <row r="87" spans="1:14" ht="11.25">
      <c r="A87" s="21" t="s">
        <v>1003</v>
      </c>
      <c r="B87" s="22" t="s">
        <v>1004</v>
      </c>
      <c r="C87" s="22" t="s">
        <v>1005</v>
      </c>
      <c r="D87" s="23">
        <v>27326.8</v>
      </c>
      <c r="E87" s="23">
        <v>1052.2</v>
      </c>
      <c r="F87" s="23">
        <v>0</v>
      </c>
      <c r="G87" s="23">
        <v>18909.6</v>
      </c>
      <c r="H87" s="23">
        <v>18909.6</v>
      </c>
      <c r="I87" s="23">
        <v>18909.6</v>
      </c>
      <c r="J87" s="24">
        <f t="shared" si="1"/>
        <v>100</v>
      </c>
      <c r="K87" s="23">
        <v>7365</v>
      </c>
      <c r="L87" s="23">
        <v>4367.05</v>
      </c>
      <c r="M87" s="23">
        <v>0</v>
      </c>
      <c r="N87" s="20">
        <v>0</v>
      </c>
    </row>
    <row r="88" spans="1:14" ht="11.25">
      <c r="A88" s="21" t="s">
        <v>1003</v>
      </c>
      <c r="B88" s="22" t="s">
        <v>1006</v>
      </c>
      <c r="C88" s="22" t="s">
        <v>987</v>
      </c>
      <c r="D88" s="23">
        <v>668</v>
      </c>
      <c r="E88" s="23">
        <v>0</v>
      </c>
      <c r="F88" s="23">
        <v>0</v>
      </c>
      <c r="G88" s="23">
        <v>668</v>
      </c>
      <c r="H88" s="23">
        <v>668</v>
      </c>
      <c r="I88" s="23">
        <v>667.44</v>
      </c>
      <c r="J88" s="24">
        <f t="shared" si="1"/>
        <v>99.91616766467065</v>
      </c>
      <c r="K88" s="23">
        <v>0</v>
      </c>
      <c r="L88" s="23">
        <v>0</v>
      </c>
      <c r="M88" s="23">
        <v>0</v>
      </c>
      <c r="N88" s="20">
        <v>0</v>
      </c>
    </row>
    <row r="89" spans="1:14" ht="11.25">
      <c r="A89" s="21" t="s">
        <v>1007</v>
      </c>
      <c r="B89" s="22" t="s">
        <v>1008</v>
      </c>
      <c r="C89" s="22" t="s">
        <v>1009</v>
      </c>
      <c r="D89" s="23">
        <v>90000</v>
      </c>
      <c r="E89" s="23">
        <v>6793.29</v>
      </c>
      <c r="F89" s="23">
        <v>0</v>
      </c>
      <c r="G89" s="23">
        <v>200</v>
      </c>
      <c r="H89" s="23">
        <v>200</v>
      </c>
      <c r="I89" s="23">
        <v>0</v>
      </c>
      <c r="J89" s="24">
        <f t="shared" si="1"/>
        <v>0</v>
      </c>
      <c r="K89" s="23">
        <v>0</v>
      </c>
      <c r="L89" s="23">
        <v>0</v>
      </c>
      <c r="M89" s="23">
        <v>0</v>
      </c>
      <c r="N89" s="20">
        <v>83006.71</v>
      </c>
    </row>
    <row r="90" spans="1:14" ht="11.25">
      <c r="A90" s="21" t="s">
        <v>1010</v>
      </c>
      <c r="B90" s="22" t="s">
        <v>1011</v>
      </c>
      <c r="C90" s="22" t="s">
        <v>1012</v>
      </c>
      <c r="D90" s="23">
        <v>715</v>
      </c>
      <c r="E90" s="23">
        <v>0</v>
      </c>
      <c r="F90" s="23">
        <v>0</v>
      </c>
      <c r="G90" s="23">
        <v>715</v>
      </c>
      <c r="H90" s="23">
        <v>715</v>
      </c>
      <c r="I90" s="23">
        <v>408.59</v>
      </c>
      <c r="J90" s="24">
        <f t="shared" si="1"/>
        <v>57.14545454545455</v>
      </c>
      <c r="K90" s="23">
        <v>0</v>
      </c>
      <c r="L90" s="23">
        <v>0</v>
      </c>
      <c r="M90" s="23">
        <v>0</v>
      </c>
      <c r="N90" s="20">
        <v>0</v>
      </c>
    </row>
    <row r="91" spans="1:14" ht="11.25">
      <c r="A91" s="21" t="s">
        <v>1013</v>
      </c>
      <c r="B91" s="22" t="s">
        <v>1014</v>
      </c>
      <c r="C91" s="22" t="s">
        <v>1015</v>
      </c>
      <c r="D91" s="23">
        <v>31362.81</v>
      </c>
      <c r="E91" s="23">
        <v>51.51</v>
      </c>
      <c r="F91" s="23">
        <v>0</v>
      </c>
      <c r="G91" s="23">
        <v>16362.8</v>
      </c>
      <c r="H91" s="23">
        <v>16362.8</v>
      </c>
      <c r="I91" s="23">
        <v>16146.38</v>
      </c>
      <c r="J91" s="24">
        <f t="shared" si="1"/>
        <v>98.6773657320263</v>
      </c>
      <c r="K91" s="23">
        <v>10054.7</v>
      </c>
      <c r="L91" s="23">
        <v>9948.49</v>
      </c>
      <c r="M91" s="23">
        <v>0</v>
      </c>
      <c r="N91" s="20">
        <v>4893.8</v>
      </c>
    </row>
    <row r="92" spans="1:14" ht="11.25">
      <c r="A92" s="21" t="s">
        <v>1013</v>
      </c>
      <c r="B92" s="22" t="s">
        <v>1016</v>
      </c>
      <c r="C92" s="22" t="s">
        <v>1017</v>
      </c>
      <c r="D92" s="23">
        <v>100</v>
      </c>
      <c r="E92" s="23">
        <v>0</v>
      </c>
      <c r="F92" s="23">
        <v>0</v>
      </c>
      <c r="G92" s="23">
        <v>100</v>
      </c>
      <c r="H92" s="23">
        <v>100</v>
      </c>
      <c r="I92" s="23">
        <v>85.28</v>
      </c>
      <c r="J92" s="24">
        <f t="shared" si="1"/>
        <v>85.28</v>
      </c>
      <c r="K92" s="23">
        <v>0</v>
      </c>
      <c r="L92" s="23">
        <v>0</v>
      </c>
      <c r="M92" s="23">
        <v>0</v>
      </c>
      <c r="N92" s="20">
        <v>0</v>
      </c>
    </row>
    <row r="93" spans="1:14" ht="11.25">
      <c r="A93" s="21" t="s">
        <v>1018</v>
      </c>
      <c r="B93" s="22" t="s">
        <v>1019</v>
      </c>
      <c r="C93" s="22" t="s">
        <v>915</v>
      </c>
      <c r="D93" s="23">
        <v>2900</v>
      </c>
      <c r="E93" s="23">
        <v>0</v>
      </c>
      <c r="F93" s="23">
        <v>0</v>
      </c>
      <c r="G93" s="23">
        <v>2900</v>
      </c>
      <c r="H93" s="23">
        <v>2900</v>
      </c>
      <c r="I93" s="23">
        <v>2899.71</v>
      </c>
      <c r="J93" s="24">
        <f t="shared" si="1"/>
        <v>99.99</v>
      </c>
      <c r="K93" s="23">
        <v>0</v>
      </c>
      <c r="L93" s="23">
        <v>0</v>
      </c>
      <c r="M93" s="23">
        <v>0</v>
      </c>
      <c r="N93" s="20">
        <v>0</v>
      </c>
    </row>
    <row r="94" spans="1:14" ht="11.25">
      <c r="A94" s="21" t="s">
        <v>1018</v>
      </c>
      <c r="B94" s="22" t="s">
        <v>1020</v>
      </c>
      <c r="C94" s="22" t="s">
        <v>1021</v>
      </c>
      <c r="D94" s="23">
        <v>100</v>
      </c>
      <c r="E94" s="23">
        <v>0</v>
      </c>
      <c r="F94" s="23">
        <v>0</v>
      </c>
      <c r="G94" s="23">
        <v>100</v>
      </c>
      <c r="H94" s="23">
        <v>100</v>
      </c>
      <c r="I94" s="23">
        <v>99.6</v>
      </c>
      <c r="J94" s="24">
        <f t="shared" si="1"/>
        <v>99.6</v>
      </c>
      <c r="K94" s="23">
        <v>0</v>
      </c>
      <c r="L94" s="23">
        <v>0</v>
      </c>
      <c r="M94" s="23">
        <v>0</v>
      </c>
      <c r="N94" s="20">
        <v>0</v>
      </c>
    </row>
    <row r="95" spans="1:14" ht="11.25">
      <c r="A95" s="21" t="s">
        <v>1018</v>
      </c>
      <c r="B95" s="22" t="s">
        <v>1022</v>
      </c>
      <c r="C95" s="22" t="s">
        <v>1023</v>
      </c>
      <c r="D95" s="23">
        <v>130</v>
      </c>
      <c r="E95" s="23">
        <v>0</v>
      </c>
      <c r="F95" s="23">
        <v>0</v>
      </c>
      <c r="G95" s="23">
        <v>130</v>
      </c>
      <c r="H95" s="23">
        <v>130</v>
      </c>
      <c r="I95" s="23">
        <v>129.04</v>
      </c>
      <c r="J95" s="24">
        <f t="shared" si="1"/>
        <v>99.26153846153846</v>
      </c>
      <c r="K95" s="23">
        <v>0</v>
      </c>
      <c r="L95" s="23">
        <v>0</v>
      </c>
      <c r="M95" s="23">
        <v>0</v>
      </c>
      <c r="N95" s="20">
        <v>0</v>
      </c>
    </row>
    <row r="96" spans="1:14" ht="11.25">
      <c r="A96" s="21" t="s">
        <v>1018</v>
      </c>
      <c r="B96" s="22" t="s">
        <v>1024</v>
      </c>
      <c r="C96" s="22" t="s">
        <v>1025</v>
      </c>
      <c r="D96" s="23">
        <v>230</v>
      </c>
      <c r="E96" s="23">
        <v>0</v>
      </c>
      <c r="F96" s="23">
        <v>0</v>
      </c>
      <c r="G96" s="23">
        <v>230</v>
      </c>
      <c r="H96" s="23">
        <v>230</v>
      </c>
      <c r="I96" s="23">
        <v>190</v>
      </c>
      <c r="J96" s="24">
        <f t="shared" si="1"/>
        <v>82.6086956521739</v>
      </c>
      <c r="K96" s="23">
        <v>0</v>
      </c>
      <c r="L96" s="23">
        <v>0</v>
      </c>
      <c r="M96" s="23">
        <v>0</v>
      </c>
      <c r="N96" s="20">
        <v>0</v>
      </c>
    </row>
    <row r="97" spans="1:14" ht="11.25">
      <c r="A97" s="21" t="s">
        <v>1018</v>
      </c>
      <c r="B97" s="22" t="s">
        <v>1026</v>
      </c>
      <c r="C97" s="22" t="s">
        <v>1027</v>
      </c>
      <c r="D97" s="23">
        <v>1000</v>
      </c>
      <c r="E97" s="23">
        <v>0</v>
      </c>
      <c r="F97" s="23">
        <v>0</v>
      </c>
      <c r="G97" s="23">
        <v>1000</v>
      </c>
      <c r="H97" s="23">
        <v>1000</v>
      </c>
      <c r="I97" s="23">
        <v>930.3</v>
      </c>
      <c r="J97" s="24">
        <f t="shared" si="1"/>
        <v>93.03</v>
      </c>
      <c r="K97" s="23">
        <v>0</v>
      </c>
      <c r="L97" s="23">
        <v>0</v>
      </c>
      <c r="M97" s="23">
        <v>0</v>
      </c>
      <c r="N97" s="20">
        <v>0</v>
      </c>
    </row>
    <row r="98" spans="1:14" ht="11.25">
      <c r="A98" s="21" t="s">
        <v>1028</v>
      </c>
      <c r="B98" s="22" t="s">
        <v>1029</v>
      </c>
      <c r="C98" s="22" t="s">
        <v>1030</v>
      </c>
      <c r="D98" s="23">
        <v>21500</v>
      </c>
      <c r="E98" s="23">
        <v>0</v>
      </c>
      <c r="F98" s="23">
        <v>0</v>
      </c>
      <c r="G98" s="23">
        <v>1500</v>
      </c>
      <c r="H98" s="23">
        <v>1500</v>
      </c>
      <c r="I98" s="23">
        <v>989</v>
      </c>
      <c r="J98" s="24">
        <f t="shared" si="1"/>
        <v>65.93333333333334</v>
      </c>
      <c r="K98" s="23">
        <v>0</v>
      </c>
      <c r="L98" s="23">
        <v>0</v>
      </c>
      <c r="M98" s="23">
        <v>0</v>
      </c>
      <c r="N98" s="20">
        <v>20000</v>
      </c>
    </row>
    <row r="99" spans="1:14" ht="12" thickBot="1">
      <c r="A99" s="21" t="s">
        <v>1028</v>
      </c>
      <c r="B99" s="22" t="s">
        <v>1031</v>
      </c>
      <c r="C99" s="22" t="s">
        <v>1032</v>
      </c>
      <c r="D99" s="23">
        <v>1600</v>
      </c>
      <c r="E99" s="23">
        <v>0</v>
      </c>
      <c r="F99" s="23">
        <v>0</v>
      </c>
      <c r="G99" s="23">
        <v>1600</v>
      </c>
      <c r="H99" s="23">
        <v>0</v>
      </c>
      <c r="I99" s="23">
        <v>0</v>
      </c>
      <c r="J99" s="24">
        <f t="shared" si="1"/>
        <v>0</v>
      </c>
      <c r="K99" s="23">
        <v>0</v>
      </c>
      <c r="L99" s="23">
        <v>0</v>
      </c>
      <c r="M99" s="23">
        <v>0</v>
      </c>
      <c r="N99" s="20">
        <v>0</v>
      </c>
    </row>
    <row r="100" spans="1:14" ht="12" thickBot="1">
      <c r="A100" s="28" t="s">
        <v>41</v>
      </c>
      <c r="B100" s="29"/>
      <c r="C100" s="29"/>
      <c r="D100" s="30">
        <v>1527314.38</v>
      </c>
      <c r="E100" s="30">
        <v>236894.96</v>
      </c>
      <c r="F100" s="30">
        <v>200500</v>
      </c>
      <c r="G100" s="30">
        <v>231830.9</v>
      </c>
      <c r="H100" s="30">
        <v>89626.75</v>
      </c>
      <c r="I100" s="30">
        <v>218412.31</v>
      </c>
      <c r="J100" s="31">
        <f t="shared" si="1"/>
        <v>94.21190617816693</v>
      </c>
      <c r="K100" s="30">
        <v>51724.9</v>
      </c>
      <c r="L100" s="30">
        <v>40291</v>
      </c>
      <c r="M100" s="30">
        <v>0</v>
      </c>
      <c r="N100" s="27">
        <v>1006863.62</v>
      </c>
    </row>
    <row r="101" spans="1:14" ht="16.5" thickBot="1">
      <c r="A101" s="3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 thickBot="1">
      <c r="A102" s="8" t="s">
        <v>70</v>
      </c>
      <c r="B102" s="6"/>
      <c r="C102" s="6"/>
      <c r="D102" s="26">
        <v>1154611.72</v>
      </c>
      <c r="E102" s="26">
        <v>100910.65</v>
      </c>
      <c r="F102" s="26">
        <v>180500</v>
      </c>
      <c r="G102" s="26">
        <v>286766.5</v>
      </c>
      <c r="H102" s="26"/>
      <c r="I102" s="26">
        <v>279344.12</v>
      </c>
      <c r="J102" s="32">
        <f>IF(G102=0,"***",100*I102/G102)</f>
        <v>97.41169906526738</v>
      </c>
      <c r="K102" s="26">
        <v>0</v>
      </c>
      <c r="L102" s="26">
        <v>0</v>
      </c>
      <c r="M102" s="26">
        <v>0</v>
      </c>
      <c r="N102" s="27">
        <v>766934.57</v>
      </c>
    </row>
    <row r="103" spans="1:14" ht="12" thickBot="1">
      <c r="A103" s="8" t="s">
        <v>71</v>
      </c>
      <c r="B103" s="6"/>
      <c r="C103" s="6"/>
      <c r="D103" s="26">
        <v>884056.44</v>
      </c>
      <c r="E103" s="26">
        <v>209162.21</v>
      </c>
      <c r="F103" s="26">
        <v>80000</v>
      </c>
      <c r="G103" s="26">
        <v>99161.8</v>
      </c>
      <c r="H103" s="26">
        <v>97561.75</v>
      </c>
      <c r="I103" s="26">
        <v>92857.25</v>
      </c>
      <c r="J103" s="32">
        <f>IF(G103=0,"***",100*I103/G103)</f>
        <v>93.64215857316023</v>
      </c>
      <c r="K103" s="26">
        <v>52128.5</v>
      </c>
      <c r="L103" s="26">
        <v>40714.48</v>
      </c>
      <c r="M103" s="26">
        <v>0</v>
      </c>
      <c r="N103" s="27">
        <v>523603.93</v>
      </c>
    </row>
    <row r="104" spans="1:14" ht="12" thickBot="1">
      <c r="A104" s="8" t="s">
        <v>74</v>
      </c>
      <c r="B104" s="6"/>
      <c r="C104" s="86"/>
      <c r="D104" s="30"/>
      <c r="E104" s="30"/>
      <c r="F104" s="30">
        <v>20000</v>
      </c>
      <c r="G104" s="30"/>
      <c r="H104" s="30"/>
      <c r="I104" s="30"/>
      <c r="J104" s="31"/>
      <c r="K104" s="30"/>
      <c r="L104" s="30"/>
      <c r="M104" s="30"/>
      <c r="N104" s="27"/>
    </row>
    <row r="105" spans="1:14" ht="16.5" thickBot="1">
      <c r="A105" s="3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 thickBot="1">
      <c r="A106" s="8" t="s">
        <v>72</v>
      </c>
      <c r="B106" s="6"/>
      <c r="C106" s="6"/>
      <c r="D106" s="26">
        <v>2038668.16</v>
      </c>
      <c r="E106" s="26">
        <v>310072.86</v>
      </c>
      <c r="F106" s="26">
        <f>SUM(F102:F104)</f>
        <v>280500</v>
      </c>
      <c r="G106" s="26">
        <v>385928.3</v>
      </c>
      <c r="H106" s="26">
        <v>97561.75</v>
      </c>
      <c r="I106" s="26">
        <v>372201.37</v>
      </c>
      <c r="J106" s="32">
        <f>IF(G106=0,"***",100*I106/G106)</f>
        <v>96.44313982675021</v>
      </c>
      <c r="K106" s="26">
        <v>52128.5</v>
      </c>
      <c r="L106" s="26">
        <v>40714.48</v>
      </c>
      <c r="M106" s="26">
        <v>0</v>
      </c>
      <c r="N106" s="27">
        <v>1290538.49</v>
      </c>
    </row>
    <row r="107" spans="1:14" ht="16.5" thickBot="1">
      <c r="A107" s="3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0" ht="13.5" thickBot="1">
      <c r="A108" s="8" t="s">
        <v>73</v>
      </c>
      <c r="B108" s="6"/>
      <c r="C108" s="6"/>
      <c r="D108" s="26"/>
      <c r="E108" s="26"/>
      <c r="F108" s="26"/>
      <c r="G108" s="26"/>
      <c r="H108" s="26"/>
      <c r="I108" s="87">
        <v>376905.87</v>
      </c>
      <c r="J108" s="88">
        <f>100*(I108/G106)</f>
        <v>97.66214864263647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1" customWidth="1"/>
    <col min="2" max="2" width="7.00390625" style="1" bestFit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2" width="10.25390625" style="2" customWidth="1"/>
    <col min="13" max="13" width="6.25390625" style="2" bestFit="1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thickBot="1">
      <c r="A4" s="33" t="s">
        <v>1033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4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80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" thickBot="1">
      <c r="A10" s="21" t="s">
        <v>32</v>
      </c>
      <c r="B10" s="22" t="s">
        <v>1034</v>
      </c>
      <c r="C10" s="22" t="s">
        <v>1035</v>
      </c>
      <c r="D10" s="23">
        <v>1500000</v>
      </c>
      <c r="E10" s="23">
        <v>77.35</v>
      </c>
      <c r="F10" s="23">
        <v>500</v>
      </c>
      <c r="G10" s="23">
        <v>500</v>
      </c>
      <c r="H10" s="23"/>
      <c r="I10" s="23">
        <v>0</v>
      </c>
      <c r="J10" s="24">
        <f>IF(G10=0,"***",100*I10/G10)</f>
        <v>0</v>
      </c>
      <c r="K10" s="23"/>
      <c r="L10" s="23"/>
      <c r="M10" s="23">
        <v>0</v>
      </c>
      <c r="N10" s="20">
        <v>1499422.65</v>
      </c>
    </row>
    <row r="11" spans="1:14" ht="12" thickBot="1">
      <c r="A11" s="28" t="s">
        <v>113</v>
      </c>
      <c r="B11" s="29"/>
      <c r="C11" s="29"/>
      <c r="D11" s="30">
        <v>1500000</v>
      </c>
      <c r="E11" s="30">
        <v>77.35</v>
      </c>
      <c r="F11" s="30">
        <v>500</v>
      </c>
      <c r="G11" s="30">
        <v>500</v>
      </c>
      <c r="H11" s="30">
        <v>0</v>
      </c>
      <c r="I11" s="30">
        <v>0</v>
      </c>
      <c r="J11" s="31">
        <f>IF(G11=0,"***",100*I11/G11)</f>
        <v>0</v>
      </c>
      <c r="K11" s="30">
        <v>0</v>
      </c>
      <c r="L11" s="30">
        <v>0</v>
      </c>
      <c r="M11" s="30">
        <v>0</v>
      </c>
      <c r="N11" s="27">
        <v>1499422.65</v>
      </c>
    </row>
    <row r="12" spans="1:14" ht="16.5" thickBo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" thickBot="1">
      <c r="A13" s="8" t="s">
        <v>452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1.25">
      <c r="A14" s="21" t="s">
        <v>251</v>
      </c>
      <c r="B14" s="22" t="s">
        <v>1036</v>
      </c>
      <c r="C14" s="22" t="s">
        <v>1037</v>
      </c>
      <c r="D14" s="23">
        <v>20469.64</v>
      </c>
      <c r="E14" s="23">
        <v>16368.24</v>
      </c>
      <c r="F14" s="23">
        <v>0</v>
      </c>
      <c r="G14" s="23">
        <v>4101.4</v>
      </c>
      <c r="H14" s="23"/>
      <c r="I14" s="23">
        <v>4101.37</v>
      </c>
      <c r="J14" s="24">
        <f>IF(G14=0,"***",100*I14/G14)</f>
        <v>99.99926854244893</v>
      </c>
      <c r="K14" s="23"/>
      <c r="L14" s="23"/>
      <c r="M14" s="23">
        <v>0</v>
      </c>
      <c r="N14" s="20">
        <v>0</v>
      </c>
    </row>
    <row r="15" spans="1:14" ht="11.25">
      <c r="A15" s="21" t="s">
        <v>251</v>
      </c>
      <c r="B15" s="22" t="s">
        <v>1038</v>
      </c>
      <c r="C15" s="22" t="s">
        <v>1039</v>
      </c>
      <c r="D15" s="23">
        <v>6807.9</v>
      </c>
      <c r="E15" s="23">
        <v>2050.77</v>
      </c>
      <c r="F15" s="23">
        <v>0</v>
      </c>
      <c r="G15" s="23">
        <v>4757.1</v>
      </c>
      <c r="H15" s="23"/>
      <c r="I15" s="23">
        <v>4757.09</v>
      </c>
      <c r="J15" s="24">
        <f>IF(G15=0,"***",100*I15/G15)</f>
        <v>99.99978978789598</v>
      </c>
      <c r="K15" s="23"/>
      <c r="L15" s="23"/>
      <c r="M15" s="23">
        <v>0</v>
      </c>
      <c r="N15" s="20">
        <v>0.03</v>
      </c>
    </row>
    <row r="16" spans="1:14" ht="11.25">
      <c r="A16" s="21" t="s">
        <v>240</v>
      </c>
      <c r="B16" s="22" t="s">
        <v>1040</v>
      </c>
      <c r="C16" s="22" t="s">
        <v>1041</v>
      </c>
      <c r="D16" s="23">
        <v>30886.97</v>
      </c>
      <c r="E16" s="23">
        <v>1309</v>
      </c>
      <c r="F16" s="23">
        <v>0</v>
      </c>
      <c r="G16" s="23">
        <v>29472.9</v>
      </c>
      <c r="H16" s="23"/>
      <c r="I16" s="23">
        <v>26402.61</v>
      </c>
      <c r="J16" s="24">
        <f>IF(G16=0,"***",100*I16/G16)</f>
        <v>89.58266746740226</v>
      </c>
      <c r="K16" s="23"/>
      <c r="L16" s="23"/>
      <c r="M16" s="23">
        <v>0</v>
      </c>
      <c r="N16" s="20">
        <v>105.07</v>
      </c>
    </row>
    <row r="17" spans="1:14" ht="12" thickBot="1">
      <c r="A17" s="21" t="s">
        <v>509</v>
      </c>
      <c r="B17" s="22" t="s">
        <v>1042</v>
      </c>
      <c r="C17" s="22" t="s">
        <v>1043</v>
      </c>
      <c r="D17" s="23">
        <v>627630.14</v>
      </c>
      <c r="E17" s="23">
        <v>447174.94</v>
      </c>
      <c r="F17" s="23">
        <v>73000</v>
      </c>
      <c r="G17" s="23">
        <v>77245.2</v>
      </c>
      <c r="H17" s="23"/>
      <c r="I17" s="23">
        <v>77229.98</v>
      </c>
      <c r="J17" s="24">
        <f>IF(G17=0,"***",100*I17/G17)</f>
        <v>99.98029651033333</v>
      </c>
      <c r="K17" s="23"/>
      <c r="L17" s="23"/>
      <c r="M17" s="23">
        <v>0</v>
      </c>
      <c r="N17" s="20">
        <v>103210</v>
      </c>
    </row>
    <row r="18" spans="1:14" ht="12" thickBot="1">
      <c r="A18" s="28" t="s">
        <v>842</v>
      </c>
      <c r="B18" s="29"/>
      <c r="C18" s="29"/>
      <c r="D18" s="30">
        <v>685794.65</v>
      </c>
      <c r="E18" s="30">
        <v>466902.95</v>
      </c>
      <c r="F18" s="30">
        <v>73000</v>
      </c>
      <c r="G18" s="30">
        <v>115576.6</v>
      </c>
      <c r="H18" s="30">
        <v>0</v>
      </c>
      <c r="I18" s="30">
        <v>112491.06</v>
      </c>
      <c r="J18" s="31">
        <f>IF(G18=0,"***",100*I18/G18)</f>
        <v>97.33030734595064</v>
      </c>
      <c r="K18" s="30">
        <v>0</v>
      </c>
      <c r="L18" s="30">
        <v>0</v>
      </c>
      <c r="M18" s="30">
        <v>0</v>
      </c>
      <c r="N18" s="27">
        <v>103315.1</v>
      </c>
    </row>
    <row r="19" spans="1:14" ht="16.5" thickBot="1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" thickBot="1">
      <c r="A20" s="8" t="s">
        <v>1044</v>
      </c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1.25">
      <c r="A21" s="21" t="s">
        <v>251</v>
      </c>
      <c r="B21" s="22" t="s">
        <v>1045</v>
      </c>
      <c r="C21" s="22" t="s">
        <v>1046</v>
      </c>
      <c r="D21" s="23">
        <v>6251.9</v>
      </c>
      <c r="E21" s="23">
        <v>0</v>
      </c>
      <c r="F21" s="23">
        <v>0</v>
      </c>
      <c r="G21" s="23">
        <v>6252.7</v>
      </c>
      <c r="H21" s="23"/>
      <c r="I21" s="23">
        <v>6252.71</v>
      </c>
      <c r="J21" s="24">
        <f aca="true" t="shared" si="0" ref="J21:J40">IF(G21=0,"***",100*I21/G21)</f>
        <v>100.00015993090985</v>
      </c>
      <c r="K21" s="23"/>
      <c r="L21" s="23"/>
      <c r="M21" s="23">
        <v>0</v>
      </c>
      <c r="N21" s="20">
        <v>-0.8</v>
      </c>
    </row>
    <row r="22" spans="1:14" ht="11.25">
      <c r="A22" s="21" t="s">
        <v>32</v>
      </c>
      <c r="B22" s="22" t="s">
        <v>1047</v>
      </c>
      <c r="C22" s="22" t="s">
        <v>1048</v>
      </c>
      <c r="D22" s="23">
        <v>200000</v>
      </c>
      <c r="E22" s="23">
        <v>6562.63</v>
      </c>
      <c r="F22" s="23">
        <v>0</v>
      </c>
      <c r="G22" s="23">
        <v>470</v>
      </c>
      <c r="H22" s="23"/>
      <c r="I22" s="23">
        <v>470</v>
      </c>
      <c r="J22" s="24">
        <f t="shared" si="0"/>
        <v>100</v>
      </c>
      <c r="K22" s="23"/>
      <c r="L22" s="23"/>
      <c r="M22" s="23">
        <v>0</v>
      </c>
      <c r="N22" s="20">
        <v>192967.37</v>
      </c>
    </row>
    <row r="23" spans="1:14" ht="11.25">
      <c r="A23" s="21" t="s">
        <v>32</v>
      </c>
      <c r="B23" s="22" t="s">
        <v>1049</v>
      </c>
      <c r="C23" s="22" t="s">
        <v>1050</v>
      </c>
      <c r="D23" s="23">
        <v>6000</v>
      </c>
      <c r="E23" s="23">
        <v>0</v>
      </c>
      <c r="F23" s="23">
        <v>0</v>
      </c>
      <c r="G23" s="23">
        <v>6000</v>
      </c>
      <c r="H23" s="23"/>
      <c r="I23" s="23">
        <v>5580</v>
      </c>
      <c r="J23" s="24">
        <f t="shared" si="0"/>
        <v>93</v>
      </c>
      <c r="K23" s="23"/>
      <c r="L23" s="23"/>
      <c r="M23" s="23">
        <v>0</v>
      </c>
      <c r="N23" s="20">
        <v>0</v>
      </c>
    </row>
    <row r="24" spans="1:14" ht="11.25">
      <c r="A24" s="21" t="s">
        <v>1051</v>
      </c>
      <c r="B24" s="22" t="s">
        <v>1052</v>
      </c>
      <c r="C24" s="22" t="s">
        <v>1053</v>
      </c>
      <c r="D24" s="23">
        <v>500</v>
      </c>
      <c r="E24" s="23">
        <v>0</v>
      </c>
      <c r="F24" s="23">
        <v>0</v>
      </c>
      <c r="G24" s="23">
        <v>500</v>
      </c>
      <c r="H24" s="23">
        <v>500</v>
      </c>
      <c r="I24" s="23">
        <v>432.16</v>
      </c>
      <c r="J24" s="24">
        <f t="shared" si="0"/>
        <v>86.432</v>
      </c>
      <c r="K24" s="23">
        <v>0</v>
      </c>
      <c r="L24" s="23">
        <v>0</v>
      </c>
      <c r="M24" s="23">
        <v>0</v>
      </c>
      <c r="N24" s="20">
        <v>0</v>
      </c>
    </row>
    <row r="25" spans="1:14" ht="11.25">
      <c r="A25" s="21" t="s">
        <v>1054</v>
      </c>
      <c r="B25" s="22" t="s">
        <v>1055</v>
      </c>
      <c r="C25" s="22" t="s">
        <v>1056</v>
      </c>
      <c r="D25" s="23">
        <v>65</v>
      </c>
      <c r="E25" s="23">
        <v>0</v>
      </c>
      <c r="F25" s="23">
        <v>0</v>
      </c>
      <c r="G25" s="23">
        <v>65</v>
      </c>
      <c r="H25" s="23">
        <v>65</v>
      </c>
      <c r="I25" s="23">
        <v>58.47</v>
      </c>
      <c r="J25" s="24">
        <f t="shared" si="0"/>
        <v>89.95384615384616</v>
      </c>
      <c r="K25" s="23">
        <v>0</v>
      </c>
      <c r="L25" s="23">
        <v>0</v>
      </c>
      <c r="M25" s="23">
        <v>0</v>
      </c>
      <c r="N25" s="20">
        <v>0</v>
      </c>
    </row>
    <row r="26" spans="1:14" ht="11.25">
      <c r="A26" s="21" t="s">
        <v>1057</v>
      </c>
      <c r="B26" s="22" t="s">
        <v>1058</v>
      </c>
      <c r="C26" s="22" t="s">
        <v>1059</v>
      </c>
      <c r="D26" s="23">
        <v>810</v>
      </c>
      <c r="E26" s="23">
        <v>0</v>
      </c>
      <c r="F26" s="23">
        <v>0</v>
      </c>
      <c r="G26" s="23">
        <v>210</v>
      </c>
      <c r="H26" s="23">
        <v>210</v>
      </c>
      <c r="I26" s="23">
        <v>210</v>
      </c>
      <c r="J26" s="24">
        <f t="shared" si="0"/>
        <v>100</v>
      </c>
      <c r="K26" s="23">
        <v>0</v>
      </c>
      <c r="L26" s="23">
        <v>0</v>
      </c>
      <c r="M26" s="23">
        <v>0</v>
      </c>
      <c r="N26" s="20">
        <v>600</v>
      </c>
    </row>
    <row r="27" spans="1:14" ht="11.25">
      <c r="A27" s="21" t="s">
        <v>1060</v>
      </c>
      <c r="B27" s="22" t="s">
        <v>1061</v>
      </c>
      <c r="C27" s="22" t="s">
        <v>1062</v>
      </c>
      <c r="D27" s="23">
        <v>51300.37</v>
      </c>
      <c r="E27" s="23">
        <v>37341.73</v>
      </c>
      <c r="F27" s="23">
        <v>9700</v>
      </c>
      <c r="G27" s="23">
        <v>11200</v>
      </c>
      <c r="H27" s="23">
        <v>11200</v>
      </c>
      <c r="I27" s="23">
        <v>8266.44</v>
      </c>
      <c r="J27" s="24">
        <f t="shared" si="0"/>
        <v>73.8075</v>
      </c>
      <c r="K27" s="23">
        <v>2758.6</v>
      </c>
      <c r="L27" s="23">
        <v>2758.63</v>
      </c>
      <c r="M27" s="23">
        <v>0</v>
      </c>
      <c r="N27" s="20">
        <v>0.04</v>
      </c>
    </row>
    <row r="28" spans="1:14" ht="11.25">
      <c r="A28" s="21" t="s">
        <v>1060</v>
      </c>
      <c r="B28" s="22" t="s">
        <v>1063</v>
      </c>
      <c r="C28" s="22" t="s">
        <v>1064</v>
      </c>
      <c r="D28" s="23">
        <v>30000</v>
      </c>
      <c r="E28" s="23">
        <v>415.08</v>
      </c>
      <c r="F28" s="23">
        <v>25000</v>
      </c>
      <c r="G28" s="23">
        <v>0</v>
      </c>
      <c r="H28" s="23">
        <v>0</v>
      </c>
      <c r="I28" s="23">
        <v>0</v>
      </c>
      <c r="J28" s="24" t="str">
        <f t="shared" si="0"/>
        <v>***</v>
      </c>
      <c r="K28" s="23">
        <v>4584.9</v>
      </c>
      <c r="L28" s="23">
        <v>199.2</v>
      </c>
      <c r="M28" s="23">
        <v>0</v>
      </c>
      <c r="N28" s="20">
        <v>25000.02</v>
      </c>
    </row>
    <row r="29" spans="1:14" ht="11.25">
      <c r="A29" s="21" t="s">
        <v>1060</v>
      </c>
      <c r="B29" s="22" t="s">
        <v>1065</v>
      </c>
      <c r="C29" s="22" t="s">
        <v>1066</v>
      </c>
      <c r="D29" s="23">
        <v>7448.8</v>
      </c>
      <c r="E29" s="23">
        <v>2000</v>
      </c>
      <c r="F29" s="23">
        <v>2500</v>
      </c>
      <c r="G29" s="23">
        <v>2500</v>
      </c>
      <c r="H29" s="23">
        <v>2500</v>
      </c>
      <c r="I29" s="23">
        <v>2500</v>
      </c>
      <c r="J29" s="24">
        <f t="shared" si="0"/>
        <v>100</v>
      </c>
      <c r="K29" s="23">
        <v>2948.8</v>
      </c>
      <c r="L29" s="23">
        <v>2940.71</v>
      </c>
      <c r="M29" s="23">
        <v>0</v>
      </c>
      <c r="N29" s="20">
        <v>0</v>
      </c>
    </row>
    <row r="30" spans="1:14" ht="11.25">
      <c r="A30" s="21" t="s">
        <v>1060</v>
      </c>
      <c r="B30" s="22" t="s">
        <v>1067</v>
      </c>
      <c r="C30" s="22" t="s">
        <v>1068</v>
      </c>
      <c r="D30" s="23">
        <v>2100</v>
      </c>
      <c r="E30" s="23">
        <v>500</v>
      </c>
      <c r="F30" s="23">
        <v>0</v>
      </c>
      <c r="G30" s="23">
        <v>0</v>
      </c>
      <c r="H30" s="23">
        <v>0</v>
      </c>
      <c r="I30" s="23">
        <v>0</v>
      </c>
      <c r="J30" s="24" t="str">
        <f t="shared" si="0"/>
        <v>***</v>
      </c>
      <c r="K30" s="23">
        <v>714.9</v>
      </c>
      <c r="L30" s="23">
        <v>713.88</v>
      </c>
      <c r="M30" s="23">
        <v>0</v>
      </c>
      <c r="N30" s="20">
        <v>885.1</v>
      </c>
    </row>
    <row r="31" spans="1:14" ht="11.25">
      <c r="A31" s="21" t="s">
        <v>1060</v>
      </c>
      <c r="B31" s="22" t="s">
        <v>1069</v>
      </c>
      <c r="C31" s="22" t="s">
        <v>1070</v>
      </c>
      <c r="D31" s="23">
        <v>251.1</v>
      </c>
      <c r="E31" s="23">
        <v>119</v>
      </c>
      <c r="F31" s="23">
        <v>0</v>
      </c>
      <c r="G31" s="23">
        <v>0</v>
      </c>
      <c r="H31" s="23">
        <v>0</v>
      </c>
      <c r="I31" s="23">
        <v>0</v>
      </c>
      <c r="J31" s="24" t="str">
        <f t="shared" si="0"/>
        <v>***</v>
      </c>
      <c r="K31" s="23">
        <v>132.1</v>
      </c>
      <c r="L31" s="23">
        <v>132.1</v>
      </c>
      <c r="M31" s="23">
        <v>0</v>
      </c>
      <c r="N31" s="20">
        <v>0</v>
      </c>
    </row>
    <row r="32" spans="1:14" ht="11.25">
      <c r="A32" s="21" t="s">
        <v>1060</v>
      </c>
      <c r="B32" s="22" t="s">
        <v>1071</v>
      </c>
      <c r="C32" s="22" t="s">
        <v>1072</v>
      </c>
      <c r="D32" s="23">
        <v>71400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 t="str">
        <f t="shared" si="0"/>
        <v>***</v>
      </c>
      <c r="K32" s="23">
        <v>25200</v>
      </c>
      <c r="L32" s="23">
        <v>25200</v>
      </c>
      <c r="M32" s="23">
        <v>0</v>
      </c>
      <c r="N32" s="20">
        <v>46200</v>
      </c>
    </row>
    <row r="33" spans="1:14" ht="11.25">
      <c r="A33" s="21" t="s">
        <v>1060</v>
      </c>
      <c r="B33" s="22" t="s">
        <v>1073</v>
      </c>
      <c r="C33" s="22" t="s">
        <v>1074</v>
      </c>
      <c r="D33" s="23">
        <v>10000</v>
      </c>
      <c r="E33" s="23">
        <v>0</v>
      </c>
      <c r="F33" s="23">
        <v>0</v>
      </c>
      <c r="G33" s="23">
        <v>5000</v>
      </c>
      <c r="H33" s="23">
        <v>5000</v>
      </c>
      <c r="I33" s="23">
        <v>954.5</v>
      </c>
      <c r="J33" s="24">
        <f t="shared" si="0"/>
        <v>19.09</v>
      </c>
      <c r="K33" s="23">
        <v>0</v>
      </c>
      <c r="L33" s="23">
        <v>0</v>
      </c>
      <c r="M33" s="23">
        <v>0</v>
      </c>
      <c r="N33" s="20">
        <v>5000</v>
      </c>
    </row>
    <row r="34" spans="1:14" ht="11.25">
      <c r="A34" s="21" t="s">
        <v>1060</v>
      </c>
      <c r="B34" s="22" t="s">
        <v>1075</v>
      </c>
      <c r="C34" s="22" t="s">
        <v>1076</v>
      </c>
      <c r="D34" s="23">
        <v>2000</v>
      </c>
      <c r="E34" s="23">
        <v>0</v>
      </c>
      <c r="F34" s="23">
        <v>0</v>
      </c>
      <c r="G34" s="23">
        <v>1500</v>
      </c>
      <c r="H34" s="23">
        <v>1500</v>
      </c>
      <c r="I34" s="23">
        <v>0</v>
      </c>
      <c r="J34" s="24">
        <f t="shared" si="0"/>
        <v>0</v>
      </c>
      <c r="K34" s="23">
        <v>0</v>
      </c>
      <c r="L34" s="23">
        <v>0</v>
      </c>
      <c r="M34" s="23">
        <v>0</v>
      </c>
      <c r="N34" s="20">
        <v>500</v>
      </c>
    </row>
    <row r="35" spans="1:14" ht="11.25">
      <c r="A35" s="21" t="s">
        <v>1060</v>
      </c>
      <c r="B35" s="22" t="s">
        <v>1077</v>
      </c>
      <c r="C35" s="22" t="s">
        <v>1078</v>
      </c>
      <c r="D35" s="23">
        <v>1320</v>
      </c>
      <c r="E35" s="23">
        <v>0</v>
      </c>
      <c r="F35" s="23">
        <v>0</v>
      </c>
      <c r="G35" s="23">
        <v>1320</v>
      </c>
      <c r="H35" s="23">
        <v>1320</v>
      </c>
      <c r="I35" s="23">
        <v>1320</v>
      </c>
      <c r="J35" s="24">
        <f t="shared" si="0"/>
        <v>100</v>
      </c>
      <c r="K35" s="23">
        <v>0</v>
      </c>
      <c r="L35" s="23">
        <v>0</v>
      </c>
      <c r="M35" s="23">
        <v>0</v>
      </c>
      <c r="N35" s="20">
        <v>0</v>
      </c>
    </row>
    <row r="36" spans="1:14" ht="11.25">
      <c r="A36" s="21" t="s">
        <v>1079</v>
      </c>
      <c r="B36" s="22" t="s">
        <v>1080</v>
      </c>
      <c r="C36" s="22" t="s">
        <v>1081</v>
      </c>
      <c r="D36" s="23">
        <v>1500</v>
      </c>
      <c r="E36" s="23">
        <v>962.07</v>
      </c>
      <c r="F36" s="23">
        <v>0</v>
      </c>
      <c r="G36" s="23">
        <v>0</v>
      </c>
      <c r="H36" s="23">
        <v>0</v>
      </c>
      <c r="I36" s="23">
        <v>0</v>
      </c>
      <c r="J36" s="24" t="str">
        <f t="shared" si="0"/>
        <v>***</v>
      </c>
      <c r="K36" s="23">
        <v>537.9</v>
      </c>
      <c r="L36" s="23">
        <v>554.25</v>
      </c>
      <c r="M36" s="23">
        <v>0</v>
      </c>
      <c r="N36" s="20">
        <v>0.03</v>
      </c>
    </row>
    <row r="37" spans="1:14" ht="11.25">
      <c r="A37" s="21" t="s">
        <v>1082</v>
      </c>
      <c r="B37" s="22" t="s">
        <v>1083</v>
      </c>
      <c r="C37" s="22" t="s">
        <v>1084</v>
      </c>
      <c r="D37" s="23">
        <v>135735.54</v>
      </c>
      <c r="E37" s="23">
        <v>80235.54</v>
      </c>
      <c r="F37" s="23">
        <v>20000</v>
      </c>
      <c r="G37" s="23">
        <v>42000</v>
      </c>
      <c r="H37" s="23">
        <v>42000</v>
      </c>
      <c r="I37" s="23">
        <v>42000</v>
      </c>
      <c r="J37" s="24">
        <f t="shared" si="0"/>
        <v>100</v>
      </c>
      <c r="K37" s="23">
        <v>500</v>
      </c>
      <c r="L37" s="23">
        <v>527.78</v>
      </c>
      <c r="M37" s="23">
        <v>0</v>
      </c>
      <c r="N37" s="20">
        <v>13000</v>
      </c>
    </row>
    <row r="38" spans="1:14" ht="11.25">
      <c r="A38" s="21" t="s">
        <v>1082</v>
      </c>
      <c r="B38" s="22" t="s">
        <v>1085</v>
      </c>
      <c r="C38" s="22" t="s">
        <v>1086</v>
      </c>
      <c r="D38" s="23">
        <v>662000</v>
      </c>
      <c r="E38" s="23">
        <v>10753.77</v>
      </c>
      <c r="F38" s="23">
        <v>29500</v>
      </c>
      <c r="G38" s="23">
        <v>1076</v>
      </c>
      <c r="H38" s="23">
        <v>1076</v>
      </c>
      <c r="I38" s="23">
        <v>1055.85</v>
      </c>
      <c r="J38" s="24">
        <f t="shared" si="0"/>
        <v>98.12732342007433</v>
      </c>
      <c r="K38" s="23">
        <v>0</v>
      </c>
      <c r="L38" s="23">
        <v>0</v>
      </c>
      <c r="M38" s="23">
        <v>0</v>
      </c>
      <c r="N38" s="20">
        <v>650170.23</v>
      </c>
    </row>
    <row r="39" spans="1:14" ht="11.25">
      <c r="A39" s="21" t="s">
        <v>1082</v>
      </c>
      <c r="B39" s="22" t="s">
        <v>1087</v>
      </c>
      <c r="C39" s="22" t="s">
        <v>1088</v>
      </c>
      <c r="D39" s="23">
        <v>7000</v>
      </c>
      <c r="E39" s="23">
        <v>331.97</v>
      </c>
      <c r="F39" s="23">
        <v>0</v>
      </c>
      <c r="G39" s="23">
        <v>2924</v>
      </c>
      <c r="H39" s="23">
        <v>2924</v>
      </c>
      <c r="I39" s="23">
        <v>2924</v>
      </c>
      <c r="J39" s="24">
        <f t="shared" si="0"/>
        <v>100</v>
      </c>
      <c r="K39" s="23">
        <v>3744</v>
      </c>
      <c r="L39" s="23">
        <v>3744.03</v>
      </c>
      <c r="M39" s="23">
        <v>0</v>
      </c>
      <c r="N39" s="20">
        <v>0.03</v>
      </c>
    </row>
    <row r="40" spans="1:14" ht="11.25">
      <c r="A40" s="21" t="s">
        <v>1082</v>
      </c>
      <c r="B40" s="22" t="s">
        <v>1089</v>
      </c>
      <c r="C40" s="22" t="s">
        <v>1090</v>
      </c>
      <c r="D40" s="23">
        <v>235</v>
      </c>
      <c r="E40" s="23">
        <v>0</v>
      </c>
      <c r="F40" s="23">
        <v>0</v>
      </c>
      <c r="G40" s="23">
        <v>90</v>
      </c>
      <c r="H40" s="23">
        <v>0</v>
      </c>
      <c r="I40" s="23">
        <v>0</v>
      </c>
      <c r="J40" s="24">
        <f t="shared" si="0"/>
        <v>0</v>
      </c>
      <c r="K40" s="23">
        <v>0</v>
      </c>
      <c r="L40" s="23">
        <v>0</v>
      </c>
      <c r="M40" s="23">
        <v>0</v>
      </c>
      <c r="N40" s="20">
        <v>145</v>
      </c>
    </row>
    <row r="41" spans="1:14" ht="11.25">
      <c r="A41" s="21"/>
      <c r="B41" s="22"/>
      <c r="C41" s="22" t="s">
        <v>1091</v>
      </c>
      <c r="D41" s="23"/>
      <c r="E41" s="23"/>
      <c r="F41" s="23"/>
      <c r="G41" s="23"/>
      <c r="H41" s="23">
        <v>90</v>
      </c>
      <c r="I41" s="23"/>
      <c r="J41" s="24"/>
      <c r="K41" s="23"/>
      <c r="L41" s="23"/>
      <c r="M41" s="23"/>
      <c r="N41" s="20"/>
    </row>
    <row r="42" spans="1:14" ht="11.25">
      <c r="A42" s="21" t="s">
        <v>1092</v>
      </c>
      <c r="B42" s="22" t="s">
        <v>1093</v>
      </c>
      <c r="C42" s="22" t="s">
        <v>1094</v>
      </c>
      <c r="D42" s="23">
        <v>4200</v>
      </c>
      <c r="E42" s="23">
        <v>0</v>
      </c>
      <c r="F42" s="23">
        <v>0</v>
      </c>
      <c r="G42" s="23">
        <v>1000</v>
      </c>
      <c r="H42" s="23">
        <v>1000</v>
      </c>
      <c r="I42" s="23">
        <v>1000</v>
      </c>
      <c r="J42" s="24">
        <f aca="true" t="shared" si="1" ref="J42:J50">IF(G42=0,"***",100*I42/G42)</f>
        <v>100</v>
      </c>
      <c r="K42" s="23">
        <v>0</v>
      </c>
      <c r="L42" s="23">
        <v>0</v>
      </c>
      <c r="M42" s="23">
        <v>0</v>
      </c>
      <c r="N42" s="20">
        <v>3200</v>
      </c>
    </row>
    <row r="43" spans="1:14" ht="11.25">
      <c r="A43" s="21" t="s">
        <v>1092</v>
      </c>
      <c r="B43" s="22" t="s">
        <v>1095</v>
      </c>
      <c r="C43" s="22" t="s">
        <v>1096</v>
      </c>
      <c r="D43" s="23">
        <v>900</v>
      </c>
      <c r="E43" s="23">
        <v>0</v>
      </c>
      <c r="F43" s="23">
        <v>0</v>
      </c>
      <c r="G43" s="23">
        <v>900</v>
      </c>
      <c r="H43" s="23">
        <v>900</v>
      </c>
      <c r="I43" s="23">
        <v>898.55</v>
      </c>
      <c r="J43" s="24">
        <f t="shared" si="1"/>
        <v>99.83888888888889</v>
      </c>
      <c r="K43" s="23">
        <v>0</v>
      </c>
      <c r="L43" s="23">
        <v>0</v>
      </c>
      <c r="M43" s="23">
        <v>0</v>
      </c>
      <c r="N43" s="20">
        <v>0</v>
      </c>
    </row>
    <row r="44" spans="1:14" ht="11.25">
      <c r="A44" s="21" t="s">
        <v>1092</v>
      </c>
      <c r="B44" s="22" t="s">
        <v>1097</v>
      </c>
      <c r="C44" s="22" t="s">
        <v>1098</v>
      </c>
      <c r="D44" s="23">
        <v>250</v>
      </c>
      <c r="E44" s="23">
        <v>0</v>
      </c>
      <c r="F44" s="23">
        <v>0</v>
      </c>
      <c r="G44" s="23">
        <v>250</v>
      </c>
      <c r="H44" s="23">
        <v>250</v>
      </c>
      <c r="I44" s="23">
        <v>250</v>
      </c>
      <c r="J44" s="24">
        <f t="shared" si="1"/>
        <v>100</v>
      </c>
      <c r="K44" s="23">
        <v>0</v>
      </c>
      <c r="L44" s="23">
        <v>0</v>
      </c>
      <c r="M44" s="23">
        <v>0</v>
      </c>
      <c r="N44" s="20">
        <v>0</v>
      </c>
    </row>
    <row r="45" spans="1:14" ht="11.25">
      <c r="A45" s="21" t="s">
        <v>1092</v>
      </c>
      <c r="B45" s="22" t="s">
        <v>1099</v>
      </c>
      <c r="C45" s="22" t="s">
        <v>1100</v>
      </c>
      <c r="D45" s="23">
        <v>500</v>
      </c>
      <c r="E45" s="23">
        <v>0</v>
      </c>
      <c r="F45" s="23">
        <v>0</v>
      </c>
      <c r="G45" s="23">
        <v>500</v>
      </c>
      <c r="H45" s="23">
        <v>500</v>
      </c>
      <c r="I45" s="23">
        <v>500</v>
      </c>
      <c r="J45" s="24">
        <f t="shared" si="1"/>
        <v>100</v>
      </c>
      <c r="K45" s="23">
        <v>0</v>
      </c>
      <c r="L45" s="23">
        <v>0</v>
      </c>
      <c r="M45" s="23">
        <v>0</v>
      </c>
      <c r="N45" s="20">
        <v>0</v>
      </c>
    </row>
    <row r="46" spans="1:14" ht="11.25">
      <c r="A46" s="21" t="s">
        <v>1101</v>
      </c>
      <c r="B46" s="22" t="s">
        <v>1102</v>
      </c>
      <c r="C46" s="22" t="s">
        <v>1103</v>
      </c>
      <c r="D46" s="23">
        <v>95212.1</v>
      </c>
      <c r="E46" s="23">
        <v>16150.99</v>
      </c>
      <c r="F46" s="23">
        <v>53050</v>
      </c>
      <c r="G46" s="23">
        <v>64930</v>
      </c>
      <c r="H46" s="23">
        <v>64930</v>
      </c>
      <c r="I46" s="23">
        <v>63710.29</v>
      </c>
      <c r="J46" s="24">
        <f t="shared" si="1"/>
        <v>98.121500077006</v>
      </c>
      <c r="K46" s="23">
        <v>14131.1</v>
      </c>
      <c r="L46" s="23">
        <v>14131.11</v>
      </c>
      <c r="M46" s="23">
        <v>0</v>
      </c>
      <c r="N46" s="20">
        <v>0.01</v>
      </c>
    </row>
    <row r="47" spans="1:14" ht="11.25">
      <c r="A47" s="21" t="s">
        <v>1104</v>
      </c>
      <c r="B47" s="22" t="s">
        <v>1105</v>
      </c>
      <c r="C47" s="22" t="s">
        <v>1106</v>
      </c>
      <c r="D47" s="23">
        <v>173199.74</v>
      </c>
      <c r="E47" s="23">
        <v>167540.14</v>
      </c>
      <c r="F47" s="23">
        <v>0</v>
      </c>
      <c r="G47" s="23">
        <v>0</v>
      </c>
      <c r="H47" s="23">
        <v>0</v>
      </c>
      <c r="I47" s="23">
        <v>0</v>
      </c>
      <c r="J47" s="24" t="str">
        <f t="shared" si="1"/>
        <v>***</v>
      </c>
      <c r="K47" s="23">
        <v>5659.6</v>
      </c>
      <c r="L47" s="23">
        <v>5158.06</v>
      </c>
      <c r="M47" s="23">
        <v>0</v>
      </c>
      <c r="N47" s="20">
        <v>0</v>
      </c>
    </row>
    <row r="48" spans="1:14" ht="11.25">
      <c r="A48" s="21" t="s">
        <v>1104</v>
      </c>
      <c r="B48" s="22" t="s">
        <v>1107</v>
      </c>
      <c r="C48" s="22" t="s">
        <v>1108</v>
      </c>
      <c r="D48" s="23">
        <v>7350.04</v>
      </c>
      <c r="E48" s="23">
        <v>3806.14</v>
      </c>
      <c r="F48" s="23">
        <v>0</v>
      </c>
      <c r="G48" s="23">
        <v>0</v>
      </c>
      <c r="H48" s="23">
        <v>0</v>
      </c>
      <c r="I48" s="23">
        <v>0</v>
      </c>
      <c r="J48" s="24" t="str">
        <f t="shared" si="1"/>
        <v>***</v>
      </c>
      <c r="K48" s="23">
        <v>3193.9</v>
      </c>
      <c r="L48" s="23">
        <v>946.33</v>
      </c>
      <c r="M48" s="23">
        <v>0</v>
      </c>
      <c r="N48" s="20">
        <v>350</v>
      </c>
    </row>
    <row r="49" spans="1:14" ht="12" thickBot="1">
      <c r="A49" s="21" t="s">
        <v>1109</v>
      </c>
      <c r="B49" s="22" t="s">
        <v>1110</v>
      </c>
      <c r="C49" s="22" t="s">
        <v>1111</v>
      </c>
      <c r="D49" s="23">
        <v>12300</v>
      </c>
      <c r="E49" s="23">
        <v>7041.39</v>
      </c>
      <c r="F49" s="23">
        <v>0</v>
      </c>
      <c r="G49" s="23">
        <v>0</v>
      </c>
      <c r="H49" s="23">
        <v>0</v>
      </c>
      <c r="I49" s="23">
        <v>0</v>
      </c>
      <c r="J49" s="24" t="str">
        <f t="shared" si="1"/>
        <v>***</v>
      </c>
      <c r="K49" s="23">
        <v>1000</v>
      </c>
      <c r="L49" s="23">
        <v>828.35</v>
      </c>
      <c r="M49" s="23">
        <v>0</v>
      </c>
      <c r="N49" s="20">
        <v>4258.61</v>
      </c>
    </row>
    <row r="50" spans="1:14" ht="12" thickBot="1">
      <c r="A50" s="28" t="s">
        <v>1112</v>
      </c>
      <c r="B50" s="29"/>
      <c r="C50" s="29"/>
      <c r="D50" s="30">
        <v>1489829.59</v>
      </c>
      <c r="E50" s="30">
        <v>333760.44</v>
      </c>
      <c r="F50" s="30">
        <v>139750</v>
      </c>
      <c r="G50" s="30">
        <v>148687.7</v>
      </c>
      <c r="H50" s="30">
        <f>SUM(H24:H49)</f>
        <v>135965</v>
      </c>
      <c r="I50" s="30">
        <v>138382.98</v>
      </c>
      <c r="J50" s="31">
        <f t="shared" si="1"/>
        <v>93.0695545092163</v>
      </c>
      <c r="K50" s="30">
        <v>65105.8</v>
      </c>
      <c r="L50" s="30">
        <v>57834.44</v>
      </c>
      <c r="M50" s="30">
        <v>0</v>
      </c>
      <c r="N50" s="27">
        <v>942275.65</v>
      </c>
    </row>
    <row r="51" spans="1:14" ht="16.5" thickBo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" thickBot="1">
      <c r="A52" s="8" t="s">
        <v>70</v>
      </c>
      <c r="B52" s="6"/>
      <c r="C52" s="6"/>
      <c r="D52" s="26">
        <v>2398046.55</v>
      </c>
      <c r="E52" s="26">
        <v>473542.93</v>
      </c>
      <c r="F52" s="26">
        <v>73500</v>
      </c>
      <c r="G52" s="26">
        <v>128799.3</v>
      </c>
      <c r="H52" s="26"/>
      <c r="I52" s="26">
        <v>124793.77</v>
      </c>
      <c r="J52" s="32">
        <f>IF(G52=0,"***",100*I52/G52)</f>
        <v>96.89009955799449</v>
      </c>
      <c r="K52" s="26">
        <v>0</v>
      </c>
      <c r="L52" s="26">
        <v>0</v>
      </c>
      <c r="M52" s="26">
        <v>0</v>
      </c>
      <c r="N52" s="27">
        <v>1795704.32</v>
      </c>
    </row>
    <row r="53" spans="1:14" ht="12" thickBot="1">
      <c r="A53" s="8" t="s">
        <v>71</v>
      </c>
      <c r="B53" s="6"/>
      <c r="C53" s="6"/>
      <c r="D53" s="26">
        <v>1277577.69</v>
      </c>
      <c r="E53" s="26">
        <v>327197.81</v>
      </c>
      <c r="F53" s="26">
        <v>139750</v>
      </c>
      <c r="G53" s="26">
        <v>135965</v>
      </c>
      <c r="H53" s="26">
        <f>SUM(H21:H49)</f>
        <v>135965</v>
      </c>
      <c r="I53" s="26">
        <v>126080.27</v>
      </c>
      <c r="J53" s="32">
        <f>IF(G53=0,"***",100*I53/G53)</f>
        <v>92.72994520648696</v>
      </c>
      <c r="K53" s="26">
        <v>65105.8</v>
      </c>
      <c r="L53" s="26">
        <v>57834.44</v>
      </c>
      <c r="M53" s="26">
        <v>0</v>
      </c>
      <c r="N53" s="27">
        <v>749309.08</v>
      </c>
    </row>
    <row r="54" spans="1:14" ht="12" thickBot="1">
      <c r="A54" s="8" t="s">
        <v>74</v>
      </c>
      <c r="B54" s="6"/>
      <c r="C54" s="86"/>
      <c r="D54" s="30"/>
      <c r="E54" s="30"/>
      <c r="F54" s="30">
        <v>17850</v>
      </c>
      <c r="G54" s="30"/>
      <c r="H54" s="30"/>
      <c r="I54" s="30"/>
      <c r="J54" s="31"/>
      <c r="K54" s="30"/>
      <c r="L54" s="30"/>
      <c r="M54" s="30"/>
      <c r="N54" s="27"/>
    </row>
    <row r="55" spans="1:14" ht="16.5" thickBo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 thickBot="1">
      <c r="A56" s="8" t="s">
        <v>72</v>
      </c>
      <c r="B56" s="6"/>
      <c r="C56" s="6"/>
      <c r="D56" s="26">
        <v>3675624.24</v>
      </c>
      <c r="E56" s="26">
        <v>800740.74</v>
      </c>
      <c r="F56" s="26">
        <f>SUM(F52:F54)</f>
        <v>231100</v>
      </c>
      <c r="G56" s="26">
        <v>264764.3</v>
      </c>
      <c r="H56" s="26">
        <f>SUM(H53)</f>
        <v>135965</v>
      </c>
      <c r="I56" s="26">
        <v>250874.03</v>
      </c>
      <c r="J56" s="32">
        <f>IF(G56=0,"***",100*I56/G56)</f>
        <v>94.75372246182738</v>
      </c>
      <c r="K56" s="26">
        <v>65105.8</v>
      </c>
      <c r="L56" s="26">
        <v>57834.44</v>
      </c>
      <c r="M56" s="26">
        <v>0</v>
      </c>
      <c r="N56" s="27">
        <v>2545013.4</v>
      </c>
    </row>
    <row r="57" spans="1:14" ht="16.5" thickBo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0" ht="13.5" thickBot="1">
      <c r="A58" s="8" t="s">
        <v>73</v>
      </c>
      <c r="B58" s="6"/>
      <c r="C58" s="6"/>
      <c r="D58" s="26"/>
      <c r="E58" s="26"/>
      <c r="F58" s="26"/>
      <c r="G58" s="26"/>
      <c r="H58" s="26"/>
      <c r="I58" s="87">
        <f>SUM(H56,I52)</f>
        <v>260758.77000000002</v>
      </c>
      <c r="J58" s="88">
        <f>100*(I58/G56)</f>
        <v>98.48713365057148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1" customWidth="1"/>
    <col min="2" max="2" width="7.00390625" style="1" bestFit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2" width="10.25390625" style="2" customWidth="1"/>
    <col min="13" max="13" width="7.00390625" style="2" bestFit="1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6.5" thickBot="1">
      <c r="A4" s="33" t="s">
        <v>1113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4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80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" thickBot="1">
      <c r="A10" s="21" t="s">
        <v>32</v>
      </c>
      <c r="B10" s="22" t="s">
        <v>1114</v>
      </c>
      <c r="C10" s="22" t="s">
        <v>1115</v>
      </c>
      <c r="D10" s="23">
        <v>500000</v>
      </c>
      <c r="E10" s="23">
        <v>17096.27</v>
      </c>
      <c r="F10" s="23">
        <v>52500</v>
      </c>
      <c r="G10" s="23">
        <v>31150</v>
      </c>
      <c r="H10" s="23"/>
      <c r="I10" s="23">
        <v>13433.63</v>
      </c>
      <c r="J10" s="24">
        <f>IF(G10=0,"***",100*I10/G10)</f>
        <v>43.12561797752809</v>
      </c>
      <c r="K10" s="23"/>
      <c r="L10" s="23"/>
      <c r="M10" s="23">
        <v>3426.01</v>
      </c>
      <c r="N10" s="20">
        <v>448327.72</v>
      </c>
    </row>
    <row r="11" spans="1:14" ht="12" thickBot="1">
      <c r="A11" s="28" t="s">
        <v>113</v>
      </c>
      <c r="B11" s="29"/>
      <c r="C11" s="29"/>
      <c r="D11" s="30">
        <v>500000</v>
      </c>
      <c r="E11" s="30">
        <v>17096.27</v>
      </c>
      <c r="F11" s="30">
        <v>52500</v>
      </c>
      <c r="G11" s="30">
        <v>31150</v>
      </c>
      <c r="H11" s="30">
        <v>0</v>
      </c>
      <c r="I11" s="30">
        <v>13433.63</v>
      </c>
      <c r="J11" s="31">
        <f>IF(G11=0,"***",100*I11/G11)</f>
        <v>43.12561797752809</v>
      </c>
      <c r="K11" s="30">
        <v>0</v>
      </c>
      <c r="L11" s="30">
        <v>0</v>
      </c>
      <c r="M11" s="30">
        <v>3426.01</v>
      </c>
      <c r="N11" s="27">
        <v>448327.72</v>
      </c>
    </row>
    <row r="12" spans="1:14" ht="16.5" thickBo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" thickBot="1">
      <c r="A13" s="8" t="s">
        <v>1116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1.25">
      <c r="A14" s="21" t="s">
        <v>1117</v>
      </c>
      <c r="B14" s="22" t="s">
        <v>1118</v>
      </c>
      <c r="C14" s="22" t="s">
        <v>1119</v>
      </c>
      <c r="D14" s="23">
        <v>139000</v>
      </c>
      <c r="E14" s="23">
        <v>45206.53</v>
      </c>
      <c r="F14" s="23">
        <v>0</v>
      </c>
      <c r="G14" s="23">
        <v>250</v>
      </c>
      <c r="H14" s="23"/>
      <c r="I14" s="23">
        <v>249.67</v>
      </c>
      <c r="J14" s="24">
        <f aca="true" t="shared" si="0" ref="J14:J25">IF(G14=0,"***",100*I14/G14)</f>
        <v>99.868</v>
      </c>
      <c r="K14" s="23"/>
      <c r="L14" s="23"/>
      <c r="M14" s="23">
        <v>0</v>
      </c>
      <c r="N14" s="20">
        <v>93543.47</v>
      </c>
    </row>
    <row r="15" spans="1:14" ht="11.25">
      <c r="A15" s="21" t="s">
        <v>1117</v>
      </c>
      <c r="B15" s="22" t="s">
        <v>1120</v>
      </c>
      <c r="C15" s="22" t="s">
        <v>1121</v>
      </c>
      <c r="D15" s="23">
        <v>500000</v>
      </c>
      <c r="E15" s="23">
        <v>71397.04</v>
      </c>
      <c r="F15" s="23">
        <v>30000</v>
      </c>
      <c r="G15" s="23">
        <v>61100</v>
      </c>
      <c r="H15" s="23"/>
      <c r="I15" s="23">
        <v>61100</v>
      </c>
      <c r="J15" s="24">
        <f t="shared" si="0"/>
        <v>100</v>
      </c>
      <c r="K15" s="23"/>
      <c r="L15" s="23"/>
      <c r="M15" s="23">
        <v>0</v>
      </c>
      <c r="N15" s="20">
        <v>367502.96</v>
      </c>
    </row>
    <row r="16" spans="1:14" ht="11.25">
      <c r="A16" s="21" t="s">
        <v>1117</v>
      </c>
      <c r="B16" s="22" t="s">
        <v>1122</v>
      </c>
      <c r="C16" s="22" t="s">
        <v>1123</v>
      </c>
      <c r="D16" s="23">
        <v>25000</v>
      </c>
      <c r="E16" s="23">
        <v>0</v>
      </c>
      <c r="F16" s="23">
        <v>10000</v>
      </c>
      <c r="G16" s="23">
        <v>9650</v>
      </c>
      <c r="H16" s="23"/>
      <c r="I16" s="23">
        <v>9649.96</v>
      </c>
      <c r="J16" s="24">
        <f t="shared" si="0"/>
        <v>99.99958549222796</v>
      </c>
      <c r="K16" s="23"/>
      <c r="L16" s="23"/>
      <c r="M16" s="23">
        <v>0</v>
      </c>
      <c r="N16" s="20">
        <v>15350</v>
      </c>
    </row>
    <row r="17" spans="1:14" ht="11.25">
      <c r="A17" s="21" t="s">
        <v>32</v>
      </c>
      <c r="B17" s="22" t="s">
        <v>1124</v>
      </c>
      <c r="C17" s="22" t="s">
        <v>1125</v>
      </c>
      <c r="D17" s="23">
        <v>57500</v>
      </c>
      <c r="E17" s="23">
        <v>42425.56</v>
      </c>
      <c r="F17" s="23">
        <v>15000</v>
      </c>
      <c r="G17" s="23">
        <v>2230</v>
      </c>
      <c r="H17" s="23"/>
      <c r="I17" s="23">
        <v>2226.61</v>
      </c>
      <c r="J17" s="24">
        <f t="shared" si="0"/>
        <v>99.84798206278028</v>
      </c>
      <c r="K17" s="23"/>
      <c r="L17" s="23"/>
      <c r="M17" s="23">
        <v>0</v>
      </c>
      <c r="N17" s="20">
        <v>12844.44</v>
      </c>
    </row>
    <row r="18" spans="1:14" ht="11.25">
      <c r="A18" s="21" t="s">
        <v>32</v>
      </c>
      <c r="B18" s="22" t="s">
        <v>1126</v>
      </c>
      <c r="C18" s="22" t="s">
        <v>1127</v>
      </c>
      <c r="D18" s="23">
        <v>33000</v>
      </c>
      <c r="E18" s="23">
        <v>0</v>
      </c>
      <c r="F18" s="23">
        <v>0</v>
      </c>
      <c r="G18" s="23">
        <v>1050</v>
      </c>
      <c r="H18" s="23"/>
      <c r="I18" s="23">
        <v>533.41</v>
      </c>
      <c r="J18" s="24">
        <f t="shared" si="0"/>
        <v>50.80095238095238</v>
      </c>
      <c r="K18" s="23"/>
      <c r="L18" s="23"/>
      <c r="M18" s="23">
        <v>0</v>
      </c>
      <c r="N18" s="20">
        <v>31950</v>
      </c>
    </row>
    <row r="19" spans="1:14" ht="11.25">
      <c r="A19" s="21" t="s">
        <v>32</v>
      </c>
      <c r="B19" s="22" t="s">
        <v>1128</v>
      </c>
      <c r="C19" s="22" t="s">
        <v>1129</v>
      </c>
      <c r="D19" s="23">
        <v>13500</v>
      </c>
      <c r="E19" s="23">
        <v>0</v>
      </c>
      <c r="F19" s="23">
        <v>0</v>
      </c>
      <c r="G19" s="23">
        <v>1500</v>
      </c>
      <c r="H19" s="23"/>
      <c r="I19" s="23">
        <v>423.36</v>
      </c>
      <c r="J19" s="24">
        <f t="shared" si="0"/>
        <v>28.224</v>
      </c>
      <c r="K19" s="23"/>
      <c r="L19" s="23"/>
      <c r="M19" s="23">
        <v>0</v>
      </c>
      <c r="N19" s="20">
        <v>12000</v>
      </c>
    </row>
    <row r="20" spans="1:14" ht="11.25">
      <c r="A20" s="21" t="s">
        <v>32</v>
      </c>
      <c r="B20" s="22" t="s">
        <v>1130</v>
      </c>
      <c r="C20" s="22" t="s">
        <v>1131</v>
      </c>
      <c r="D20" s="23">
        <v>28000</v>
      </c>
      <c r="E20" s="23">
        <v>0</v>
      </c>
      <c r="F20" s="23">
        <v>0</v>
      </c>
      <c r="G20" s="23">
        <v>1800</v>
      </c>
      <c r="H20" s="23"/>
      <c r="I20" s="23">
        <v>1043.76</v>
      </c>
      <c r="J20" s="24">
        <f t="shared" si="0"/>
        <v>57.986666666666665</v>
      </c>
      <c r="K20" s="23"/>
      <c r="L20" s="23"/>
      <c r="M20" s="23">
        <v>0</v>
      </c>
      <c r="N20" s="20">
        <v>26200</v>
      </c>
    </row>
    <row r="21" spans="1:14" ht="11.25">
      <c r="A21" s="21" t="s">
        <v>260</v>
      </c>
      <c r="B21" s="22" t="s">
        <v>1132</v>
      </c>
      <c r="C21" s="22" t="s">
        <v>1133</v>
      </c>
      <c r="D21" s="23">
        <v>3505</v>
      </c>
      <c r="E21" s="23">
        <v>0</v>
      </c>
      <c r="F21" s="23">
        <v>0</v>
      </c>
      <c r="G21" s="23">
        <v>3505</v>
      </c>
      <c r="H21" s="23"/>
      <c r="I21" s="23">
        <v>2815.45</v>
      </c>
      <c r="J21" s="24">
        <f t="shared" si="0"/>
        <v>80.32667617689016</v>
      </c>
      <c r="K21" s="23"/>
      <c r="L21" s="23"/>
      <c r="M21" s="23">
        <v>0</v>
      </c>
      <c r="N21" s="20">
        <v>0</v>
      </c>
    </row>
    <row r="22" spans="1:14" ht="11.25">
      <c r="A22" s="21" t="s">
        <v>1134</v>
      </c>
      <c r="B22" s="22" t="s">
        <v>1135</v>
      </c>
      <c r="C22" s="22" t="s">
        <v>100</v>
      </c>
      <c r="D22" s="23">
        <v>50000</v>
      </c>
      <c r="E22" s="23">
        <v>0</v>
      </c>
      <c r="F22" s="23">
        <v>17500</v>
      </c>
      <c r="G22" s="23">
        <v>17500</v>
      </c>
      <c r="H22" s="23"/>
      <c r="I22" s="23">
        <v>17495.71</v>
      </c>
      <c r="J22" s="24">
        <f t="shared" si="0"/>
        <v>99.97548571428571</v>
      </c>
      <c r="K22" s="23"/>
      <c r="L22" s="23"/>
      <c r="M22" s="23">
        <v>0</v>
      </c>
      <c r="N22" s="20">
        <v>32500</v>
      </c>
    </row>
    <row r="23" spans="1:14" ht="11.25">
      <c r="A23" s="21" t="s">
        <v>1134</v>
      </c>
      <c r="B23" s="22" t="s">
        <v>1136</v>
      </c>
      <c r="C23" s="22" t="s">
        <v>1137</v>
      </c>
      <c r="D23" s="23">
        <v>10000</v>
      </c>
      <c r="E23" s="23">
        <v>0</v>
      </c>
      <c r="F23" s="23">
        <v>2500</v>
      </c>
      <c r="G23" s="23">
        <v>2500</v>
      </c>
      <c r="H23" s="23"/>
      <c r="I23" s="23">
        <v>2496.68</v>
      </c>
      <c r="J23" s="24">
        <f t="shared" si="0"/>
        <v>99.86719999999998</v>
      </c>
      <c r="K23" s="23"/>
      <c r="L23" s="23"/>
      <c r="M23" s="23">
        <v>0</v>
      </c>
      <c r="N23" s="20">
        <v>7500</v>
      </c>
    </row>
    <row r="24" spans="1:14" ht="12" thickBot="1">
      <c r="A24" s="21" t="s">
        <v>1138</v>
      </c>
      <c r="B24" s="22" t="s">
        <v>1139</v>
      </c>
      <c r="C24" s="22" t="s">
        <v>100</v>
      </c>
      <c r="D24" s="23">
        <v>10000</v>
      </c>
      <c r="E24" s="23">
        <v>0</v>
      </c>
      <c r="F24" s="23">
        <v>5000</v>
      </c>
      <c r="G24" s="23">
        <v>5000</v>
      </c>
      <c r="H24" s="23">
        <v>5000</v>
      </c>
      <c r="I24" s="23">
        <v>4994.94</v>
      </c>
      <c r="J24" s="24">
        <f t="shared" si="0"/>
        <v>99.8988</v>
      </c>
      <c r="K24" s="23">
        <v>0</v>
      </c>
      <c r="L24" s="23">
        <v>0</v>
      </c>
      <c r="M24" s="23">
        <v>0</v>
      </c>
      <c r="N24" s="20">
        <v>5000</v>
      </c>
    </row>
    <row r="25" spans="1:14" ht="12" thickBot="1">
      <c r="A25" s="28" t="s">
        <v>1140</v>
      </c>
      <c r="B25" s="29"/>
      <c r="C25" s="29"/>
      <c r="D25" s="30">
        <v>869505</v>
      </c>
      <c r="E25" s="30">
        <v>159029.13</v>
      </c>
      <c r="F25" s="30">
        <v>80000</v>
      </c>
      <c r="G25" s="30">
        <v>106085</v>
      </c>
      <c r="H25" s="30">
        <v>5000</v>
      </c>
      <c r="I25" s="30">
        <v>103029.55</v>
      </c>
      <c r="J25" s="31">
        <f t="shared" si="0"/>
        <v>97.11980958665221</v>
      </c>
      <c r="K25" s="30">
        <v>0</v>
      </c>
      <c r="L25" s="30">
        <v>0</v>
      </c>
      <c r="M25" s="30">
        <v>0</v>
      </c>
      <c r="N25" s="27">
        <v>604390.87</v>
      </c>
    </row>
    <row r="26" spans="1:14" ht="16.5" thickBot="1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" thickBot="1">
      <c r="A27" s="8" t="s">
        <v>70</v>
      </c>
      <c r="B27" s="6"/>
      <c r="C27" s="6"/>
      <c r="D27" s="26">
        <v>1359505</v>
      </c>
      <c r="E27" s="26">
        <v>176125.4</v>
      </c>
      <c r="F27" s="26">
        <v>127500</v>
      </c>
      <c r="G27" s="26">
        <v>132235</v>
      </c>
      <c r="H27" s="26"/>
      <c r="I27" s="26">
        <v>111468.24</v>
      </c>
      <c r="J27" s="32">
        <f>IF(G27=0,"***",100*I27/G27)</f>
        <v>84.29556471433433</v>
      </c>
      <c r="K27" s="26">
        <v>0</v>
      </c>
      <c r="L27" s="26">
        <v>0</v>
      </c>
      <c r="M27" s="26">
        <v>3426.01</v>
      </c>
      <c r="N27" s="27">
        <v>1047718.59</v>
      </c>
    </row>
    <row r="28" spans="1:14" ht="12" thickBot="1">
      <c r="A28" s="8" t="s">
        <v>71</v>
      </c>
      <c r="B28" s="6"/>
      <c r="C28" s="6"/>
      <c r="D28" s="26">
        <v>10000</v>
      </c>
      <c r="E28" s="26">
        <v>0</v>
      </c>
      <c r="F28" s="26">
        <v>5000</v>
      </c>
      <c r="G28" s="26">
        <v>5000</v>
      </c>
      <c r="H28" s="26">
        <v>5000</v>
      </c>
      <c r="I28" s="26">
        <v>4994.94</v>
      </c>
      <c r="J28" s="32">
        <f>IF(G28=0,"***",100*I28/G28)</f>
        <v>99.8988</v>
      </c>
      <c r="K28" s="26">
        <v>0</v>
      </c>
      <c r="L28" s="26">
        <v>0</v>
      </c>
      <c r="M28" s="26">
        <v>0</v>
      </c>
      <c r="N28" s="27">
        <v>5000</v>
      </c>
    </row>
    <row r="29" spans="1:14" ht="16.5" thickBot="1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" thickBot="1">
      <c r="A30" s="8" t="s">
        <v>72</v>
      </c>
      <c r="B30" s="6"/>
      <c r="C30" s="6"/>
      <c r="D30" s="26">
        <v>1369505</v>
      </c>
      <c r="E30" s="26">
        <v>176125.4</v>
      </c>
      <c r="F30" s="26">
        <v>132500</v>
      </c>
      <c r="G30" s="26">
        <v>137235</v>
      </c>
      <c r="H30" s="26">
        <v>5000</v>
      </c>
      <c r="I30" s="26">
        <v>116463.18</v>
      </c>
      <c r="J30" s="32">
        <f>IF(G30=0,"***",100*I30/G30)</f>
        <v>84.86405071592523</v>
      </c>
      <c r="K30" s="26">
        <v>0</v>
      </c>
      <c r="L30" s="26">
        <v>0</v>
      </c>
      <c r="M30" s="26">
        <v>3426.01</v>
      </c>
      <c r="N30" s="27">
        <v>1052718.59</v>
      </c>
    </row>
    <row r="31" spans="1:14" ht="16.5" thickBot="1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0" ht="13.5" thickBot="1">
      <c r="A32" s="8" t="s">
        <v>73</v>
      </c>
      <c r="B32" s="6"/>
      <c r="C32" s="6"/>
      <c r="D32" s="26"/>
      <c r="E32" s="26"/>
      <c r="F32" s="26"/>
      <c r="G32" s="26"/>
      <c r="H32" s="26"/>
      <c r="I32" s="87">
        <v>116468.24</v>
      </c>
      <c r="J32" s="88">
        <f>100*(I32/G30)</f>
        <v>84.86773782198419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1" customWidth="1"/>
    <col min="2" max="2" width="7.125" style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3" width="10.25390625" style="2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94" customFormat="1" ht="15.75" thickBot="1">
      <c r="A4" s="89" t="s">
        <v>1141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3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442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1.25">
      <c r="A10" s="21" t="s">
        <v>32</v>
      </c>
      <c r="B10" s="22" t="s">
        <v>1142</v>
      </c>
      <c r="C10" s="22" t="s">
        <v>1143</v>
      </c>
      <c r="D10" s="23">
        <v>132000</v>
      </c>
      <c r="E10" s="23">
        <v>51419.17</v>
      </c>
      <c r="F10" s="23">
        <v>0</v>
      </c>
      <c r="G10" s="23">
        <v>4700</v>
      </c>
      <c r="H10" s="23"/>
      <c r="I10" s="23">
        <v>4526.92</v>
      </c>
      <c r="J10" s="24">
        <f aca="true" t="shared" si="0" ref="J10:J17">IF(G10=0,"***",100*I10/G10)</f>
        <v>96.31744680851064</v>
      </c>
      <c r="K10" s="23"/>
      <c r="L10" s="23"/>
      <c r="M10" s="23">
        <v>0</v>
      </c>
      <c r="N10" s="20">
        <v>75880.83</v>
      </c>
    </row>
    <row r="11" spans="1:14" ht="11.25">
      <c r="A11" s="21" t="s">
        <v>32</v>
      </c>
      <c r="B11" s="22" t="s">
        <v>1144</v>
      </c>
      <c r="C11" s="22" t="s">
        <v>1145</v>
      </c>
      <c r="D11" s="23">
        <v>5350</v>
      </c>
      <c r="E11" s="23">
        <v>1437.65</v>
      </c>
      <c r="F11" s="23">
        <v>0</v>
      </c>
      <c r="G11" s="23">
        <v>120</v>
      </c>
      <c r="H11" s="23"/>
      <c r="I11" s="23">
        <v>120</v>
      </c>
      <c r="J11" s="24">
        <f t="shared" si="0"/>
        <v>100</v>
      </c>
      <c r="K11" s="23"/>
      <c r="L11" s="23"/>
      <c r="M11" s="23">
        <v>0</v>
      </c>
      <c r="N11" s="20">
        <v>3792.35</v>
      </c>
    </row>
    <row r="12" spans="1:14" ht="11.25">
      <c r="A12" s="21" t="s">
        <v>32</v>
      </c>
      <c r="B12" s="22" t="s">
        <v>1146</v>
      </c>
      <c r="C12" s="22" t="s">
        <v>1147</v>
      </c>
      <c r="D12" s="23">
        <v>949078.75</v>
      </c>
      <c r="E12" s="23">
        <v>223078.75</v>
      </c>
      <c r="F12" s="23">
        <v>245236</v>
      </c>
      <c r="G12" s="23">
        <v>95236</v>
      </c>
      <c r="H12" s="23"/>
      <c r="I12" s="23">
        <v>95236</v>
      </c>
      <c r="J12" s="24">
        <f t="shared" si="0"/>
        <v>100</v>
      </c>
      <c r="K12" s="23"/>
      <c r="L12" s="23"/>
      <c r="M12" s="23">
        <v>0</v>
      </c>
      <c r="N12" s="20">
        <v>630764</v>
      </c>
    </row>
    <row r="13" spans="1:14" ht="11.25">
      <c r="A13" s="21" t="s">
        <v>32</v>
      </c>
      <c r="B13" s="22" t="s">
        <v>1148</v>
      </c>
      <c r="C13" s="22" t="s">
        <v>1149</v>
      </c>
      <c r="D13" s="23">
        <v>11500</v>
      </c>
      <c r="E13" s="23">
        <v>956.92</v>
      </c>
      <c r="F13" s="23">
        <v>0</v>
      </c>
      <c r="G13" s="23">
        <v>1500</v>
      </c>
      <c r="H13" s="23"/>
      <c r="I13" s="23">
        <v>1500</v>
      </c>
      <c r="J13" s="24">
        <f t="shared" si="0"/>
        <v>100</v>
      </c>
      <c r="K13" s="23"/>
      <c r="L13" s="23"/>
      <c r="M13" s="23">
        <v>0</v>
      </c>
      <c r="N13" s="20">
        <v>9043.09</v>
      </c>
    </row>
    <row r="14" spans="1:14" ht="11.25">
      <c r="A14" s="21" t="s">
        <v>1150</v>
      </c>
      <c r="B14" s="22" t="s">
        <v>1151</v>
      </c>
      <c r="C14" s="22" t="s">
        <v>1152</v>
      </c>
      <c r="D14" s="23">
        <v>100000</v>
      </c>
      <c r="E14" s="23">
        <v>0</v>
      </c>
      <c r="F14" s="23">
        <v>0</v>
      </c>
      <c r="G14" s="23">
        <v>100000</v>
      </c>
      <c r="H14" s="23"/>
      <c r="I14" s="23">
        <v>100000</v>
      </c>
      <c r="J14" s="24">
        <f t="shared" si="0"/>
        <v>100</v>
      </c>
      <c r="K14" s="23"/>
      <c r="L14" s="23"/>
      <c r="M14" s="23">
        <v>0</v>
      </c>
      <c r="N14" s="20">
        <v>0</v>
      </c>
    </row>
    <row r="15" spans="1:14" ht="11.25">
      <c r="A15" s="21" t="s">
        <v>240</v>
      </c>
      <c r="B15" s="22" t="s">
        <v>1153</v>
      </c>
      <c r="C15" s="22" t="s">
        <v>1154</v>
      </c>
      <c r="D15" s="23">
        <v>205270.73</v>
      </c>
      <c r="E15" s="23">
        <v>143787.45</v>
      </c>
      <c r="F15" s="23">
        <v>2000</v>
      </c>
      <c r="G15" s="23">
        <v>2000</v>
      </c>
      <c r="H15" s="23"/>
      <c r="I15" s="23">
        <v>1769.7</v>
      </c>
      <c r="J15" s="24">
        <f t="shared" si="0"/>
        <v>88.485</v>
      </c>
      <c r="K15" s="23"/>
      <c r="L15" s="23"/>
      <c r="M15" s="23">
        <v>0</v>
      </c>
      <c r="N15" s="20">
        <v>59483.28</v>
      </c>
    </row>
    <row r="16" spans="1:14" ht="12" thickBot="1">
      <c r="A16" s="21" t="s">
        <v>240</v>
      </c>
      <c r="B16" s="22" t="s">
        <v>1155</v>
      </c>
      <c r="C16" s="22" t="s">
        <v>1156</v>
      </c>
      <c r="D16" s="23">
        <v>223113.98</v>
      </c>
      <c r="E16" s="23">
        <v>38966.07</v>
      </c>
      <c r="F16" s="23">
        <v>0</v>
      </c>
      <c r="G16" s="23">
        <v>76752.2</v>
      </c>
      <c r="H16" s="23"/>
      <c r="I16" s="23">
        <v>76752.16</v>
      </c>
      <c r="J16" s="24">
        <f t="shared" si="0"/>
        <v>99.99994788423004</v>
      </c>
      <c r="K16" s="23"/>
      <c r="L16" s="23"/>
      <c r="M16" s="23">
        <v>131.75</v>
      </c>
      <c r="N16" s="20">
        <v>107263.96</v>
      </c>
    </row>
    <row r="17" spans="1:14" ht="12" thickBot="1">
      <c r="A17" s="28" t="s">
        <v>451</v>
      </c>
      <c r="B17" s="29"/>
      <c r="C17" s="29"/>
      <c r="D17" s="30">
        <v>1626313.46</v>
      </c>
      <c r="E17" s="30">
        <v>459646</v>
      </c>
      <c r="F17" s="30">
        <v>247236</v>
      </c>
      <c r="G17" s="30">
        <v>280308.2</v>
      </c>
      <c r="H17" s="30">
        <v>0</v>
      </c>
      <c r="I17" s="30">
        <v>279904.78</v>
      </c>
      <c r="J17" s="31">
        <f t="shared" si="0"/>
        <v>99.85607984354365</v>
      </c>
      <c r="K17" s="30">
        <v>0</v>
      </c>
      <c r="L17" s="30">
        <v>0</v>
      </c>
      <c r="M17" s="30">
        <v>131.75</v>
      </c>
      <c r="N17" s="27">
        <v>886227.51</v>
      </c>
    </row>
    <row r="18" spans="1:14" ht="16.5" thickBot="1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" thickBot="1">
      <c r="A19" s="8" t="s">
        <v>36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1.25">
      <c r="A20" s="21" t="s">
        <v>251</v>
      </c>
      <c r="B20" s="22" t="s">
        <v>1157</v>
      </c>
      <c r="C20" s="22" t="s">
        <v>1158</v>
      </c>
      <c r="D20" s="23">
        <v>2392</v>
      </c>
      <c r="E20" s="23">
        <v>1750.4</v>
      </c>
      <c r="F20" s="23">
        <v>0</v>
      </c>
      <c r="G20" s="23">
        <v>528</v>
      </c>
      <c r="H20" s="23"/>
      <c r="I20" s="23">
        <v>528</v>
      </c>
      <c r="J20" s="24">
        <f aca="true" t="shared" si="1" ref="J20:J61">IF(G20=0,"***",100*I20/G20)</f>
        <v>100</v>
      </c>
      <c r="K20" s="23"/>
      <c r="L20" s="23"/>
      <c r="M20" s="23">
        <v>0</v>
      </c>
      <c r="N20" s="20">
        <v>113.6</v>
      </c>
    </row>
    <row r="21" spans="1:14" ht="11.25">
      <c r="A21" s="21" t="s">
        <v>251</v>
      </c>
      <c r="B21" s="22" t="s">
        <v>1159</v>
      </c>
      <c r="C21" s="22" t="s">
        <v>1160</v>
      </c>
      <c r="D21" s="23">
        <v>5091.7</v>
      </c>
      <c r="E21" s="23">
        <v>3933.53</v>
      </c>
      <c r="F21" s="23">
        <v>0</v>
      </c>
      <c r="G21" s="23">
        <v>1024.4</v>
      </c>
      <c r="H21" s="23"/>
      <c r="I21" s="23">
        <v>1024.47</v>
      </c>
      <c r="J21" s="24">
        <f t="shared" si="1"/>
        <v>100.00683326825458</v>
      </c>
      <c r="K21" s="23"/>
      <c r="L21" s="23"/>
      <c r="M21" s="23">
        <v>0</v>
      </c>
      <c r="N21" s="20">
        <v>133.77</v>
      </c>
    </row>
    <row r="22" spans="1:14" ht="11.25">
      <c r="A22" s="21" t="s">
        <v>251</v>
      </c>
      <c r="B22" s="22" t="s">
        <v>1161</v>
      </c>
      <c r="C22" s="22" t="s">
        <v>1162</v>
      </c>
      <c r="D22" s="23">
        <v>4870.73</v>
      </c>
      <c r="E22" s="23">
        <v>2361.13</v>
      </c>
      <c r="F22" s="23">
        <v>0</v>
      </c>
      <c r="G22" s="23">
        <v>2509.6</v>
      </c>
      <c r="H22" s="23"/>
      <c r="I22" s="23">
        <v>2509.65</v>
      </c>
      <c r="J22" s="24">
        <f t="shared" si="1"/>
        <v>100.00199234937838</v>
      </c>
      <c r="K22" s="23"/>
      <c r="L22" s="23"/>
      <c r="M22" s="23">
        <v>0</v>
      </c>
      <c r="N22" s="20">
        <v>0</v>
      </c>
    </row>
    <row r="23" spans="1:14" ht="11.25">
      <c r="A23" s="21" t="s">
        <v>251</v>
      </c>
      <c r="B23" s="22" t="s">
        <v>1163</v>
      </c>
      <c r="C23" s="22" t="s">
        <v>1164</v>
      </c>
      <c r="D23" s="23">
        <v>4310.6</v>
      </c>
      <c r="E23" s="23">
        <v>0</v>
      </c>
      <c r="F23" s="23">
        <v>0</v>
      </c>
      <c r="G23" s="23">
        <v>4310.6</v>
      </c>
      <c r="H23" s="23"/>
      <c r="I23" s="23">
        <v>4310.67</v>
      </c>
      <c r="J23" s="24">
        <f t="shared" si="1"/>
        <v>100.00162390386488</v>
      </c>
      <c r="K23" s="23"/>
      <c r="L23" s="23"/>
      <c r="M23" s="23">
        <v>0</v>
      </c>
      <c r="N23" s="20">
        <v>0</v>
      </c>
    </row>
    <row r="24" spans="1:14" ht="11.25">
      <c r="A24" s="21" t="s">
        <v>251</v>
      </c>
      <c r="B24" s="22" t="s">
        <v>1165</v>
      </c>
      <c r="C24" s="22" t="s">
        <v>1166</v>
      </c>
      <c r="D24" s="23">
        <v>1752</v>
      </c>
      <c r="E24" s="23">
        <v>0</v>
      </c>
      <c r="F24" s="23">
        <v>0</v>
      </c>
      <c r="G24" s="23">
        <v>76.5</v>
      </c>
      <c r="H24" s="23"/>
      <c r="I24" s="23">
        <v>76.64</v>
      </c>
      <c r="J24" s="24">
        <f t="shared" si="1"/>
        <v>100.18300653594771</v>
      </c>
      <c r="K24" s="23"/>
      <c r="L24" s="23"/>
      <c r="M24" s="23">
        <v>0</v>
      </c>
      <c r="N24" s="20">
        <v>1675.5</v>
      </c>
    </row>
    <row r="25" spans="1:14" ht="11.25">
      <c r="A25" s="21" t="s">
        <v>251</v>
      </c>
      <c r="B25" s="22" t="s">
        <v>1167</v>
      </c>
      <c r="C25" s="22" t="s">
        <v>1168</v>
      </c>
      <c r="D25" s="23">
        <v>2403.91</v>
      </c>
      <c r="E25" s="23">
        <v>0</v>
      </c>
      <c r="F25" s="23">
        <v>0</v>
      </c>
      <c r="G25" s="23">
        <v>2403.9</v>
      </c>
      <c r="H25" s="23"/>
      <c r="I25" s="23">
        <v>2403.84</v>
      </c>
      <c r="J25" s="24">
        <f t="shared" si="1"/>
        <v>99.99750405590915</v>
      </c>
      <c r="K25" s="23"/>
      <c r="L25" s="23"/>
      <c r="M25" s="23">
        <v>0</v>
      </c>
      <c r="N25" s="20">
        <v>0.01</v>
      </c>
    </row>
    <row r="26" spans="1:14" ht="11.25">
      <c r="A26" s="21" t="s">
        <v>251</v>
      </c>
      <c r="B26" s="22" t="s">
        <v>1169</v>
      </c>
      <c r="C26" s="22" t="s">
        <v>1170</v>
      </c>
      <c r="D26" s="23">
        <v>2209.2</v>
      </c>
      <c r="E26" s="23">
        <v>0</v>
      </c>
      <c r="F26" s="23">
        <v>0</v>
      </c>
      <c r="G26" s="23">
        <v>2209.2</v>
      </c>
      <c r="H26" s="23"/>
      <c r="I26" s="23">
        <v>2209.23</v>
      </c>
      <c r="J26" s="24">
        <f t="shared" si="1"/>
        <v>100.00135795763173</v>
      </c>
      <c r="K26" s="23"/>
      <c r="L26" s="23"/>
      <c r="M26" s="23">
        <v>0</v>
      </c>
      <c r="N26" s="20">
        <v>0</v>
      </c>
    </row>
    <row r="27" spans="1:14" ht="11.25">
      <c r="A27" s="21" t="s">
        <v>251</v>
      </c>
      <c r="B27" s="22" t="s">
        <v>1171</v>
      </c>
      <c r="C27" s="22" t="s">
        <v>1172</v>
      </c>
      <c r="D27" s="23">
        <v>1360</v>
      </c>
      <c r="E27" s="23">
        <v>0</v>
      </c>
      <c r="F27" s="23">
        <v>0</v>
      </c>
      <c r="G27" s="23">
        <v>1261.2</v>
      </c>
      <c r="H27" s="23"/>
      <c r="I27" s="23">
        <v>1261.16</v>
      </c>
      <c r="J27" s="24">
        <f t="shared" si="1"/>
        <v>99.99682841738029</v>
      </c>
      <c r="K27" s="23"/>
      <c r="L27" s="23"/>
      <c r="M27" s="23">
        <v>0</v>
      </c>
      <c r="N27" s="20">
        <v>98.8</v>
      </c>
    </row>
    <row r="28" spans="1:14" ht="11.25">
      <c r="A28" s="21" t="s">
        <v>251</v>
      </c>
      <c r="B28" s="22" t="s">
        <v>1173</v>
      </c>
      <c r="C28" s="22" t="s">
        <v>1174</v>
      </c>
      <c r="D28" s="23">
        <v>5080.3</v>
      </c>
      <c r="E28" s="23">
        <v>0</v>
      </c>
      <c r="F28" s="23">
        <v>0</v>
      </c>
      <c r="G28" s="23">
        <v>5080.3</v>
      </c>
      <c r="H28" s="23"/>
      <c r="I28" s="23">
        <v>5080.37</v>
      </c>
      <c r="J28" s="24">
        <f t="shared" si="1"/>
        <v>100.00137787138554</v>
      </c>
      <c r="K28" s="23"/>
      <c r="L28" s="23"/>
      <c r="M28" s="23">
        <v>0</v>
      </c>
      <c r="N28" s="20">
        <v>0</v>
      </c>
    </row>
    <row r="29" spans="1:14" ht="11.25">
      <c r="A29" s="21" t="s">
        <v>251</v>
      </c>
      <c r="B29" s="22" t="s">
        <v>1175</v>
      </c>
      <c r="C29" s="22" t="s">
        <v>1176</v>
      </c>
      <c r="D29" s="23">
        <v>531.7</v>
      </c>
      <c r="E29" s="23">
        <v>0</v>
      </c>
      <c r="F29" s="23">
        <v>0</v>
      </c>
      <c r="G29" s="23">
        <v>477.5</v>
      </c>
      <c r="H29" s="23"/>
      <c r="I29" s="23">
        <v>477.47</v>
      </c>
      <c r="J29" s="24">
        <f t="shared" si="1"/>
        <v>99.99371727748691</v>
      </c>
      <c r="K29" s="23"/>
      <c r="L29" s="23"/>
      <c r="M29" s="23">
        <v>0</v>
      </c>
      <c r="N29" s="20">
        <v>54.2</v>
      </c>
    </row>
    <row r="30" spans="1:14" ht="11.25">
      <c r="A30" s="21" t="s">
        <v>251</v>
      </c>
      <c r="B30" s="22" t="s">
        <v>1177</v>
      </c>
      <c r="C30" s="22" t="s">
        <v>1178</v>
      </c>
      <c r="D30" s="23">
        <v>2160</v>
      </c>
      <c r="E30" s="23">
        <v>0</v>
      </c>
      <c r="F30" s="23">
        <v>0</v>
      </c>
      <c r="G30" s="23">
        <v>2160</v>
      </c>
      <c r="H30" s="23"/>
      <c r="I30" s="23">
        <v>2160</v>
      </c>
      <c r="J30" s="24">
        <f t="shared" si="1"/>
        <v>100</v>
      </c>
      <c r="K30" s="23"/>
      <c r="L30" s="23"/>
      <c r="M30" s="23">
        <v>0</v>
      </c>
      <c r="N30" s="20">
        <v>0</v>
      </c>
    </row>
    <row r="31" spans="1:14" ht="11.25">
      <c r="A31" s="21" t="s">
        <v>251</v>
      </c>
      <c r="B31" s="22" t="s">
        <v>1179</v>
      </c>
      <c r="C31" s="22" t="s">
        <v>1180</v>
      </c>
      <c r="D31" s="23">
        <v>3712.45</v>
      </c>
      <c r="E31" s="23">
        <v>0</v>
      </c>
      <c r="F31" s="23">
        <v>0</v>
      </c>
      <c r="G31" s="23">
        <v>3506.6</v>
      </c>
      <c r="H31" s="23"/>
      <c r="I31" s="23">
        <v>3506.56</v>
      </c>
      <c r="J31" s="24">
        <f t="shared" si="1"/>
        <v>99.99885929390292</v>
      </c>
      <c r="K31" s="23"/>
      <c r="L31" s="23"/>
      <c r="M31" s="23">
        <v>0</v>
      </c>
      <c r="N31" s="20">
        <v>205.85</v>
      </c>
    </row>
    <row r="32" spans="1:14" ht="11.25">
      <c r="A32" s="21" t="s">
        <v>251</v>
      </c>
      <c r="B32" s="22" t="s">
        <v>1181</v>
      </c>
      <c r="C32" s="22" t="s">
        <v>1182</v>
      </c>
      <c r="D32" s="23">
        <v>3608</v>
      </c>
      <c r="E32" s="23">
        <v>0</v>
      </c>
      <c r="F32" s="23">
        <v>0</v>
      </c>
      <c r="G32" s="23">
        <v>3524</v>
      </c>
      <c r="H32" s="23"/>
      <c r="I32" s="23">
        <v>3524</v>
      </c>
      <c r="J32" s="24">
        <f t="shared" si="1"/>
        <v>100</v>
      </c>
      <c r="K32" s="23"/>
      <c r="L32" s="23"/>
      <c r="M32" s="23">
        <v>0</v>
      </c>
      <c r="N32" s="20">
        <v>84</v>
      </c>
    </row>
    <row r="33" spans="1:14" ht="11.25">
      <c r="A33" s="21" t="s">
        <v>251</v>
      </c>
      <c r="B33" s="22" t="s">
        <v>1183</v>
      </c>
      <c r="C33" s="22" t="s">
        <v>1184</v>
      </c>
      <c r="D33" s="23">
        <v>4149.9</v>
      </c>
      <c r="E33" s="23">
        <v>0</v>
      </c>
      <c r="F33" s="23">
        <v>0</v>
      </c>
      <c r="G33" s="23">
        <v>4080</v>
      </c>
      <c r="H33" s="23"/>
      <c r="I33" s="23">
        <v>4080</v>
      </c>
      <c r="J33" s="24">
        <f t="shared" si="1"/>
        <v>100</v>
      </c>
      <c r="K33" s="23"/>
      <c r="L33" s="23"/>
      <c r="M33" s="23">
        <v>0</v>
      </c>
      <c r="N33" s="20">
        <v>69.9</v>
      </c>
    </row>
    <row r="34" spans="1:14" ht="11.25">
      <c r="A34" s="21" t="s">
        <v>251</v>
      </c>
      <c r="B34" s="22" t="s">
        <v>1185</v>
      </c>
      <c r="C34" s="22" t="s">
        <v>1186</v>
      </c>
      <c r="D34" s="23">
        <v>926.72</v>
      </c>
      <c r="E34" s="23">
        <v>0</v>
      </c>
      <c r="F34" s="23">
        <v>0</v>
      </c>
      <c r="G34" s="23">
        <v>926.7</v>
      </c>
      <c r="H34" s="23"/>
      <c r="I34" s="23">
        <v>926.72</v>
      </c>
      <c r="J34" s="24">
        <f t="shared" si="1"/>
        <v>100.00215819574835</v>
      </c>
      <c r="K34" s="23"/>
      <c r="L34" s="23"/>
      <c r="M34" s="23">
        <v>0</v>
      </c>
      <c r="N34" s="20">
        <v>0.02</v>
      </c>
    </row>
    <row r="35" spans="1:14" ht="11.25">
      <c r="A35" s="21" t="s">
        <v>251</v>
      </c>
      <c r="B35" s="22" t="s">
        <v>1187</v>
      </c>
      <c r="C35" s="22" t="s">
        <v>1188</v>
      </c>
      <c r="D35" s="23">
        <v>4298.8</v>
      </c>
      <c r="E35" s="23">
        <v>0</v>
      </c>
      <c r="F35" s="23">
        <v>0</v>
      </c>
      <c r="G35" s="23">
        <v>4298.8</v>
      </c>
      <c r="H35" s="23"/>
      <c r="I35" s="23">
        <v>4298.8</v>
      </c>
      <c r="J35" s="24">
        <f t="shared" si="1"/>
        <v>100</v>
      </c>
      <c r="K35" s="23"/>
      <c r="L35" s="23"/>
      <c r="M35" s="23">
        <v>0</v>
      </c>
      <c r="N35" s="20">
        <v>0</v>
      </c>
    </row>
    <row r="36" spans="1:14" ht="11.25">
      <c r="A36" s="21" t="s">
        <v>251</v>
      </c>
      <c r="B36" s="22" t="s">
        <v>1189</v>
      </c>
      <c r="C36" s="22" t="s">
        <v>1190</v>
      </c>
      <c r="D36" s="23">
        <v>3577.1</v>
      </c>
      <c r="E36" s="23">
        <v>0</v>
      </c>
      <c r="F36" s="23">
        <v>0</v>
      </c>
      <c r="G36" s="23">
        <v>3577.1</v>
      </c>
      <c r="H36" s="23"/>
      <c r="I36" s="23">
        <v>3577.06</v>
      </c>
      <c r="J36" s="24">
        <f t="shared" si="1"/>
        <v>99.99888177574013</v>
      </c>
      <c r="K36" s="23"/>
      <c r="L36" s="23"/>
      <c r="M36" s="23">
        <v>0</v>
      </c>
      <c r="N36" s="20">
        <v>0</v>
      </c>
    </row>
    <row r="37" spans="1:14" ht="11.25">
      <c r="A37" s="21" t="s">
        <v>251</v>
      </c>
      <c r="B37" s="22" t="s">
        <v>1191</v>
      </c>
      <c r="C37" s="22" t="s">
        <v>1192</v>
      </c>
      <c r="D37" s="23">
        <v>5096</v>
      </c>
      <c r="E37" s="23">
        <v>0</v>
      </c>
      <c r="F37" s="23">
        <v>0</v>
      </c>
      <c r="G37" s="23">
        <v>4902.3</v>
      </c>
      <c r="H37" s="23"/>
      <c r="I37" s="23">
        <v>4902.18</v>
      </c>
      <c r="J37" s="24">
        <f t="shared" si="1"/>
        <v>99.99755216938988</v>
      </c>
      <c r="K37" s="23"/>
      <c r="L37" s="23"/>
      <c r="M37" s="23">
        <v>0</v>
      </c>
      <c r="N37" s="20">
        <v>193.7</v>
      </c>
    </row>
    <row r="38" spans="1:14" ht="11.25">
      <c r="A38" s="21" t="s">
        <v>251</v>
      </c>
      <c r="B38" s="22" t="s">
        <v>1193</v>
      </c>
      <c r="C38" s="22" t="s">
        <v>1194</v>
      </c>
      <c r="D38" s="23">
        <v>4432.8</v>
      </c>
      <c r="E38" s="23">
        <v>0</v>
      </c>
      <c r="F38" s="23">
        <v>0</v>
      </c>
      <c r="G38" s="23">
        <v>3980.1</v>
      </c>
      <c r="H38" s="23"/>
      <c r="I38" s="23">
        <v>3980.16</v>
      </c>
      <c r="J38" s="24">
        <f t="shared" si="1"/>
        <v>100.00150749981157</v>
      </c>
      <c r="K38" s="23"/>
      <c r="L38" s="23"/>
      <c r="M38" s="23">
        <v>0</v>
      </c>
      <c r="N38" s="20">
        <v>452.7</v>
      </c>
    </row>
    <row r="39" spans="1:14" ht="11.25">
      <c r="A39" s="21" t="s">
        <v>251</v>
      </c>
      <c r="B39" s="22" t="s">
        <v>1195</v>
      </c>
      <c r="C39" s="22" t="s">
        <v>1196</v>
      </c>
      <c r="D39" s="23">
        <v>4237.46</v>
      </c>
      <c r="E39" s="23">
        <v>0</v>
      </c>
      <c r="F39" s="23">
        <v>0</v>
      </c>
      <c r="G39" s="23">
        <v>4091.5</v>
      </c>
      <c r="H39" s="23"/>
      <c r="I39" s="23">
        <v>4091.42</v>
      </c>
      <c r="J39" s="24">
        <f t="shared" si="1"/>
        <v>99.99804472687279</v>
      </c>
      <c r="K39" s="23"/>
      <c r="L39" s="23"/>
      <c r="M39" s="23">
        <v>0</v>
      </c>
      <c r="N39" s="20">
        <v>145.96</v>
      </c>
    </row>
    <row r="40" spans="1:14" ht="11.25">
      <c r="A40" s="21" t="s">
        <v>251</v>
      </c>
      <c r="B40" s="22" t="s">
        <v>1197</v>
      </c>
      <c r="C40" s="22" t="s">
        <v>1198</v>
      </c>
      <c r="D40" s="23">
        <v>5036.5</v>
      </c>
      <c r="E40" s="23">
        <v>0</v>
      </c>
      <c r="F40" s="23">
        <v>0</v>
      </c>
      <c r="G40" s="23">
        <v>4957.7</v>
      </c>
      <c r="H40" s="23"/>
      <c r="I40" s="23">
        <v>4957.8</v>
      </c>
      <c r="J40" s="24">
        <f t="shared" si="1"/>
        <v>100.00201706436452</v>
      </c>
      <c r="K40" s="23"/>
      <c r="L40" s="23"/>
      <c r="M40" s="23">
        <v>0</v>
      </c>
      <c r="N40" s="20">
        <v>78.8</v>
      </c>
    </row>
    <row r="41" spans="1:14" ht="11.25">
      <c r="A41" s="21" t="s">
        <v>251</v>
      </c>
      <c r="B41" s="22" t="s">
        <v>1199</v>
      </c>
      <c r="C41" s="22" t="s">
        <v>1200</v>
      </c>
      <c r="D41" s="23">
        <v>3896</v>
      </c>
      <c r="E41" s="23">
        <v>0</v>
      </c>
      <c r="F41" s="23">
        <v>0</v>
      </c>
      <c r="G41" s="23">
        <v>3240.3</v>
      </c>
      <c r="H41" s="23"/>
      <c r="I41" s="23">
        <v>3240.3</v>
      </c>
      <c r="J41" s="24">
        <f t="shared" si="1"/>
        <v>100</v>
      </c>
      <c r="K41" s="23"/>
      <c r="L41" s="23"/>
      <c r="M41" s="23">
        <v>0</v>
      </c>
      <c r="N41" s="20">
        <v>655.7</v>
      </c>
    </row>
    <row r="42" spans="1:14" ht="11.25">
      <c r="A42" s="21" t="s">
        <v>251</v>
      </c>
      <c r="B42" s="22" t="s">
        <v>1201</v>
      </c>
      <c r="C42" s="22" t="s">
        <v>1202</v>
      </c>
      <c r="D42" s="23">
        <v>3980.8</v>
      </c>
      <c r="E42" s="23">
        <v>0</v>
      </c>
      <c r="F42" s="23">
        <v>0</v>
      </c>
      <c r="G42" s="23">
        <v>3980.8</v>
      </c>
      <c r="H42" s="23"/>
      <c r="I42" s="23">
        <v>3980.68</v>
      </c>
      <c r="J42" s="24">
        <f t="shared" si="1"/>
        <v>99.99698553054662</v>
      </c>
      <c r="K42" s="23"/>
      <c r="L42" s="23"/>
      <c r="M42" s="23">
        <v>0</v>
      </c>
      <c r="N42" s="20">
        <v>0</v>
      </c>
    </row>
    <row r="43" spans="1:14" ht="11.25">
      <c r="A43" s="21" t="s">
        <v>251</v>
      </c>
      <c r="B43" s="22" t="s">
        <v>1203</v>
      </c>
      <c r="C43" s="22" t="s">
        <v>1204</v>
      </c>
      <c r="D43" s="23">
        <v>2234.9</v>
      </c>
      <c r="E43" s="23">
        <v>0</v>
      </c>
      <c r="F43" s="23">
        <v>0</v>
      </c>
      <c r="G43" s="23">
        <v>2234.9</v>
      </c>
      <c r="H43" s="23"/>
      <c r="I43" s="23">
        <v>2234.87</v>
      </c>
      <c r="J43" s="24">
        <f t="shared" si="1"/>
        <v>99.99865765806076</v>
      </c>
      <c r="K43" s="23"/>
      <c r="L43" s="23"/>
      <c r="M43" s="23">
        <v>0</v>
      </c>
      <c r="N43" s="20">
        <v>0</v>
      </c>
    </row>
    <row r="44" spans="1:14" ht="11.25">
      <c r="A44" s="21" t="s">
        <v>251</v>
      </c>
      <c r="B44" s="22" t="s">
        <v>1205</v>
      </c>
      <c r="C44" s="22" t="s">
        <v>1206</v>
      </c>
      <c r="D44" s="23">
        <v>4573.1</v>
      </c>
      <c r="E44" s="23">
        <v>0</v>
      </c>
      <c r="F44" s="23">
        <v>0</v>
      </c>
      <c r="G44" s="23">
        <v>4573.1</v>
      </c>
      <c r="H44" s="23"/>
      <c r="I44" s="23">
        <v>4573.11</v>
      </c>
      <c r="J44" s="24">
        <f t="shared" si="1"/>
        <v>100.00021867004874</v>
      </c>
      <c r="K44" s="23"/>
      <c r="L44" s="23"/>
      <c r="M44" s="23">
        <v>0</v>
      </c>
      <c r="N44" s="20">
        <v>0</v>
      </c>
    </row>
    <row r="45" spans="1:14" ht="11.25">
      <c r="A45" s="21" t="s">
        <v>251</v>
      </c>
      <c r="B45" s="22" t="s">
        <v>1207</v>
      </c>
      <c r="C45" s="22" t="s">
        <v>1208</v>
      </c>
      <c r="D45" s="23">
        <v>5019</v>
      </c>
      <c r="E45" s="23">
        <v>0</v>
      </c>
      <c r="F45" s="23">
        <v>0</v>
      </c>
      <c r="G45" s="23">
        <v>5019</v>
      </c>
      <c r="H45" s="23"/>
      <c r="I45" s="23">
        <v>5019.05</v>
      </c>
      <c r="J45" s="24">
        <f t="shared" si="1"/>
        <v>100.00099621438534</v>
      </c>
      <c r="K45" s="23"/>
      <c r="L45" s="23"/>
      <c r="M45" s="23">
        <v>0</v>
      </c>
      <c r="N45" s="20">
        <v>0</v>
      </c>
    </row>
    <row r="46" spans="1:14" ht="11.25">
      <c r="A46" s="21" t="s">
        <v>251</v>
      </c>
      <c r="B46" s="22" t="s">
        <v>1209</v>
      </c>
      <c r="C46" s="22" t="s">
        <v>1210</v>
      </c>
      <c r="D46" s="23">
        <v>4499.22</v>
      </c>
      <c r="E46" s="23">
        <v>0</v>
      </c>
      <c r="F46" s="23">
        <v>0</v>
      </c>
      <c r="G46" s="23">
        <v>4499.2</v>
      </c>
      <c r="H46" s="23"/>
      <c r="I46" s="23">
        <v>4499.25</v>
      </c>
      <c r="J46" s="24">
        <f t="shared" si="1"/>
        <v>100.0011113086771</v>
      </c>
      <c r="K46" s="23"/>
      <c r="L46" s="23"/>
      <c r="M46" s="23">
        <v>0</v>
      </c>
      <c r="N46" s="20">
        <v>0.02</v>
      </c>
    </row>
    <row r="47" spans="1:14" ht="11.25">
      <c r="A47" s="21" t="s">
        <v>251</v>
      </c>
      <c r="B47" s="22" t="s">
        <v>1211</v>
      </c>
      <c r="C47" s="22" t="s">
        <v>1212</v>
      </c>
      <c r="D47" s="23">
        <v>5185</v>
      </c>
      <c r="E47" s="23">
        <v>0</v>
      </c>
      <c r="F47" s="23">
        <v>0</v>
      </c>
      <c r="G47" s="23">
        <v>5185</v>
      </c>
      <c r="H47" s="23"/>
      <c r="I47" s="23">
        <v>5185</v>
      </c>
      <c r="J47" s="24">
        <f t="shared" si="1"/>
        <v>100</v>
      </c>
      <c r="K47" s="23"/>
      <c r="L47" s="23"/>
      <c r="M47" s="23">
        <v>0</v>
      </c>
      <c r="N47" s="20">
        <v>0</v>
      </c>
    </row>
    <row r="48" spans="1:14" ht="11.25">
      <c r="A48" s="21" t="s">
        <v>251</v>
      </c>
      <c r="B48" s="22" t="s">
        <v>1213</v>
      </c>
      <c r="C48" s="22" t="s">
        <v>1214</v>
      </c>
      <c r="D48" s="23">
        <v>3354.02</v>
      </c>
      <c r="E48" s="23">
        <v>0</v>
      </c>
      <c r="F48" s="23">
        <v>0</v>
      </c>
      <c r="G48" s="23">
        <v>3347.5</v>
      </c>
      <c r="H48" s="23"/>
      <c r="I48" s="23">
        <v>3347.47</v>
      </c>
      <c r="J48" s="24">
        <f t="shared" si="1"/>
        <v>99.99910380881255</v>
      </c>
      <c r="K48" s="23"/>
      <c r="L48" s="23"/>
      <c r="M48" s="23">
        <v>0</v>
      </c>
      <c r="N48" s="20">
        <v>6.52</v>
      </c>
    </row>
    <row r="49" spans="1:14" ht="11.25">
      <c r="A49" s="21" t="s">
        <v>251</v>
      </c>
      <c r="B49" s="22" t="s">
        <v>1215</v>
      </c>
      <c r="C49" s="22" t="s">
        <v>1216</v>
      </c>
      <c r="D49" s="23">
        <v>3430.72</v>
      </c>
      <c r="E49" s="23">
        <v>0</v>
      </c>
      <c r="F49" s="23">
        <v>0</v>
      </c>
      <c r="G49" s="23">
        <v>3003.9</v>
      </c>
      <c r="H49" s="23"/>
      <c r="I49" s="23">
        <v>3004.18</v>
      </c>
      <c r="J49" s="24">
        <f t="shared" si="1"/>
        <v>100.00932121575285</v>
      </c>
      <c r="K49" s="23"/>
      <c r="L49" s="23"/>
      <c r="M49" s="23">
        <v>0</v>
      </c>
      <c r="N49" s="20">
        <v>426.82</v>
      </c>
    </row>
    <row r="50" spans="1:14" ht="11.25">
      <c r="A50" s="21" t="s">
        <v>251</v>
      </c>
      <c r="B50" s="22" t="s">
        <v>1217</v>
      </c>
      <c r="C50" s="22" t="s">
        <v>1218</v>
      </c>
      <c r="D50" s="23">
        <v>5123.41</v>
      </c>
      <c r="E50" s="23">
        <v>0</v>
      </c>
      <c r="F50" s="23">
        <v>0</v>
      </c>
      <c r="G50" s="23">
        <v>4867.5</v>
      </c>
      <c r="H50" s="23"/>
      <c r="I50" s="23">
        <v>4867.5</v>
      </c>
      <c r="J50" s="24">
        <f t="shared" si="1"/>
        <v>100</v>
      </c>
      <c r="K50" s="23"/>
      <c r="L50" s="23"/>
      <c r="M50" s="23">
        <v>0</v>
      </c>
      <c r="N50" s="20">
        <v>255.91</v>
      </c>
    </row>
    <row r="51" spans="1:14" ht="11.25">
      <c r="A51" s="21" t="s">
        <v>251</v>
      </c>
      <c r="B51" s="22" t="s">
        <v>1219</v>
      </c>
      <c r="C51" s="22" t="s">
        <v>1220</v>
      </c>
      <c r="D51" s="23">
        <v>61030.53</v>
      </c>
      <c r="E51" s="23">
        <v>0</v>
      </c>
      <c r="F51" s="23">
        <v>0</v>
      </c>
      <c r="G51" s="23">
        <v>39577.3</v>
      </c>
      <c r="H51" s="23"/>
      <c r="I51" s="23">
        <v>934.74</v>
      </c>
      <c r="J51" s="24">
        <f t="shared" si="1"/>
        <v>2.3618084103766552</v>
      </c>
      <c r="K51" s="23"/>
      <c r="L51" s="23"/>
      <c r="M51" s="23">
        <v>0</v>
      </c>
      <c r="N51" s="20">
        <v>21453.23</v>
      </c>
    </row>
    <row r="52" spans="1:14" ht="11.25">
      <c r="A52" s="21" t="s">
        <v>251</v>
      </c>
      <c r="B52" s="22" t="s">
        <v>1221</v>
      </c>
      <c r="C52" s="22" t="s">
        <v>1222</v>
      </c>
      <c r="D52" s="23">
        <v>7285.32</v>
      </c>
      <c r="E52" s="23">
        <v>0</v>
      </c>
      <c r="F52" s="23">
        <v>0</v>
      </c>
      <c r="G52" s="23">
        <v>7200</v>
      </c>
      <c r="H52" s="23"/>
      <c r="I52" s="23">
        <v>7200</v>
      </c>
      <c r="J52" s="24">
        <f t="shared" si="1"/>
        <v>100</v>
      </c>
      <c r="K52" s="23"/>
      <c r="L52" s="23"/>
      <c r="M52" s="23">
        <v>0</v>
      </c>
      <c r="N52" s="20">
        <v>85.32</v>
      </c>
    </row>
    <row r="53" spans="1:14" ht="11.25">
      <c r="A53" s="21" t="s">
        <v>251</v>
      </c>
      <c r="B53" s="22" t="s">
        <v>1223</v>
      </c>
      <c r="C53" s="22" t="s">
        <v>1224</v>
      </c>
      <c r="D53" s="23">
        <v>12791.82</v>
      </c>
      <c r="E53" s="23">
        <v>0</v>
      </c>
      <c r="F53" s="23">
        <v>0</v>
      </c>
      <c r="G53" s="23">
        <v>12248.4</v>
      </c>
      <c r="H53" s="23"/>
      <c r="I53" s="23">
        <v>12248.5</v>
      </c>
      <c r="J53" s="24">
        <f t="shared" si="1"/>
        <v>100.00081643316679</v>
      </c>
      <c r="K53" s="23"/>
      <c r="L53" s="23"/>
      <c r="M53" s="23">
        <v>0</v>
      </c>
      <c r="N53" s="20">
        <v>543.42</v>
      </c>
    </row>
    <row r="54" spans="1:14" ht="11.25">
      <c r="A54" s="21" t="s">
        <v>251</v>
      </c>
      <c r="B54" s="22" t="s">
        <v>1225</v>
      </c>
      <c r="C54" s="22" t="s">
        <v>1226</v>
      </c>
      <c r="D54" s="23">
        <v>4654.4</v>
      </c>
      <c r="E54" s="23">
        <v>0</v>
      </c>
      <c r="F54" s="23">
        <v>0</v>
      </c>
      <c r="G54" s="23">
        <v>4302.3</v>
      </c>
      <c r="H54" s="23"/>
      <c r="I54" s="23">
        <v>4302.32</v>
      </c>
      <c r="J54" s="24">
        <f t="shared" si="1"/>
        <v>100.00046486762893</v>
      </c>
      <c r="K54" s="23"/>
      <c r="L54" s="23"/>
      <c r="M54" s="23">
        <v>0</v>
      </c>
      <c r="N54" s="20">
        <v>352.1</v>
      </c>
    </row>
    <row r="55" spans="1:14" ht="11.25">
      <c r="A55" s="21" t="s">
        <v>251</v>
      </c>
      <c r="B55" s="22" t="s">
        <v>1227</v>
      </c>
      <c r="C55" s="22" t="s">
        <v>1228</v>
      </c>
      <c r="D55" s="23">
        <v>4764.4</v>
      </c>
      <c r="E55" s="23">
        <v>0</v>
      </c>
      <c r="F55" s="23">
        <v>0</v>
      </c>
      <c r="G55" s="23">
        <v>4056.3</v>
      </c>
      <c r="H55" s="23"/>
      <c r="I55" s="23">
        <v>4056.36</v>
      </c>
      <c r="J55" s="24">
        <f t="shared" si="1"/>
        <v>100.00147918053398</v>
      </c>
      <c r="K55" s="23"/>
      <c r="L55" s="23"/>
      <c r="M55" s="23">
        <v>0</v>
      </c>
      <c r="N55" s="20">
        <v>708.1</v>
      </c>
    </row>
    <row r="56" spans="1:14" ht="11.25">
      <c r="A56" s="21" t="s">
        <v>240</v>
      </c>
      <c r="B56" s="22" t="s">
        <v>1229</v>
      </c>
      <c r="C56" s="22" t="s">
        <v>1230</v>
      </c>
      <c r="D56" s="23">
        <v>246750</v>
      </c>
      <c r="E56" s="23">
        <v>0</v>
      </c>
      <c r="F56" s="23">
        <v>20000</v>
      </c>
      <c r="G56" s="23">
        <v>20000</v>
      </c>
      <c r="H56" s="23"/>
      <c r="I56" s="23">
        <v>15327.48</v>
      </c>
      <c r="J56" s="24">
        <f t="shared" si="1"/>
        <v>76.6374</v>
      </c>
      <c r="K56" s="23"/>
      <c r="L56" s="23"/>
      <c r="M56" s="23">
        <v>0</v>
      </c>
      <c r="N56" s="20">
        <v>226750</v>
      </c>
    </row>
    <row r="57" spans="1:14" ht="11.25">
      <c r="A57" s="21" t="s">
        <v>1231</v>
      </c>
      <c r="B57" s="22" t="s">
        <v>1232</v>
      </c>
      <c r="C57" s="22" t="s">
        <v>1233</v>
      </c>
      <c r="D57" s="23">
        <v>29852.73</v>
      </c>
      <c r="E57" s="23">
        <v>23617.73</v>
      </c>
      <c r="F57" s="23">
        <v>0</v>
      </c>
      <c r="G57" s="23">
        <v>600</v>
      </c>
      <c r="H57" s="23">
        <v>600</v>
      </c>
      <c r="I57" s="23">
        <v>597.25</v>
      </c>
      <c r="J57" s="24">
        <f t="shared" si="1"/>
        <v>99.54166666666667</v>
      </c>
      <c r="K57" s="23">
        <v>0</v>
      </c>
      <c r="L57" s="23">
        <v>0</v>
      </c>
      <c r="M57" s="23">
        <v>0</v>
      </c>
      <c r="N57" s="20">
        <v>5635</v>
      </c>
    </row>
    <row r="58" spans="1:14" ht="11.25">
      <c r="A58" s="21" t="s">
        <v>1231</v>
      </c>
      <c r="B58" s="22" t="s">
        <v>1234</v>
      </c>
      <c r="C58" s="22" t="s">
        <v>1235</v>
      </c>
      <c r="D58" s="23">
        <v>161300</v>
      </c>
      <c r="E58" s="23">
        <v>1300</v>
      </c>
      <c r="F58" s="23">
        <v>5000</v>
      </c>
      <c r="G58" s="23">
        <v>0</v>
      </c>
      <c r="H58" s="23">
        <v>0</v>
      </c>
      <c r="I58" s="23">
        <v>0</v>
      </c>
      <c r="J58" s="24" t="str">
        <f t="shared" si="1"/>
        <v>***</v>
      </c>
      <c r="K58" s="23">
        <v>0</v>
      </c>
      <c r="L58" s="23">
        <v>0</v>
      </c>
      <c r="M58" s="23">
        <v>0</v>
      </c>
      <c r="N58" s="20">
        <v>160000</v>
      </c>
    </row>
    <row r="59" spans="1:14" ht="11.25">
      <c r="A59" s="21" t="s">
        <v>1231</v>
      </c>
      <c r="B59" s="22" t="s">
        <v>1236</v>
      </c>
      <c r="C59" s="22" t="s">
        <v>1237</v>
      </c>
      <c r="D59" s="23">
        <v>29005</v>
      </c>
      <c r="E59" s="23">
        <v>6000</v>
      </c>
      <c r="F59" s="23">
        <v>0</v>
      </c>
      <c r="G59" s="23">
        <v>2500</v>
      </c>
      <c r="H59" s="23">
        <v>2500</v>
      </c>
      <c r="I59" s="23">
        <v>2500</v>
      </c>
      <c r="J59" s="24">
        <f t="shared" si="1"/>
        <v>100</v>
      </c>
      <c r="K59" s="23">
        <v>6000</v>
      </c>
      <c r="L59" s="23">
        <v>5958.12</v>
      </c>
      <c r="M59" s="23">
        <v>0</v>
      </c>
      <c r="N59" s="20">
        <v>14505</v>
      </c>
    </row>
    <row r="60" spans="1:14" ht="12" thickBot="1">
      <c r="A60" s="21" t="s">
        <v>1231</v>
      </c>
      <c r="B60" s="22" t="s">
        <v>1238</v>
      </c>
      <c r="C60" s="22" t="s">
        <v>1239</v>
      </c>
      <c r="D60" s="23">
        <v>30000</v>
      </c>
      <c r="E60" s="23">
        <v>0</v>
      </c>
      <c r="F60" s="23">
        <v>0</v>
      </c>
      <c r="G60" s="23">
        <v>1900</v>
      </c>
      <c r="H60" s="23">
        <v>1900</v>
      </c>
      <c r="I60" s="23">
        <v>1900</v>
      </c>
      <c r="J60" s="24">
        <f t="shared" si="1"/>
        <v>100</v>
      </c>
      <c r="K60" s="23">
        <v>0</v>
      </c>
      <c r="L60" s="23">
        <v>0</v>
      </c>
      <c r="M60" s="23">
        <v>0</v>
      </c>
      <c r="N60" s="20">
        <v>28100</v>
      </c>
    </row>
    <row r="61" spans="1:14" ht="12" thickBot="1">
      <c r="A61" s="28" t="s">
        <v>41</v>
      </c>
      <c r="B61" s="29"/>
      <c r="C61" s="29"/>
      <c r="D61" s="30">
        <v>699968.24</v>
      </c>
      <c r="E61" s="30">
        <v>38962.77</v>
      </c>
      <c r="F61" s="30">
        <v>25000</v>
      </c>
      <c r="G61" s="30">
        <v>192221.5</v>
      </c>
      <c r="H61" s="30">
        <v>5000</v>
      </c>
      <c r="I61" s="30">
        <v>148904.28</v>
      </c>
      <c r="J61" s="31">
        <f t="shared" si="1"/>
        <v>77.46494538852313</v>
      </c>
      <c r="K61" s="30">
        <v>6000</v>
      </c>
      <c r="L61" s="30">
        <v>5958.12</v>
      </c>
      <c r="M61" s="30">
        <v>0</v>
      </c>
      <c r="N61" s="27">
        <v>462783.96</v>
      </c>
    </row>
    <row r="62" spans="1:14" ht="16.5" thickBo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" thickBot="1">
      <c r="A63" s="8" t="s">
        <v>48</v>
      </c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9"/>
    </row>
    <row r="64" spans="1:14" ht="11.25">
      <c r="A64" s="21" t="s">
        <v>240</v>
      </c>
      <c r="B64" s="22" t="s">
        <v>1240</v>
      </c>
      <c r="C64" s="22" t="s">
        <v>1241</v>
      </c>
      <c r="D64" s="23">
        <v>32717.57</v>
      </c>
      <c r="E64" s="23">
        <v>16717.57</v>
      </c>
      <c r="F64" s="23">
        <v>0</v>
      </c>
      <c r="G64" s="23">
        <v>16000</v>
      </c>
      <c r="H64" s="23"/>
      <c r="I64" s="23">
        <v>13784.5</v>
      </c>
      <c r="J64" s="24">
        <f aca="true" t="shared" si="2" ref="J64:J71">IF(G64=0,"***",100*I64/G64)</f>
        <v>86.153125</v>
      </c>
      <c r="K64" s="23"/>
      <c r="L64" s="23"/>
      <c r="M64" s="23">
        <v>0</v>
      </c>
      <c r="N64" s="20">
        <v>0</v>
      </c>
    </row>
    <row r="65" spans="1:14" ht="11.25">
      <c r="A65" s="21" t="s">
        <v>240</v>
      </c>
      <c r="B65" s="22" t="s">
        <v>1242</v>
      </c>
      <c r="C65" s="22" t="s">
        <v>1243</v>
      </c>
      <c r="D65" s="23">
        <v>117380.28</v>
      </c>
      <c r="E65" s="23">
        <v>54380.28</v>
      </c>
      <c r="F65" s="23">
        <v>0</v>
      </c>
      <c r="G65" s="23">
        <v>63022</v>
      </c>
      <c r="H65" s="23"/>
      <c r="I65" s="23">
        <v>44926.12</v>
      </c>
      <c r="J65" s="24">
        <f t="shared" si="2"/>
        <v>71.28640792104345</v>
      </c>
      <c r="K65" s="23"/>
      <c r="L65" s="23"/>
      <c r="M65" s="23">
        <v>0</v>
      </c>
      <c r="N65" s="20">
        <v>-22</v>
      </c>
    </row>
    <row r="66" spans="1:14" ht="11.25">
      <c r="A66" s="21" t="s">
        <v>240</v>
      </c>
      <c r="B66" s="22" t="s">
        <v>1244</v>
      </c>
      <c r="C66" s="22" t="s">
        <v>1245</v>
      </c>
      <c r="D66" s="23">
        <v>164917.97</v>
      </c>
      <c r="E66" s="23">
        <v>96.27</v>
      </c>
      <c r="F66" s="23">
        <v>0</v>
      </c>
      <c r="G66" s="23">
        <v>164821.6</v>
      </c>
      <c r="H66" s="23"/>
      <c r="I66" s="23">
        <v>164352.6</v>
      </c>
      <c r="J66" s="24">
        <f t="shared" si="2"/>
        <v>99.71544991675847</v>
      </c>
      <c r="K66" s="23"/>
      <c r="L66" s="23"/>
      <c r="M66" s="23">
        <v>0</v>
      </c>
      <c r="N66" s="20">
        <v>0.1</v>
      </c>
    </row>
    <row r="67" spans="1:14" ht="11.25">
      <c r="A67" s="21" t="s">
        <v>240</v>
      </c>
      <c r="B67" s="22" t="s">
        <v>1246</v>
      </c>
      <c r="C67" s="22" t="s">
        <v>1243</v>
      </c>
      <c r="D67" s="23">
        <v>280000</v>
      </c>
      <c r="E67" s="23">
        <v>0</v>
      </c>
      <c r="F67" s="23">
        <v>30000</v>
      </c>
      <c r="G67" s="23">
        <v>30350.6</v>
      </c>
      <c r="H67" s="23"/>
      <c r="I67" s="23">
        <v>30350.6</v>
      </c>
      <c r="J67" s="24">
        <f t="shared" si="2"/>
        <v>100</v>
      </c>
      <c r="K67" s="23"/>
      <c r="L67" s="23"/>
      <c r="M67" s="23">
        <v>0</v>
      </c>
      <c r="N67" s="20">
        <v>249649.4</v>
      </c>
    </row>
    <row r="68" spans="1:14" ht="11.25">
      <c r="A68" s="21" t="s">
        <v>240</v>
      </c>
      <c r="B68" s="22" t="s">
        <v>1247</v>
      </c>
      <c r="C68" s="22" t="s">
        <v>1248</v>
      </c>
      <c r="D68" s="23">
        <v>226534</v>
      </c>
      <c r="E68" s="23">
        <v>0</v>
      </c>
      <c r="F68" s="23">
        <v>73000</v>
      </c>
      <c r="G68" s="23">
        <v>73000</v>
      </c>
      <c r="H68" s="23"/>
      <c r="I68" s="23">
        <v>70569.81</v>
      </c>
      <c r="J68" s="24">
        <f t="shared" si="2"/>
        <v>96.67097260273972</v>
      </c>
      <c r="K68" s="23"/>
      <c r="L68" s="23"/>
      <c r="M68" s="23">
        <v>0</v>
      </c>
      <c r="N68" s="20">
        <v>153534</v>
      </c>
    </row>
    <row r="69" spans="1:14" ht="11.25">
      <c r="A69" s="21" t="s">
        <v>1249</v>
      </c>
      <c r="B69" s="22" t="s">
        <v>1250</v>
      </c>
      <c r="C69" s="22" t="s">
        <v>1251</v>
      </c>
      <c r="D69" s="23">
        <v>500</v>
      </c>
      <c r="E69" s="23">
        <v>0</v>
      </c>
      <c r="F69" s="23">
        <v>0</v>
      </c>
      <c r="G69" s="23">
        <v>500</v>
      </c>
      <c r="H69" s="23">
        <v>500</v>
      </c>
      <c r="I69" s="23">
        <v>0</v>
      </c>
      <c r="J69" s="24">
        <f t="shared" si="2"/>
        <v>0</v>
      </c>
      <c r="K69" s="23">
        <v>0</v>
      </c>
      <c r="L69" s="23">
        <v>0</v>
      </c>
      <c r="M69" s="23">
        <v>0</v>
      </c>
      <c r="N69" s="20">
        <v>0</v>
      </c>
    </row>
    <row r="70" spans="1:14" ht="12" thickBot="1">
      <c r="A70" s="95"/>
      <c r="B70" s="96"/>
      <c r="C70" s="96" t="s">
        <v>1252</v>
      </c>
      <c r="D70" s="97"/>
      <c r="E70" s="97"/>
      <c r="F70" s="97"/>
      <c r="G70" s="97"/>
      <c r="H70" s="97"/>
      <c r="J70" s="98"/>
      <c r="K70" s="97"/>
      <c r="L70" s="97"/>
      <c r="M70" s="97">
        <v>468.391</v>
      </c>
      <c r="N70" s="99"/>
    </row>
    <row r="71" spans="1:14" ht="12" thickBot="1">
      <c r="A71" s="28" t="s">
        <v>61</v>
      </c>
      <c r="B71" s="29"/>
      <c r="C71" s="29"/>
      <c r="D71" s="30">
        <v>822049.82</v>
      </c>
      <c r="E71" s="30">
        <v>71194.11</v>
      </c>
      <c r="F71" s="30">
        <v>103000</v>
      </c>
      <c r="G71" s="30">
        <v>347694.2</v>
      </c>
      <c r="H71" s="30">
        <v>500</v>
      </c>
      <c r="I71" s="30">
        <f>323983.63</f>
        <v>323983.63</v>
      </c>
      <c r="J71" s="31">
        <f t="shared" si="2"/>
        <v>93.18062538863173</v>
      </c>
      <c r="K71" s="30">
        <v>0</v>
      </c>
      <c r="L71" s="30">
        <v>0</v>
      </c>
      <c r="M71" s="30">
        <f>0+M70</f>
        <v>468.391</v>
      </c>
      <c r="N71" s="27">
        <v>403161.51</v>
      </c>
    </row>
    <row r="72" spans="1:14" ht="16.5" thickBot="1">
      <c r="A72" s="3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 thickBot="1">
      <c r="A73" s="8" t="s">
        <v>70</v>
      </c>
      <c r="B73" s="6"/>
      <c r="C73" s="6"/>
      <c r="D73" s="26">
        <v>2897673.78</v>
      </c>
      <c r="E73" s="26">
        <v>538885.16</v>
      </c>
      <c r="F73" s="26">
        <v>370236</v>
      </c>
      <c r="G73" s="26">
        <v>814723.9</v>
      </c>
      <c r="H73" s="26"/>
      <c r="I73" s="26">
        <v>747795.45</v>
      </c>
      <c r="J73" s="32">
        <f>IF(G73=0,"***",100*I73/G73)</f>
        <v>91.7851372716573</v>
      </c>
      <c r="K73" s="26">
        <v>0</v>
      </c>
      <c r="L73" s="26">
        <v>0</v>
      </c>
      <c r="M73" s="26">
        <v>131.75</v>
      </c>
      <c r="N73" s="27">
        <v>1543932.97</v>
      </c>
    </row>
    <row r="74" spans="1:14" ht="12" thickBot="1">
      <c r="A74" s="8" t="s">
        <v>71</v>
      </c>
      <c r="B74" s="6"/>
      <c r="C74" s="6"/>
      <c r="D74" s="26">
        <v>250657.73</v>
      </c>
      <c r="E74" s="26">
        <v>30917.72</v>
      </c>
      <c r="F74" s="26">
        <v>5000</v>
      </c>
      <c r="G74" s="26">
        <v>5500</v>
      </c>
      <c r="H74" s="26">
        <v>5500</v>
      </c>
      <c r="I74" s="26">
        <f>4997.25</f>
        <v>4997.25</v>
      </c>
      <c r="J74" s="32">
        <f>IF(G74=0,"***",100*I74/G74)</f>
        <v>90.85909090909091</v>
      </c>
      <c r="K74" s="26">
        <v>6000</v>
      </c>
      <c r="L74" s="26">
        <v>5958.12</v>
      </c>
      <c r="M74" s="26">
        <f>M70</f>
        <v>468.391</v>
      </c>
      <c r="N74" s="27">
        <v>208240.01</v>
      </c>
    </row>
    <row r="75" spans="1:14" ht="12" thickBot="1">
      <c r="A75" s="8" t="s">
        <v>74</v>
      </c>
      <c r="B75" s="6"/>
      <c r="C75" s="6"/>
      <c r="D75" s="30"/>
      <c r="E75" s="30"/>
      <c r="F75" s="30">
        <v>22000</v>
      </c>
      <c r="G75" s="30"/>
      <c r="H75" s="30"/>
      <c r="I75" s="30"/>
      <c r="J75" s="31"/>
      <c r="K75" s="30"/>
      <c r="L75" s="30"/>
      <c r="M75" s="30"/>
      <c r="N75" s="27"/>
    </row>
    <row r="76" spans="1:14" ht="16.5" thickBot="1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" thickBot="1">
      <c r="A77" s="8" t="s">
        <v>72</v>
      </c>
      <c r="B77" s="6"/>
      <c r="C77" s="6"/>
      <c r="D77" s="26">
        <v>3148331.51</v>
      </c>
      <c r="E77" s="26">
        <v>569802.89</v>
      </c>
      <c r="F77" s="26">
        <f>375236+F75</f>
        <v>397236</v>
      </c>
      <c r="G77" s="26">
        <v>820223.9</v>
      </c>
      <c r="H77" s="26">
        <v>5500</v>
      </c>
      <c r="I77" s="26">
        <v>752792.7</v>
      </c>
      <c r="J77" s="32">
        <f>IF(G77=0,"***",100*I77/G77)</f>
        <v>91.77892768060038</v>
      </c>
      <c r="K77" s="26">
        <v>6000</v>
      </c>
      <c r="L77" s="26">
        <v>5958.12</v>
      </c>
      <c r="M77" s="26">
        <f>131.75+M74</f>
        <v>600.1410000000001</v>
      </c>
      <c r="N77" s="27">
        <v>1752172.98</v>
      </c>
    </row>
    <row r="78" spans="1:14" ht="16.5" thickBot="1">
      <c r="A78" s="3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0" ht="12" thickBot="1">
      <c r="A79" s="8" t="s">
        <v>73</v>
      </c>
      <c r="B79" s="6"/>
      <c r="C79" s="6"/>
      <c r="D79" s="26"/>
      <c r="E79" s="26"/>
      <c r="F79" s="26"/>
      <c r="G79" s="26"/>
      <c r="H79" s="26"/>
      <c r="I79" s="26">
        <v>753295.45</v>
      </c>
      <c r="J79" s="27">
        <f>100*(I79/G77)</f>
        <v>91.84022191989284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1" customWidth="1"/>
    <col min="2" max="2" width="7.125" style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3" width="10.25390625" style="2" customWidth="1"/>
    <col min="14" max="14" width="11.75390625" style="2" customWidth="1"/>
    <col min="15" max="15" width="9.125" style="2" customWidth="1"/>
    <col min="16" max="16384" width="9.125" style="1" customWidth="1"/>
  </cols>
  <sheetData>
    <row r="1" spans="1:14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94" customFormat="1" ht="15.75" thickBot="1">
      <c r="A4" s="89" t="s">
        <v>1253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3"/>
    </row>
    <row r="5" spans="1:14" ht="13.5" customHeight="1" thickBot="1">
      <c r="A5" s="10"/>
      <c r="B5" s="11"/>
      <c r="C5" s="12" t="s">
        <v>2</v>
      </c>
      <c r="D5" s="42" t="s">
        <v>3</v>
      </c>
      <c r="E5" s="43"/>
      <c r="F5" s="42" t="s">
        <v>4</v>
      </c>
      <c r="G5" s="46"/>
      <c r="H5" s="46"/>
      <c r="I5" s="46"/>
      <c r="J5" s="43"/>
      <c r="K5" s="42" t="s">
        <v>5</v>
      </c>
      <c r="L5" s="43"/>
      <c r="M5" s="42" t="s">
        <v>3</v>
      </c>
      <c r="N5" s="43"/>
    </row>
    <row r="6" spans="1:14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6" t="s">
        <v>19</v>
      </c>
    </row>
    <row r="7" spans="1:14" ht="11.25">
      <c r="A7" s="13"/>
      <c r="B7" s="13" t="s">
        <v>20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/>
      <c r="L7" s="14"/>
      <c r="M7" s="14" t="s">
        <v>26</v>
      </c>
      <c r="N7" s="16" t="s">
        <v>27</v>
      </c>
    </row>
    <row r="8" spans="1:14" ht="12" thickBot="1">
      <c r="A8" s="17"/>
      <c r="B8" s="17"/>
      <c r="C8" s="17"/>
      <c r="D8" s="15" t="s">
        <v>28</v>
      </c>
      <c r="E8" s="15"/>
      <c r="F8" s="15"/>
      <c r="G8" s="18"/>
      <c r="H8" s="15" t="s">
        <v>29</v>
      </c>
      <c r="I8" s="15" t="s">
        <v>29</v>
      </c>
      <c r="J8" s="15"/>
      <c r="K8" s="15" t="s">
        <v>22</v>
      </c>
      <c r="L8" s="15" t="s">
        <v>29</v>
      </c>
      <c r="M8" s="15" t="s">
        <v>30</v>
      </c>
      <c r="N8" s="19" t="s">
        <v>28</v>
      </c>
    </row>
    <row r="9" spans="1:14" ht="12" thickBot="1">
      <c r="A9" s="8" t="s">
        <v>76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" thickBot="1">
      <c r="A10" s="21" t="s">
        <v>1254</v>
      </c>
      <c r="B10" s="22" t="s">
        <v>1255</v>
      </c>
      <c r="C10" s="22" t="s">
        <v>1256</v>
      </c>
      <c r="D10" s="23">
        <v>1000</v>
      </c>
      <c r="E10" s="23">
        <v>0</v>
      </c>
      <c r="F10" s="23">
        <v>0</v>
      </c>
      <c r="G10" s="23">
        <v>1000</v>
      </c>
      <c r="H10" s="23"/>
      <c r="I10" s="23">
        <v>1000</v>
      </c>
      <c r="J10" s="24">
        <f>IF(G10=0,"***",100*I10/G10)</f>
        <v>100</v>
      </c>
      <c r="K10" s="23"/>
      <c r="L10" s="23"/>
      <c r="M10" s="23">
        <v>0</v>
      </c>
      <c r="N10" s="20">
        <v>0</v>
      </c>
    </row>
    <row r="11" spans="1:14" ht="12" thickBot="1">
      <c r="A11" s="28" t="s">
        <v>79</v>
      </c>
      <c r="B11" s="29"/>
      <c r="C11" s="29"/>
      <c r="D11" s="30">
        <v>1000</v>
      </c>
      <c r="E11" s="30">
        <v>0</v>
      </c>
      <c r="F11" s="30">
        <v>0</v>
      </c>
      <c r="G11" s="30">
        <v>1000</v>
      </c>
      <c r="H11" s="30">
        <v>0</v>
      </c>
      <c r="I11" s="30">
        <v>1000</v>
      </c>
      <c r="J11" s="31">
        <f>IF(G11=0,"***",100*I11/G11)</f>
        <v>100</v>
      </c>
      <c r="K11" s="30">
        <v>0</v>
      </c>
      <c r="L11" s="30">
        <v>0</v>
      </c>
      <c r="M11" s="30">
        <v>0</v>
      </c>
      <c r="N11" s="27">
        <v>0</v>
      </c>
    </row>
    <row r="12" spans="1:14" ht="16.5" thickBot="1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" thickBot="1">
      <c r="A13" s="8" t="s">
        <v>31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1.25">
      <c r="A14" s="21" t="s">
        <v>1257</v>
      </c>
      <c r="B14" s="22" t="s">
        <v>1258</v>
      </c>
      <c r="C14" s="22" t="s">
        <v>1259</v>
      </c>
      <c r="D14" s="23">
        <v>1443102.5</v>
      </c>
      <c r="E14" s="23">
        <v>408990.86</v>
      </c>
      <c r="F14" s="23">
        <v>34000</v>
      </c>
      <c r="G14" s="23">
        <v>34000</v>
      </c>
      <c r="H14" s="23"/>
      <c r="I14" s="23">
        <v>33996.77</v>
      </c>
      <c r="J14" s="24">
        <f aca="true" t="shared" si="0" ref="J14:J32">IF(G14=0,"***",100*I14/G14)</f>
        <v>99.99049999999998</v>
      </c>
      <c r="K14" s="23"/>
      <c r="L14" s="23"/>
      <c r="M14" s="23">
        <v>0</v>
      </c>
      <c r="N14" s="20">
        <v>1000111.64</v>
      </c>
    </row>
    <row r="15" spans="1:14" ht="11.25">
      <c r="A15" s="21" t="s">
        <v>1257</v>
      </c>
      <c r="B15" s="22" t="s">
        <v>1260</v>
      </c>
      <c r="C15" s="22" t="s">
        <v>1261</v>
      </c>
      <c r="D15" s="23">
        <v>139644.75</v>
      </c>
      <c r="E15" s="23">
        <v>88111.35</v>
      </c>
      <c r="F15" s="23">
        <v>0</v>
      </c>
      <c r="G15" s="23">
        <v>20766.7</v>
      </c>
      <c r="H15" s="23"/>
      <c r="I15" s="23">
        <v>4277.12</v>
      </c>
      <c r="J15" s="24">
        <f t="shared" si="0"/>
        <v>20.596050407623743</v>
      </c>
      <c r="K15" s="23"/>
      <c r="L15" s="23"/>
      <c r="M15" s="23">
        <v>0</v>
      </c>
      <c r="N15" s="20">
        <v>30766.7</v>
      </c>
    </row>
    <row r="16" spans="1:14" ht="11.25">
      <c r="A16" s="21" t="s">
        <v>1257</v>
      </c>
      <c r="B16" s="22" t="s">
        <v>1262</v>
      </c>
      <c r="C16" s="22" t="s">
        <v>1263</v>
      </c>
      <c r="D16" s="23">
        <v>841606.01</v>
      </c>
      <c r="E16" s="23">
        <v>149664.44</v>
      </c>
      <c r="F16" s="23">
        <v>59000</v>
      </c>
      <c r="G16" s="23">
        <v>59000</v>
      </c>
      <c r="H16" s="23"/>
      <c r="I16" s="23">
        <v>30744</v>
      </c>
      <c r="J16" s="24">
        <f t="shared" si="0"/>
        <v>52.108474576271185</v>
      </c>
      <c r="K16" s="23"/>
      <c r="L16" s="23"/>
      <c r="M16" s="23">
        <v>0</v>
      </c>
      <c r="N16" s="20">
        <v>632941.57</v>
      </c>
    </row>
    <row r="17" spans="1:14" ht="11.25">
      <c r="A17" s="21" t="s">
        <v>1257</v>
      </c>
      <c r="B17" s="22" t="s">
        <v>1264</v>
      </c>
      <c r="C17" s="22" t="s">
        <v>1265</v>
      </c>
      <c r="D17" s="23">
        <v>149865.51</v>
      </c>
      <c r="E17" s="23">
        <v>37284.68</v>
      </c>
      <c r="F17" s="23">
        <v>10000</v>
      </c>
      <c r="G17" s="23">
        <v>10000</v>
      </c>
      <c r="H17" s="23"/>
      <c r="I17" s="23">
        <v>800.35</v>
      </c>
      <c r="J17" s="24">
        <f t="shared" si="0"/>
        <v>8.0035</v>
      </c>
      <c r="K17" s="23"/>
      <c r="L17" s="23"/>
      <c r="M17" s="23">
        <v>0</v>
      </c>
      <c r="N17" s="20">
        <v>102580.83</v>
      </c>
    </row>
    <row r="18" spans="1:14" ht="11.25">
      <c r="A18" s="21" t="s">
        <v>1257</v>
      </c>
      <c r="B18" s="22" t="s">
        <v>1266</v>
      </c>
      <c r="C18" s="22" t="s">
        <v>1267</v>
      </c>
      <c r="D18" s="23">
        <v>9272.2</v>
      </c>
      <c r="E18" s="23">
        <v>0</v>
      </c>
      <c r="F18" s="23">
        <v>0</v>
      </c>
      <c r="G18" s="23">
        <v>9272.2</v>
      </c>
      <c r="H18" s="23"/>
      <c r="I18" s="23">
        <v>9242.5</v>
      </c>
      <c r="J18" s="24">
        <f t="shared" si="0"/>
        <v>99.67968766851448</v>
      </c>
      <c r="K18" s="23"/>
      <c r="L18" s="23"/>
      <c r="M18" s="23">
        <v>0</v>
      </c>
      <c r="N18" s="20">
        <v>0</v>
      </c>
    </row>
    <row r="19" spans="1:14" ht="11.25">
      <c r="A19" s="21" t="s">
        <v>1257</v>
      </c>
      <c r="B19" s="22" t="s">
        <v>1268</v>
      </c>
      <c r="C19" s="22" t="s">
        <v>1269</v>
      </c>
      <c r="D19" s="23">
        <v>395596</v>
      </c>
      <c r="E19" s="23">
        <v>154501.43</v>
      </c>
      <c r="F19" s="23">
        <v>77500</v>
      </c>
      <c r="G19" s="23">
        <v>77500</v>
      </c>
      <c r="H19" s="23"/>
      <c r="I19" s="23">
        <v>77824.84</v>
      </c>
      <c r="J19" s="24">
        <f t="shared" si="0"/>
        <v>100.41914838709677</v>
      </c>
      <c r="K19" s="23"/>
      <c r="L19" s="23"/>
      <c r="M19" s="23">
        <v>0</v>
      </c>
      <c r="N19" s="20">
        <v>163594.57</v>
      </c>
    </row>
    <row r="20" spans="1:14" ht="11.25">
      <c r="A20" s="21" t="s">
        <v>1257</v>
      </c>
      <c r="B20" s="22" t="s">
        <v>1270</v>
      </c>
      <c r="C20" s="22" t="s">
        <v>1271</v>
      </c>
      <c r="D20" s="23">
        <v>555200</v>
      </c>
      <c r="E20" s="23">
        <v>59540.44</v>
      </c>
      <c r="F20" s="23">
        <v>8000</v>
      </c>
      <c r="G20" s="23">
        <v>8000</v>
      </c>
      <c r="H20" s="23"/>
      <c r="I20" s="23">
        <v>2384.4</v>
      </c>
      <c r="J20" s="24">
        <f t="shared" si="0"/>
        <v>29.805</v>
      </c>
      <c r="K20" s="23"/>
      <c r="L20" s="23"/>
      <c r="M20" s="23">
        <v>0</v>
      </c>
      <c r="N20" s="20">
        <v>487659.56</v>
      </c>
    </row>
    <row r="21" spans="1:14" ht="11.25">
      <c r="A21" s="21" t="s">
        <v>1257</v>
      </c>
      <c r="B21" s="22" t="s">
        <v>1272</v>
      </c>
      <c r="C21" s="22" t="s">
        <v>1273</v>
      </c>
      <c r="D21" s="23">
        <v>101000</v>
      </c>
      <c r="E21" s="23">
        <v>41999.47</v>
      </c>
      <c r="F21" s="23">
        <v>4000</v>
      </c>
      <c r="G21" s="23">
        <v>4000</v>
      </c>
      <c r="H21" s="23"/>
      <c r="I21" s="23">
        <v>13200</v>
      </c>
      <c r="J21" s="24">
        <f t="shared" si="0"/>
        <v>330</v>
      </c>
      <c r="K21" s="23"/>
      <c r="L21" s="23"/>
      <c r="M21" s="23">
        <v>0</v>
      </c>
      <c r="N21" s="20">
        <v>55000.53</v>
      </c>
    </row>
    <row r="22" spans="1:14" ht="11.25">
      <c r="A22" s="21" t="s">
        <v>1257</v>
      </c>
      <c r="B22" s="22" t="s">
        <v>1274</v>
      </c>
      <c r="C22" s="22" t="s">
        <v>1275</v>
      </c>
      <c r="D22" s="23">
        <v>189120</v>
      </c>
      <c r="E22" s="23">
        <v>87059.37</v>
      </c>
      <c r="F22" s="23">
        <v>44000</v>
      </c>
      <c r="G22" s="23">
        <v>44000</v>
      </c>
      <c r="H22" s="23"/>
      <c r="I22" s="23">
        <v>43920.37</v>
      </c>
      <c r="J22" s="24">
        <f t="shared" si="0"/>
        <v>99.81902272727272</v>
      </c>
      <c r="K22" s="23"/>
      <c r="L22" s="23"/>
      <c r="M22" s="23">
        <v>0</v>
      </c>
      <c r="N22" s="20">
        <v>58060.63</v>
      </c>
    </row>
    <row r="23" spans="1:14" ht="11.25">
      <c r="A23" s="21" t="s">
        <v>1257</v>
      </c>
      <c r="B23" s="22" t="s">
        <v>1276</v>
      </c>
      <c r="C23" s="22" t="s">
        <v>1277</v>
      </c>
      <c r="D23" s="23">
        <v>107963</v>
      </c>
      <c r="E23" s="23">
        <v>17432.76</v>
      </c>
      <c r="F23" s="23">
        <v>500</v>
      </c>
      <c r="G23" s="23">
        <v>500</v>
      </c>
      <c r="H23" s="23"/>
      <c r="I23" s="23">
        <v>0</v>
      </c>
      <c r="J23" s="24">
        <f t="shared" si="0"/>
        <v>0</v>
      </c>
      <c r="K23" s="23"/>
      <c r="L23" s="23"/>
      <c r="M23" s="23">
        <v>0</v>
      </c>
      <c r="N23" s="20">
        <v>90030.24</v>
      </c>
    </row>
    <row r="24" spans="1:14" ht="11.25">
      <c r="A24" s="21" t="s">
        <v>1257</v>
      </c>
      <c r="B24" s="22" t="s">
        <v>1278</v>
      </c>
      <c r="C24" s="22" t="s">
        <v>1279</v>
      </c>
      <c r="D24" s="23">
        <v>403960.6</v>
      </c>
      <c r="E24" s="23">
        <v>68116.79</v>
      </c>
      <c r="F24" s="23">
        <v>33000</v>
      </c>
      <c r="G24" s="23">
        <v>33000</v>
      </c>
      <c r="H24" s="23"/>
      <c r="I24" s="23">
        <v>18651.1</v>
      </c>
      <c r="J24" s="24">
        <f t="shared" si="0"/>
        <v>56.51848484848484</v>
      </c>
      <c r="K24" s="23"/>
      <c r="L24" s="23"/>
      <c r="M24" s="23">
        <v>0</v>
      </c>
      <c r="N24" s="20">
        <v>302843.81</v>
      </c>
    </row>
    <row r="25" spans="1:14" ht="11.25">
      <c r="A25" s="21" t="s">
        <v>1257</v>
      </c>
      <c r="B25" s="22" t="s">
        <v>1280</v>
      </c>
      <c r="C25" s="22" t="s">
        <v>1281</v>
      </c>
      <c r="D25" s="23">
        <v>294075</v>
      </c>
      <c r="E25" s="23">
        <v>28360.94</v>
      </c>
      <c r="F25" s="23">
        <v>5000</v>
      </c>
      <c r="G25" s="23">
        <v>5000</v>
      </c>
      <c r="H25" s="23"/>
      <c r="I25" s="23">
        <v>3169</v>
      </c>
      <c r="J25" s="24">
        <f t="shared" si="0"/>
        <v>63.38</v>
      </c>
      <c r="K25" s="23"/>
      <c r="L25" s="23"/>
      <c r="M25" s="23">
        <v>0</v>
      </c>
      <c r="N25" s="20">
        <v>260714.06</v>
      </c>
    </row>
    <row r="26" spans="1:14" ht="11.25">
      <c r="A26" s="21" t="s">
        <v>1257</v>
      </c>
      <c r="B26" s="22" t="s">
        <v>1282</v>
      </c>
      <c r="C26" s="22" t="s">
        <v>1283</v>
      </c>
      <c r="D26" s="23">
        <v>324249.2</v>
      </c>
      <c r="E26" s="23">
        <v>63217.88</v>
      </c>
      <c r="F26" s="23">
        <v>36000</v>
      </c>
      <c r="G26" s="23">
        <v>36000</v>
      </c>
      <c r="H26" s="23"/>
      <c r="I26" s="23">
        <v>8596.78</v>
      </c>
      <c r="J26" s="24">
        <f t="shared" si="0"/>
        <v>23.879944444444448</v>
      </c>
      <c r="K26" s="23"/>
      <c r="L26" s="23"/>
      <c r="M26" s="23">
        <v>0</v>
      </c>
      <c r="N26" s="20">
        <v>225031.32</v>
      </c>
    </row>
    <row r="27" spans="1:14" ht="11.25">
      <c r="A27" s="21" t="s">
        <v>1257</v>
      </c>
      <c r="B27" s="22" t="s">
        <v>1284</v>
      </c>
      <c r="C27" s="22" t="s">
        <v>1285</v>
      </c>
      <c r="D27" s="23">
        <v>622400</v>
      </c>
      <c r="E27" s="23">
        <v>26256.31</v>
      </c>
      <c r="F27" s="23">
        <v>11000</v>
      </c>
      <c r="G27" s="23">
        <v>202143.7</v>
      </c>
      <c r="H27" s="23"/>
      <c r="I27" s="23">
        <v>229656.03</v>
      </c>
      <c r="J27" s="24">
        <f t="shared" si="0"/>
        <v>113.61028317973798</v>
      </c>
      <c r="K27" s="23"/>
      <c r="L27" s="23"/>
      <c r="M27" s="23">
        <v>0</v>
      </c>
      <c r="N27" s="20">
        <v>393999.99</v>
      </c>
    </row>
    <row r="28" spans="1:14" ht="11.25">
      <c r="A28" s="21" t="s">
        <v>1257</v>
      </c>
      <c r="B28" s="22" t="s">
        <v>1286</v>
      </c>
      <c r="C28" s="22" t="s">
        <v>1287</v>
      </c>
      <c r="D28" s="23">
        <v>181560</v>
      </c>
      <c r="E28" s="23">
        <v>61557.54</v>
      </c>
      <c r="F28" s="23">
        <v>6500</v>
      </c>
      <c r="G28" s="23">
        <v>6500</v>
      </c>
      <c r="H28" s="23"/>
      <c r="I28" s="23">
        <v>5967.86</v>
      </c>
      <c r="J28" s="24">
        <f t="shared" si="0"/>
        <v>91.81323076923077</v>
      </c>
      <c r="K28" s="23"/>
      <c r="L28" s="23"/>
      <c r="M28" s="23">
        <v>0</v>
      </c>
      <c r="N28" s="20">
        <v>113502.46</v>
      </c>
    </row>
    <row r="29" spans="1:14" ht="11.25">
      <c r="A29" s="21" t="s">
        <v>1257</v>
      </c>
      <c r="B29" s="22" t="s">
        <v>1288</v>
      </c>
      <c r="C29" s="22" t="s">
        <v>1289</v>
      </c>
      <c r="D29" s="23">
        <v>145500</v>
      </c>
      <c r="E29" s="23">
        <v>0</v>
      </c>
      <c r="F29" s="23">
        <v>47500</v>
      </c>
      <c r="G29" s="23">
        <v>47500</v>
      </c>
      <c r="H29" s="23"/>
      <c r="I29" s="23">
        <v>46503</v>
      </c>
      <c r="J29" s="24">
        <f t="shared" si="0"/>
        <v>97.90105263157895</v>
      </c>
      <c r="K29" s="23"/>
      <c r="L29" s="23"/>
      <c r="M29" s="23">
        <v>0</v>
      </c>
      <c r="N29" s="20">
        <v>98000</v>
      </c>
    </row>
    <row r="30" spans="1:14" ht="11.25">
      <c r="A30" s="21" t="s">
        <v>1257</v>
      </c>
      <c r="B30" s="22" t="s">
        <v>1290</v>
      </c>
      <c r="C30" s="22" t="s">
        <v>1291</v>
      </c>
      <c r="D30" s="23">
        <v>305000</v>
      </c>
      <c r="E30" s="23">
        <v>0</v>
      </c>
      <c r="F30" s="23">
        <v>55000</v>
      </c>
      <c r="G30" s="23">
        <v>55000</v>
      </c>
      <c r="H30" s="23"/>
      <c r="I30" s="23">
        <v>47709.48</v>
      </c>
      <c r="J30" s="24">
        <f t="shared" si="0"/>
        <v>86.74450909090909</v>
      </c>
      <c r="K30" s="23"/>
      <c r="L30" s="23"/>
      <c r="M30" s="23">
        <v>0</v>
      </c>
      <c r="N30" s="20">
        <v>250000</v>
      </c>
    </row>
    <row r="31" spans="1:14" ht="12" thickBot="1">
      <c r="A31" s="21" t="s">
        <v>1257</v>
      </c>
      <c r="B31" s="22" t="s">
        <v>1292</v>
      </c>
      <c r="C31" s="22" t="s">
        <v>1293</v>
      </c>
      <c r="D31" s="23">
        <v>114000</v>
      </c>
      <c r="E31" s="23">
        <v>0</v>
      </c>
      <c r="F31" s="23">
        <v>14000</v>
      </c>
      <c r="G31" s="23">
        <v>14000</v>
      </c>
      <c r="H31" s="23"/>
      <c r="I31" s="23">
        <v>6930</v>
      </c>
      <c r="J31" s="24">
        <f t="shared" si="0"/>
        <v>49.5</v>
      </c>
      <c r="K31" s="23"/>
      <c r="L31" s="23"/>
      <c r="M31" s="23">
        <v>0</v>
      </c>
      <c r="N31" s="20">
        <v>100000</v>
      </c>
    </row>
    <row r="32" spans="1:14" ht="12" thickBot="1">
      <c r="A32" s="28" t="s">
        <v>35</v>
      </c>
      <c r="B32" s="29"/>
      <c r="C32" s="29"/>
      <c r="D32" s="30">
        <v>6323114.77</v>
      </c>
      <c r="E32" s="30">
        <v>1292094.26</v>
      </c>
      <c r="F32" s="30">
        <v>445000</v>
      </c>
      <c r="G32" s="30">
        <v>666182.6</v>
      </c>
      <c r="H32" s="30">
        <v>0</v>
      </c>
      <c r="I32" s="30">
        <v>583573.61</v>
      </c>
      <c r="J32" s="31">
        <f t="shared" si="0"/>
        <v>87.59964760412535</v>
      </c>
      <c r="K32" s="30">
        <v>0</v>
      </c>
      <c r="L32" s="30">
        <v>0</v>
      </c>
      <c r="M32" s="30">
        <v>0</v>
      </c>
      <c r="N32" s="27">
        <v>4364837.91</v>
      </c>
    </row>
    <row r="33" spans="1:14" ht="16.5" thickBot="1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" thickBot="1">
      <c r="A34" s="8" t="s">
        <v>36</v>
      </c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</row>
    <row r="35" spans="1:14" ht="11.25">
      <c r="A35" s="21" t="s">
        <v>251</v>
      </c>
      <c r="B35" s="22" t="s">
        <v>1294</v>
      </c>
      <c r="C35" s="22" t="s">
        <v>1295</v>
      </c>
      <c r="D35" s="23">
        <v>1089725.45</v>
      </c>
      <c r="E35" s="23">
        <v>0</v>
      </c>
      <c r="F35" s="23">
        <v>0</v>
      </c>
      <c r="G35" s="23">
        <v>20827.8</v>
      </c>
      <c r="H35" s="23"/>
      <c r="I35" s="23">
        <v>0</v>
      </c>
      <c r="J35" s="24">
        <f>IF(G35=0,"***",100*I35/G35)</f>
        <v>0</v>
      </c>
      <c r="K35" s="23"/>
      <c r="L35" s="23"/>
      <c r="M35" s="23">
        <v>0</v>
      </c>
      <c r="N35" s="20">
        <v>1068897.65</v>
      </c>
    </row>
    <row r="36" spans="1:14" ht="12" thickBot="1">
      <c r="A36" s="21" t="s">
        <v>251</v>
      </c>
      <c r="B36" s="22" t="s">
        <v>1296</v>
      </c>
      <c r="C36" s="22" t="s">
        <v>1297</v>
      </c>
      <c r="D36" s="23">
        <v>68173.5</v>
      </c>
      <c r="E36" s="23">
        <v>0</v>
      </c>
      <c r="F36" s="23">
        <v>0</v>
      </c>
      <c r="G36" s="23">
        <v>7324.8</v>
      </c>
      <c r="H36" s="23"/>
      <c r="I36" s="23">
        <v>0</v>
      </c>
      <c r="J36" s="24">
        <f>IF(G36=0,"***",100*I36/G36)</f>
        <v>0</v>
      </c>
      <c r="K36" s="23"/>
      <c r="L36" s="23"/>
      <c r="M36" s="23">
        <v>0</v>
      </c>
      <c r="N36" s="20">
        <v>60848.7</v>
      </c>
    </row>
    <row r="37" spans="1:14" ht="12" thickBot="1">
      <c r="A37" s="28" t="s">
        <v>41</v>
      </c>
      <c r="B37" s="29"/>
      <c r="C37" s="29"/>
      <c r="D37" s="30">
        <v>1157898.95</v>
      </c>
      <c r="E37" s="30">
        <v>0</v>
      </c>
      <c r="F37" s="30">
        <v>0</v>
      </c>
      <c r="G37" s="30">
        <v>28152.6</v>
      </c>
      <c r="H37" s="30">
        <v>0</v>
      </c>
      <c r="I37" s="30">
        <v>0</v>
      </c>
      <c r="J37" s="31">
        <f>IF(G37=0,"***",100*I37/G37)</f>
        <v>0</v>
      </c>
      <c r="K37" s="30">
        <v>0</v>
      </c>
      <c r="L37" s="30">
        <v>0</v>
      </c>
      <c r="M37" s="30">
        <v>0</v>
      </c>
      <c r="N37" s="27">
        <v>1129746.35</v>
      </c>
    </row>
    <row r="38" spans="1:14" ht="16.5" thickBo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" thickBot="1">
      <c r="A39" s="8" t="s">
        <v>1298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</row>
    <row r="40" spans="1:14" ht="11.25">
      <c r="A40" s="21" t="s">
        <v>1299</v>
      </c>
      <c r="B40" s="22" t="s">
        <v>1300</v>
      </c>
      <c r="C40" s="22" t="s">
        <v>1301</v>
      </c>
      <c r="D40" s="23">
        <v>33800</v>
      </c>
      <c r="E40" s="23">
        <v>2000</v>
      </c>
      <c r="F40" s="23">
        <v>0</v>
      </c>
      <c r="G40" s="23">
        <v>6300</v>
      </c>
      <c r="H40" s="23"/>
      <c r="I40" s="23">
        <v>6118.87</v>
      </c>
      <c r="J40" s="24">
        <f aca="true" t="shared" si="1" ref="J40:J48">IF(G40=0,"***",100*I40/G40)</f>
        <v>97.12492063492064</v>
      </c>
      <c r="K40" s="23"/>
      <c r="L40" s="23"/>
      <c r="M40" s="23">
        <v>0</v>
      </c>
      <c r="N40" s="20">
        <v>25500</v>
      </c>
    </row>
    <row r="41" spans="1:14" ht="11.25">
      <c r="A41" s="21" t="s">
        <v>1302</v>
      </c>
      <c r="B41" s="22" t="s">
        <v>1303</v>
      </c>
      <c r="C41" s="22" t="s">
        <v>1304</v>
      </c>
      <c r="D41" s="23">
        <v>158725.56</v>
      </c>
      <c r="E41" s="23">
        <v>78943.86</v>
      </c>
      <c r="F41" s="23">
        <v>5000</v>
      </c>
      <c r="G41" s="23">
        <v>9200</v>
      </c>
      <c r="H41" s="23"/>
      <c r="I41" s="23">
        <v>9169.44</v>
      </c>
      <c r="J41" s="24">
        <f t="shared" si="1"/>
        <v>99.66782608695652</v>
      </c>
      <c r="K41" s="23"/>
      <c r="L41" s="23"/>
      <c r="M41" s="23">
        <v>0</v>
      </c>
      <c r="N41" s="20">
        <v>70581.7</v>
      </c>
    </row>
    <row r="42" spans="1:14" ht="11.25">
      <c r="A42" s="21" t="s">
        <v>1302</v>
      </c>
      <c r="B42" s="22" t="s">
        <v>1305</v>
      </c>
      <c r="C42" s="22" t="s">
        <v>1306</v>
      </c>
      <c r="D42" s="23">
        <v>78021.75</v>
      </c>
      <c r="E42" s="23">
        <v>33975.35</v>
      </c>
      <c r="F42" s="23">
        <v>3000</v>
      </c>
      <c r="G42" s="23">
        <v>3000</v>
      </c>
      <c r="H42" s="23"/>
      <c r="I42" s="23">
        <v>2790.46</v>
      </c>
      <c r="J42" s="24">
        <f t="shared" si="1"/>
        <v>93.01533333333333</v>
      </c>
      <c r="K42" s="23"/>
      <c r="L42" s="23"/>
      <c r="M42" s="23">
        <v>0</v>
      </c>
      <c r="N42" s="20">
        <v>41046.4</v>
      </c>
    </row>
    <row r="43" spans="1:14" ht="11.25">
      <c r="A43" s="21" t="s">
        <v>1302</v>
      </c>
      <c r="B43" s="22" t="s">
        <v>1307</v>
      </c>
      <c r="C43" s="22" t="s">
        <v>1308</v>
      </c>
      <c r="D43" s="23">
        <v>243903.76</v>
      </c>
      <c r="E43" s="23">
        <v>82998.22</v>
      </c>
      <c r="F43" s="23">
        <v>9246</v>
      </c>
      <c r="G43" s="23">
        <v>8146</v>
      </c>
      <c r="H43" s="23"/>
      <c r="I43" s="23">
        <v>8115.56</v>
      </c>
      <c r="J43" s="24">
        <f t="shared" si="1"/>
        <v>99.62631966609379</v>
      </c>
      <c r="K43" s="23"/>
      <c r="L43" s="23"/>
      <c r="M43" s="23">
        <v>0</v>
      </c>
      <c r="N43" s="20">
        <v>152759.54</v>
      </c>
    </row>
    <row r="44" spans="1:14" ht="11.25">
      <c r="A44" s="21" t="s">
        <v>1302</v>
      </c>
      <c r="B44" s="22" t="s">
        <v>1309</v>
      </c>
      <c r="C44" s="22" t="s">
        <v>1310</v>
      </c>
      <c r="D44" s="23">
        <v>879539.3</v>
      </c>
      <c r="E44" s="23">
        <v>5540.05</v>
      </c>
      <c r="F44" s="23">
        <v>65000</v>
      </c>
      <c r="G44" s="23">
        <v>94000</v>
      </c>
      <c r="H44" s="23"/>
      <c r="I44" s="23">
        <v>63796.01</v>
      </c>
      <c r="J44" s="24">
        <f t="shared" si="1"/>
        <v>67.86809574468086</v>
      </c>
      <c r="K44" s="23"/>
      <c r="L44" s="23"/>
      <c r="M44" s="23">
        <v>0</v>
      </c>
      <c r="N44" s="20">
        <v>779999.26</v>
      </c>
    </row>
    <row r="45" spans="1:14" ht="11.25">
      <c r="A45" s="21" t="s">
        <v>1302</v>
      </c>
      <c r="B45" s="22" t="s">
        <v>1311</v>
      </c>
      <c r="C45" s="22" t="s">
        <v>1312</v>
      </c>
      <c r="D45" s="23">
        <v>24794</v>
      </c>
      <c r="E45" s="23">
        <v>4506.32</v>
      </c>
      <c r="F45" s="23">
        <v>2254</v>
      </c>
      <c r="G45" s="23">
        <v>2254</v>
      </c>
      <c r="H45" s="23"/>
      <c r="I45" s="23">
        <v>2253.16</v>
      </c>
      <c r="J45" s="24">
        <f t="shared" si="1"/>
        <v>99.96273291925466</v>
      </c>
      <c r="K45" s="23"/>
      <c r="L45" s="23"/>
      <c r="M45" s="23">
        <v>0</v>
      </c>
      <c r="N45" s="20">
        <v>18033.68</v>
      </c>
    </row>
    <row r="46" spans="1:14" ht="11.25">
      <c r="A46" s="21" t="s">
        <v>1302</v>
      </c>
      <c r="B46" s="22" t="s">
        <v>1313</v>
      </c>
      <c r="C46" s="22" t="s">
        <v>1314</v>
      </c>
      <c r="D46" s="23">
        <v>2500</v>
      </c>
      <c r="E46" s="23">
        <v>848.93</v>
      </c>
      <c r="F46" s="23">
        <v>500</v>
      </c>
      <c r="G46" s="23">
        <v>0</v>
      </c>
      <c r="H46" s="23"/>
      <c r="I46" s="23">
        <v>0</v>
      </c>
      <c r="J46" s="24" t="str">
        <f t="shared" si="1"/>
        <v>***</v>
      </c>
      <c r="K46" s="23"/>
      <c r="L46" s="23"/>
      <c r="M46" s="23">
        <v>0</v>
      </c>
      <c r="N46" s="20">
        <v>1651.07</v>
      </c>
    </row>
    <row r="47" spans="1:14" ht="12" thickBot="1">
      <c r="A47" s="21" t="s">
        <v>32</v>
      </c>
      <c r="B47" s="22" t="s">
        <v>1315</v>
      </c>
      <c r="C47" s="22" t="s">
        <v>1316</v>
      </c>
      <c r="D47" s="23">
        <v>394336</v>
      </c>
      <c r="E47" s="23">
        <v>1154.88</v>
      </c>
      <c r="F47" s="23">
        <v>76900</v>
      </c>
      <c r="G47" s="23">
        <v>14730</v>
      </c>
      <c r="H47" s="23"/>
      <c r="I47" s="23">
        <v>1917.6</v>
      </c>
      <c r="J47" s="24">
        <f t="shared" si="1"/>
        <v>13.018329938900203</v>
      </c>
      <c r="K47" s="23"/>
      <c r="L47" s="23"/>
      <c r="M47" s="23">
        <v>0</v>
      </c>
      <c r="N47" s="20">
        <v>378451.12</v>
      </c>
    </row>
    <row r="48" spans="1:14" ht="12" thickBot="1">
      <c r="A48" s="28" t="s">
        <v>1317</v>
      </c>
      <c r="B48" s="29"/>
      <c r="C48" s="29"/>
      <c r="D48" s="30">
        <v>1815620.37</v>
      </c>
      <c r="E48" s="30">
        <v>209967.59</v>
      </c>
      <c r="F48" s="30">
        <v>161900</v>
      </c>
      <c r="G48" s="30">
        <v>137630</v>
      </c>
      <c r="H48" s="30">
        <v>0</v>
      </c>
      <c r="I48" s="30">
        <v>94161.11</v>
      </c>
      <c r="J48" s="31">
        <f t="shared" si="1"/>
        <v>68.41612293831287</v>
      </c>
      <c r="K48" s="30">
        <v>0</v>
      </c>
      <c r="L48" s="30">
        <v>0</v>
      </c>
      <c r="M48" s="30">
        <v>0</v>
      </c>
      <c r="N48" s="27">
        <v>1468022.78</v>
      </c>
    </row>
    <row r="49" spans="1:14" ht="16.5" thickBo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 thickBot="1">
      <c r="A50" s="8" t="s">
        <v>70</v>
      </c>
      <c r="B50" s="6"/>
      <c r="C50" s="6"/>
      <c r="D50" s="26">
        <v>9297634.1</v>
      </c>
      <c r="E50" s="26">
        <v>1502061.85</v>
      </c>
      <c r="F50" s="26">
        <v>606900</v>
      </c>
      <c r="G50" s="26">
        <v>832965.2</v>
      </c>
      <c r="H50" s="26"/>
      <c r="I50" s="26">
        <v>678734.72</v>
      </c>
      <c r="J50" s="32">
        <f>IF(G50=0,"***",100*I50/G50)</f>
        <v>81.48416284377787</v>
      </c>
      <c r="K50" s="26">
        <v>0</v>
      </c>
      <c r="L50" s="26">
        <v>0</v>
      </c>
      <c r="M50" s="26">
        <v>0</v>
      </c>
      <c r="N50" s="27">
        <v>6962607.04</v>
      </c>
    </row>
    <row r="51" spans="1:14" ht="12" thickBot="1">
      <c r="A51" s="8" t="s">
        <v>71</v>
      </c>
      <c r="B51" s="6"/>
      <c r="C51" s="6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32" t="str">
        <f>IF(G51=0,"***",100*I51/G51)</f>
        <v>***</v>
      </c>
      <c r="K51" s="26">
        <v>0</v>
      </c>
      <c r="L51" s="26">
        <v>0</v>
      </c>
      <c r="M51" s="26">
        <v>0</v>
      </c>
      <c r="N51" s="27">
        <v>0</v>
      </c>
    </row>
    <row r="52" spans="1:14" ht="16.5" thickBo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" thickBot="1">
      <c r="A53" s="8" t="s">
        <v>72</v>
      </c>
      <c r="B53" s="6"/>
      <c r="C53" s="6"/>
      <c r="D53" s="26">
        <v>9297634.1</v>
      </c>
      <c r="E53" s="26">
        <v>1502061.85</v>
      </c>
      <c r="F53" s="26">
        <v>606900</v>
      </c>
      <c r="G53" s="26">
        <v>832965.2</v>
      </c>
      <c r="H53" s="26">
        <v>0</v>
      </c>
      <c r="I53" s="26">
        <v>678734.72</v>
      </c>
      <c r="J53" s="32">
        <f>IF(G53=0,"***",100*I53/G53)</f>
        <v>81.48416284377787</v>
      </c>
      <c r="K53" s="26">
        <v>0</v>
      </c>
      <c r="L53" s="26">
        <v>0</v>
      </c>
      <c r="M53" s="26">
        <v>0</v>
      </c>
      <c r="N53" s="27">
        <v>6962607.04</v>
      </c>
    </row>
    <row r="54" spans="1:14" ht="16.5" thickBo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0" ht="12" thickBot="1">
      <c r="A55" s="8" t="s">
        <v>73</v>
      </c>
      <c r="B55" s="6"/>
      <c r="C55" s="6"/>
      <c r="D55" s="26"/>
      <c r="E55" s="26"/>
      <c r="F55" s="26"/>
      <c r="G55" s="26"/>
      <c r="H55" s="26"/>
      <c r="I55" s="26">
        <v>678734.72</v>
      </c>
      <c r="J55" s="27">
        <f>100*(I55/G53)</f>
        <v>81.48416284377787</v>
      </c>
    </row>
  </sheetData>
  <mergeCells count="5">
    <mergeCell ref="F7:G7"/>
    <mergeCell ref="D5:E5"/>
    <mergeCell ref="F5:J5"/>
    <mergeCell ref="K5:L5"/>
    <mergeCell ref="M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2011-03-31T09:15:18Z</cp:lastPrinted>
  <dcterms:created xsi:type="dcterms:W3CDTF">1999-06-03T15:11:32Z</dcterms:created>
  <dcterms:modified xsi:type="dcterms:W3CDTF">2011-03-31T09:15:34Z</dcterms:modified>
  <cp:category/>
  <cp:version/>
  <cp:contentType/>
  <cp:contentStatus/>
</cp:coreProperties>
</file>