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0" windowWidth="12000" windowHeight="6870" activeTab="0"/>
  </bookViews>
  <sheets>
    <sheet name="bilanc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<sst xmlns="http://schemas.openxmlformats.org/spreadsheetml/2006/main" count="26" uniqueCount="26">
  <si>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Název položky</t>
  </si>
  <si>
    <t>v tis. Kč</t>
  </si>
  <si>
    <t>Daňové příjmy (po konsolidaci) - třída 1</t>
  </si>
  <si>
    <t>Kapitálové příjmy (po konsolidaci) - třída 3</t>
  </si>
  <si>
    <t>Provozní výdaje - třída 5</t>
  </si>
  <si>
    <t>Kapitálové výdaje - třída 6</t>
  </si>
  <si>
    <t>RV 2003</t>
  </si>
  <si>
    <t>RV 2004</t>
  </si>
  <si>
    <t>RV 2005</t>
  </si>
  <si>
    <t xml:space="preserve">Běžné přijaté dotace (po konsolidaci) </t>
  </si>
  <si>
    <t xml:space="preserve">Kapitálové přijaté dotace (po konsolidaci) </t>
  </si>
  <si>
    <t xml:space="preserve">Vlastní příjmy  </t>
  </si>
  <si>
    <t xml:space="preserve">Příjmy celkem </t>
  </si>
  <si>
    <t xml:space="preserve">Výdaje celkem </t>
  </si>
  <si>
    <t>RU 2002</t>
  </si>
  <si>
    <t>RV 2006</t>
  </si>
  <si>
    <t>RV 2007</t>
  </si>
  <si>
    <t>Návrh rozpočtového výhledu hlavního města Prahy do r. 2007</t>
  </si>
  <si>
    <t>Volné finanční zdroje</t>
  </si>
  <si>
    <t>Tvorba rezerv  dluhové  služby*</t>
  </si>
  <si>
    <t>předp. úpravy</t>
  </si>
  <si>
    <t>Přebytek hospodaření (v r. 2002 schodek)</t>
  </si>
  <si>
    <t>RS 2002</t>
  </si>
  <si>
    <t xml:space="preserve">* výchozí stav v r. 2001 zahrnuje i rezervy z let předcházejících a v každém následujícím roce je nárůst o 1 300 000 tis. Kč, nepromítá se zde úrokové zhodnocení uložených fin. prostředků </t>
  </si>
  <si>
    <t>Nedaňové příjmy (po konsolidaci) - třída 2</t>
  </si>
  <si>
    <t>Příloha č. 1 k usnesení RHMP č. 0723 ze dne 21.5.2002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</si>
</sst>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2">
      <selection activeCell="A2" sqref="A2"/>
    </sheetView>
  </sheetViews>
  <sheetFormatPr defaultColWidth="9.00390625" defaultRowHeight="12.75"/>
  <cols>
    <col min="1" max="1" width="37.75390625" style="0" customWidth="1"/>
    <col min="2" max="2" width="12.25390625" style="0" customWidth="1"/>
    <col min="3" max="3" width="12.125" style="0" customWidth="1"/>
    <col min="4" max="4" width="11.125" style="0" customWidth="1"/>
    <col min="5" max="5" width="11.375" style="0" customWidth="1"/>
    <col min="6" max="6" width="10.75390625" style="0" customWidth="1"/>
    <col min="7" max="7" width="11.75390625" style="0" customWidth="1"/>
    <col min="8" max="8" width="12.00390625" style="0" customWidth="1"/>
    <col min="9" max="9" width="11.875" style="0" customWidth="1"/>
  </cols>
  <sheetData>
    <row r="2" ht="12.75">
      <c r="A2" s="59" t="s">
        <v>25</v>
      </c>
    </row>
    <row r="4" spans="1:9" ht="15.75">
      <c r="A4" s="60" t="s">
        <v>17</v>
      </c>
      <c r="B4" s="60"/>
      <c r="C4" s="60"/>
      <c r="D4" s="60"/>
      <c r="E4" s="60"/>
      <c r="F4" s="60"/>
      <c r="G4" s="60"/>
      <c r="H4" s="60"/>
      <c r="I4" s="60"/>
    </row>
    <row r="6" ht="13.5" thickBot="1">
      <c r="I6" s="5" t="s">
        <v>1</v>
      </c>
    </row>
    <row r="7" spans="1:9" ht="13.5" thickBot="1">
      <c r="A7" s="1" t="s">
        <v>0</v>
      </c>
      <c r="B7" s="54" t="s">
        <v>22</v>
      </c>
      <c r="C7" s="47" t="s">
        <v>20</v>
      </c>
      <c r="D7" s="9" t="s">
        <v>14</v>
      </c>
      <c r="E7" s="9" t="s">
        <v>6</v>
      </c>
      <c r="F7" s="9" t="s">
        <v>7</v>
      </c>
      <c r="G7" s="9" t="s">
        <v>8</v>
      </c>
      <c r="H7" s="9" t="s">
        <v>15</v>
      </c>
      <c r="I7" s="2" t="s">
        <v>16</v>
      </c>
    </row>
    <row r="8" spans="1:9" ht="12.75">
      <c r="A8" s="36"/>
      <c r="B8" s="46"/>
      <c r="C8" s="46"/>
      <c r="D8" s="48"/>
      <c r="E8" s="48"/>
      <c r="F8" s="48"/>
      <c r="G8" s="48"/>
      <c r="H8" s="48"/>
      <c r="I8" s="49"/>
    </row>
    <row r="9" spans="1:9" ht="12.75">
      <c r="A9" s="25" t="s">
        <v>2</v>
      </c>
      <c r="B9" s="3">
        <v>24725721</v>
      </c>
      <c r="C9" s="3">
        <v>950000</v>
      </c>
      <c r="D9" s="10">
        <f>B9+C9</f>
        <v>25675721</v>
      </c>
      <c r="E9" s="11">
        <f>26169152+50000</f>
        <v>26219152</v>
      </c>
      <c r="F9" s="11">
        <v>26813413</v>
      </c>
      <c r="G9" s="11">
        <v>27476388</v>
      </c>
      <c r="H9" s="11">
        <v>28158658</v>
      </c>
      <c r="I9" s="29">
        <v>28980791</v>
      </c>
    </row>
    <row r="10" spans="1:9" ht="12.75">
      <c r="A10" s="25" t="s">
        <v>24</v>
      </c>
      <c r="B10" s="3">
        <v>597111</v>
      </c>
      <c r="C10" s="3">
        <v>250000</v>
      </c>
      <c r="D10" s="10">
        <f>B10+C10</f>
        <v>847111</v>
      </c>
      <c r="E10" s="11">
        <f aca="true" t="shared" si="0" ref="E10:I11">D10*1.02</f>
        <v>864053.22</v>
      </c>
      <c r="F10" s="11">
        <f t="shared" si="0"/>
        <v>881334.2844</v>
      </c>
      <c r="G10" s="11">
        <f t="shared" si="0"/>
        <v>898960.9700880001</v>
      </c>
      <c r="H10" s="11">
        <f t="shared" si="0"/>
        <v>916940.1894897601</v>
      </c>
      <c r="I10" s="29">
        <f t="shared" si="0"/>
        <v>935278.9932795553</v>
      </c>
    </row>
    <row r="11" spans="1:9" ht="12.75">
      <c r="A11" s="34" t="s">
        <v>3</v>
      </c>
      <c r="B11" s="3">
        <v>8100</v>
      </c>
      <c r="C11" s="3"/>
      <c r="D11" s="10">
        <f>B11+C11</f>
        <v>8100</v>
      </c>
      <c r="E11" s="11">
        <f t="shared" si="0"/>
        <v>8262</v>
      </c>
      <c r="F11" s="11">
        <f t="shared" si="0"/>
        <v>8427.24</v>
      </c>
      <c r="G11" s="11">
        <f t="shared" si="0"/>
        <v>8595.7848</v>
      </c>
      <c r="H11" s="11">
        <f t="shared" si="0"/>
        <v>8767.700496</v>
      </c>
      <c r="I11" s="29">
        <f t="shared" si="0"/>
        <v>8943.05450592</v>
      </c>
    </row>
    <row r="12" spans="1:9" ht="12.75">
      <c r="A12" s="26" t="s">
        <v>11</v>
      </c>
      <c r="B12" s="18">
        <f aca="true" t="shared" si="1" ref="B12:I12">SUM(B9:B11)</f>
        <v>25330932</v>
      </c>
      <c r="C12" s="18">
        <f t="shared" si="1"/>
        <v>1200000</v>
      </c>
      <c r="D12" s="18">
        <f t="shared" si="1"/>
        <v>26530932</v>
      </c>
      <c r="E12" s="18">
        <f t="shared" si="1"/>
        <v>27091467.22</v>
      </c>
      <c r="F12" s="18">
        <f t="shared" si="1"/>
        <v>27703174.5244</v>
      </c>
      <c r="G12" s="18">
        <f t="shared" si="1"/>
        <v>28383944.754888</v>
      </c>
      <c r="H12" s="18">
        <f t="shared" si="1"/>
        <v>29084365.88998576</v>
      </c>
      <c r="I12" s="27">
        <f t="shared" si="1"/>
        <v>29925013.047785472</v>
      </c>
    </row>
    <row r="13" spans="1:9" ht="12.75">
      <c r="A13" s="26"/>
      <c r="B13" s="22"/>
      <c r="C13" s="22"/>
      <c r="D13" s="37"/>
      <c r="E13" s="37"/>
      <c r="F13" s="37"/>
      <c r="G13" s="37"/>
      <c r="H13" s="37"/>
      <c r="I13" s="27"/>
    </row>
    <row r="14" spans="1:9" ht="12.75">
      <c r="A14" s="28" t="s">
        <v>9</v>
      </c>
      <c r="B14" s="21">
        <f>4210375.8-630.8</f>
        <v>4209745</v>
      </c>
      <c r="C14" s="21">
        <f>5885000+500000+100000+300000</f>
        <v>6785000</v>
      </c>
      <c r="D14" s="10">
        <f>B14+C14</f>
        <v>10994745</v>
      </c>
      <c r="E14" s="11">
        <f aca="true" t="shared" si="2" ref="E14:I15">D14*1.02</f>
        <v>11214639.9</v>
      </c>
      <c r="F14" s="11">
        <f t="shared" si="2"/>
        <v>11438932.698</v>
      </c>
      <c r="G14" s="11">
        <f t="shared" si="2"/>
        <v>11667711.351960002</v>
      </c>
      <c r="H14" s="11">
        <f t="shared" si="2"/>
        <v>11901065.5789992</v>
      </c>
      <c r="I14" s="29">
        <f t="shared" si="2"/>
        <v>12139086.890579185</v>
      </c>
    </row>
    <row r="15" spans="1:9" ht="12.75">
      <c r="A15" s="28" t="s">
        <v>10</v>
      </c>
      <c r="B15" s="21">
        <v>631</v>
      </c>
      <c r="C15" s="21">
        <v>750000</v>
      </c>
      <c r="D15" s="10">
        <f>B15+C15</f>
        <v>750631</v>
      </c>
      <c r="E15" s="11">
        <f t="shared" si="2"/>
        <v>765643.62</v>
      </c>
      <c r="F15" s="11">
        <f t="shared" si="2"/>
        <v>780956.4924</v>
      </c>
      <c r="G15" s="11">
        <f t="shared" si="2"/>
        <v>796575.622248</v>
      </c>
      <c r="H15" s="11">
        <f t="shared" si="2"/>
        <v>812507.1346929601</v>
      </c>
      <c r="I15" s="29">
        <f t="shared" si="2"/>
        <v>828757.2773868192</v>
      </c>
    </row>
    <row r="16" spans="1:9" ht="13.5" thickBot="1">
      <c r="A16" s="30" t="s">
        <v>12</v>
      </c>
      <c r="B16" s="19">
        <f aca="true" t="shared" si="3" ref="B16:I16">SUM(B12:B15)</f>
        <v>29541308</v>
      </c>
      <c r="C16" s="19">
        <f t="shared" si="3"/>
        <v>8735000</v>
      </c>
      <c r="D16" s="19">
        <f t="shared" si="3"/>
        <v>38276308</v>
      </c>
      <c r="E16" s="19">
        <f t="shared" si="3"/>
        <v>39071750.739999995</v>
      </c>
      <c r="F16" s="19">
        <f t="shared" si="3"/>
        <v>39923063.7148</v>
      </c>
      <c r="G16" s="19">
        <f t="shared" si="3"/>
        <v>40848231.729096</v>
      </c>
      <c r="H16" s="19">
        <f t="shared" si="3"/>
        <v>41797938.60367792</v>
      </c>
      <c r="I16" s="31">
        <f t="shared" si="3"/>
        <v>42892857.21575148</v>
      </c>
    </row>
    <row r="17" spans="1:9" ht="12.75">
      <c r="A17" s="32"/>
      <c r="B17" s="17"/>
      <c r="C17" s="17"/>
      <c r="D17" s="6"/>
      <c r="E17" s="6"/>
      <c r="F17" s="6"/>
      <c r="G17" s="6"/>
      <c r="H17" s="6"/>
      <c r="I17" s="33"/>
    </row>
    <row r="18" spans="1:9" ht="13.5" thickBot="1">
      <c r="A18" s="32"/>
      <c r="B18" s="17"/>
      <c r="C18" s="17"/>
      <c r="D18" s="6"/>
      <c r="E18" s="6"/>
      <c r="F18" s="6"/>
      <c r="G18" s="6"/>
      <c r="H18" s="6"/>
      <c r="I18" s="33"/>
    </row>
    <row r="19" spans="1:9" ht="12.75">
      <c r="A19" s="23" t="s">
        <v>4</v>
      </c>
      <c r="B19" s="20">
        <v>28686811</v>
      </c>
      <c r="C19" s="20">
        <v>200000</v>
      </c>
      <c r="D19" s="12">
        <f>B19+C19</f>
        <v>28886811</v>
      </c>
      <c r="E19" s="12">
        <f>D19*1.02</f>
        <v>29464547.22</v>
      </c>
      <c r="F19" s="8">
        <f>E19*1.02</f>
        <v>30053838.1644</v>
      </c>
      <c r="G19" s="8">
        <f>F19*1.02</f>
        <v>30654914.927688</v>
      </c>
      <c r="H19" s="8">
        <f>G19*1.02</f>
        <v>31268013.22624176</v>
      </c>
      <c r="I19" s="24">
        <f>H19*1.02</f>
        <v>31893373.490766596</v>
      </c>
    </row>
    <row r="20" spans="1:9" ht="12.75">
      <c r="A20" s="25" t="s">
        <v>5</v>
      </c>
      <c r="B20" s="3">
        <v>11996333</v>
      </c>
      <c r="C20" s="3">
        <v>1100000</v>
      </c>
      <c r="D20" s="10">
        <f>B20+C20</f>
        <v>13096333</v>
      </c>
      <c r="E20" s="10">
        <v>6500000</v>
      </c>
      <c r="F20" s="4">
        <f>E20*1.02</f>
        <v>6630000</v>
      </c>
      <c r="G20" s="4">
        <f>F20*1.02</f>
        <v>6762600</v>
      </c>
      <c r="H20" s="4">
        <f>G20*1.02</f>
        <v>6897852</v>
      </c>
      <c r="I20" s="7">
        <f>H20*1.02</f>
        <v>7035809.04</v>
      </c>
    </row>
    <row r="21" spans="1:9" ht="12.75">
      <c r="A21" s="26" t="s">
        <v>13</v>
      </c>
      <c r="B21" s="18">
        <f aca="true" t="shared" si="4" ref="B21:I21">SUM(B19:B20)</f>
        <v>40683144</v>
      </c>
      <c r="C21" s="18">
        <f t="shared" si="4"/>
        <v>1300000</v>
      </c>
      <c r="D21" s="18">
        <f t="shared" si="4"/>
        <v>41983144</v>
      </c>
      <c r="E21" s="18">
        <f t="shared" si="4"/>
        <v>35964547.22</v>
      </c>
      <c r="F21" s="18">
        <f t="shared" si="4"/>
        <v>36683838.1644</v>
      </c>
      <c r="G21" s="18">
        <f t="shared" si="4"/>
        <v>37417514.927688</v>
      </c>
      <c r="H21" s="18">
        <f t="shared" si="4"/>
        <v>38165865.22624176</v>
      </c>
      <c r="I21" s="27">
        <f t="shared" si="4"/>
        <v>38929182.5307666</v>
      </c>
    </row>
    <row r="22" spans="1:9" ht="13.5" thickBot="1">
      <c r="A22" s="30"/>
      <c r="B22" s="19"/>
      <c r="C22" s="19"/>
      <c r="D22" s="19"/>
      <c r="E22" s="19"/>
      <c r="F22" s="19"/>
      <c r="G22" s="19"/>
      <c r="H22" s="19"/>
      <c r="I22" s="31"/>
    </row>
    <row r="23" spans="1:9" ht="12.75">
      <c r="A23" s="55"/>
      <c r="B23" s="56"/>
      <c r="C23" s="56"/>
      <c r="D23" s="56"/>
      <c r="E23" s="56"/>
      <c r="F23" s="56"/>
      <c r="G23" s="56"/>
      <c r="H23" s="56"/>
      <c r="I23" s="57"/>
    </row>
    <row r="24" spans="1:9" ht="12.75">
      <c r="A24" s="26"/>
      <c r="B24" s="50"/>
      <c r="C24" s="50"/>
      <c r="D24" s="18"/>
      <c r="E24" s="18"/>
      <c r="F24" s="18"/>
      <c r="G24" s="18"/>
      <c r="H24" s="18"/>
      <c r="I24" s="27"/>
    </row>
    <row r="25" spans="1:9" ht="13.5" thickBot="1">
      <c r="A25" s="30" t="s">
        <v>21</v>
      </c>
      <c r="B25" s="19">
        <f>B16-B21</f>
        <v>-11141836</v>
      </c>
      <c r="C25" s="19">
        <f>C16-C21</f>
        <v>7435000</v>
      </c>
      <c r="D25" s="58">
        <f>B25+C25</f>
        <v>-3706836</v>
      </c>
      <c r="E25" s="19">
        <f>E16-E21</f>
        <v>3107203.519999996</v>
      </c>
      <c r="F25" s="19">
        <f>F16-F21</f>
        <v>3239225.550400004</v>
      </c>
      <c r="G25" s="19">
        <f>G16-G21</f>
        <v>3430716.8014080003</v>
      </c>
      <c r="H25" s="19">
        <f>H16-H21</f>
        <v>3632073.377436161</v>
      </c>
      <c r="I25" s="31">
        <f>I16-I21</f>
        <v>3963674.6849848777</v>
      </c>
    </row>
    <row r="26" spans="1:9" ht="12.75">
      <c r="A26" s="35"/>
      <c r="B26" s="51"/>
      <c r="C26" s="51"/>
      <c r="D26" s="8"/>
      <c r="E26" s="8"/>
      <c r="F26" s="8"/>
      <c r="G26" s="8"/>
      <c r="H26" s="8"/>
      <c r="I26" s="41"/>
    </row>
    <row r="27" spans="1:9" ht="12.75">
      <c r="A27" s="39" t="s">
        <v>19</v>
      </c>
      <c r="B27" s="38">
        <f>350000+355000+1755000+100000</f>
        <v>2560000</v>
      </c>
      <c r="C27" s="52">
        <v>350000</v>
      </c>
      <c r="D27" s="38">
        <f>B27+C27</f>
        <v>2910000</v>
      </c>
      <c r="E27" s="38">
        <f>D27+1300000</f>
        <v>4210000</v>
      </c>
      <c r="F27" s="38">
        <f>E27+1300000</f>
        <v>5510000</v>
      </c>
      <c r="G27" s="38">
        <f>F27+1300000</f>
        <v>6810000</v>
      </c>
      <c r="H27" s="38">
        <f>G27+1300000</f>
        <v>8110000</v>
      </c>
      <c r="I27" s="42">
        <f>H27+1300000</f>
        <v>9410000</v>
      </c>
    </row>
    <row r="28" spans="1:9" ht="12.75">
      <c r="A28" s="39"/>
      <c r="B28" s="52"/>
      <c r="C28" s="52"/>
      <c r="D28" s="40"/>
      <c r="E28" s="40"/>
      <c r="F28" s="40"/>
      <c r="G28" s="40"/>
      <c r="H28" s="40"/>
      <c r="I28" s="43"/>
    </row>
    <row r="29" spans="1:9" ht="12.75">
      <c r="A29" s="39" t="s">
        <v>18</v>
      </c>
      <c r="B29" s="52">
        <v>2162000</v>
      </c>
      <c r="C29" s="52">
        <v>-1100000</v>
      </c>
      <c r="D29" s="38">
        <f>B29+C29</f>
        <v>1062000</v>
      </c>
      <c r="E29" s="40">
        <f>SUM(E25-1300000)</f>
        <v>1807203.5199999958</v>
      </c>
      <c r="F29" s="40">
        <f>SUM(F25-1300000)</f>
        <v>1939225.5504000038</v>
      </c>
      <c r="G29" s="40">
        <f>SUM(G25-1300000)</f>
        <v>2130716.8014080003</v>
      </c>
      <c r="H29" s="40">
        <f>SUM(H25-1300000)</f>
        <v>2332073.377436161</v>
      </c>
      <c r="I29" s="40">
        <f>SUM(I25-1300000)</f>
        <v>2663674.6849848777</v>
      </c>
    </row>
    <row r="30" spans="1:9" ht="13.5" thickBot="1">
      <c r="A30" s="15"/>
      <c r="B30" s="45"/>
      <c r="C30" s="45"/>
      <c r="D30" s="13"/>
      <c r="E30" s="13"/>
      <c r="F30" s="13"/>
      <c r="G30" s="13"/>
      <c r="H30" s="13"/>
      <c r="I30" s="16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3" ht="12.75">
      <c r="A32" s="53" t="s">
        <v>23</v>
      </c>
      <c r="B32" s="44"/>
      <c r="C32" s="44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INF</cp:lastModifiedBy>
  <cp:lastPrinted>2002-05-17T06:39:43Z</cp:lastPrinted>
  <dcterms:created xsi:type="dcterms:W3CDTF">2001-09-10T07:50:34Z</dcterms:created>
  <dcterms:modified xsi:type="dcterms:W3CDTF">2002-05-21T10:07:31Z</dcterms:modified>
  <cp:category/>
  <cp:version/>
  <cp:contentType/>
  <cp:contentStatus/>
</cp:coreProperties>
</file>