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00xz003013\Desktop\"/>
    </mc:Choice>
  </mc:AlternateContent>
  <bookViews>
    <workbookView xWindow="0" yWindow="0" windowWidth="19200" windowHeight="7310"/>
  </bookViews>
  <sheets>
    <sheet name="Příděl MČ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60" i="1"/>
  <c r="C60" i="1" l="1"/>
  <c r="D57" i="1" l="1"/>
  <c r="D51" i="1"/>
  <c r="D45" i="1"/>
  <c r="D39" i="1"/>
  <c r="D33" i="1"/>
  <c r="D27" i="1"/>
  <c r="D21" i="1"/>
  <c r="D15" i="1"/>
  <c r="D9" i="1"/>
  <c r="D3" i="1"/>
  <c r="D55" i="1"/>
  <c r="D37" i="1"/>
  <c r="D25" i="1"/>
  <c r="D7" i="1"/>
  <c r="D11" i="1"/>
  <c r="D59" i="1"/>
  <c r="D35" i="1"/>
  <c r="D23" i="1"/>
  <c r="D5" i="1"/>
  <c r="D56" i="1"/>
  <c r="D50" i="1"/>
  <c r="D44" i="1"/>
  <c r="D38" i="1"/>
  <c r="D32" i="1"/>
  <c r="D26" i="1"/>
  <c r="D20" i="1"/>
  <c r="D14" i="1"/>
  <c r="D8" i="1"/>
  <c r="D49" i="1"/>
  <c r="D43" i="1"/>
  <c r="D31" i="1"/>
  <c r="D19" i="1"/>
  <c r="D13" i="1"/>
  <c r="D54" i="1"/>
  <c r="D48" i="1"/>
  <c r="D42" i="1"/>
  <c r="D36" i="1"/>
  <c r="D30" i="1"/>
  <c r="D24" i="1"/>
  <c r="D18" i="1"/>
  <c r="D6" i="1"/>
  <c r="D53" i="1"/>
  <c r="D47" i="1"/>
  <c r="D41" i="1"/>
  <c r="D29" i="1"/>
  <c r="D17" i="1"/>
  <c r="D12" i="1"/>
  <c r="D34" i="1"/>
  <c r="D28" i="1"/>
  <c r="D58" i="1"/>
  <c r="D22" i="1"/>
  <c r="D52" i="1"/>
  <c r="D16" i="1"/>
  <c r="D46" i="1"/>
  <c r="D10" i="1"/>
  <c r="D40" i="1"/>
  <c r="D4" i="1"/>
  <c r="D60" i="1" l="1"/>
  <c r="K58" i="1" l="1"/>
  <c r="L58" i="1" s="1"/>
  <c r="K52" i="1"/>
  <c r="L52" i="1" s="1"/>
  <c r="K46" i="1"/>
  <c r="L46" i="1" s="1"/>
  <c r="K41" i="1"/>
  <c r="L41" i="1" s="1"/>
  <c r="K33" i="1"/>
  <c r="L33" i="1" s="1"/>
  <c r="K27" i="1"/>
  <c r="L27" i="1" s="1"/>
  <c r="K21" i="1"/>
  <c r="L21" i="1" s="1"/>
  <c r="K15" i="1"/>
  <c r="K9" i="1"/>
  <c r="K3" i="1"/>
  <c r="K57" i="1"/>
  <c r="L57" i="1" s="1"/>
  <c r="K51" i="1"/>
  <c r="L51" i="1" s="1"/>
  <c r="K45" i="1"/>
  <c r="K40" i="1"/>
  <c r="L40" i="1" s="1"/>
  <c r="K32" i="1"/>
  <c r="L32" i="1" s="1"/>
  <c r="K26" i="1"/>
  <c r="K20" i="1"/>
  <c r="L20" i="1" s="1"/>
  <c r="K14" i="1"/>
  <c r="L14" i="1" s="1"/>
  <c r="K8" i="1"/>
  <c r="L8" i="1" s="1"/>
  <c r="E3" i="1"/>
  <c r="K56" i="1"/>
  <c r="L56" i="1" s="1"/>
  <c r="K50" i="1"/>
  <c r="L50" i="1" s="1"/>
  <c r="K44" i="1"/>
  <c r="L44" i="1" s="1"/>
  <c r="K39" i="1"/>
  <c r="L39" i="1" s="1"/>
  <c r="K31" i="1"/>
  <c r="L31" i="1" s="1"/>
  <c r="K25" i="1"/>
  <c r="L25" i="1" s="1"/>
  <c r="K19" i="1"/>
  <c r="L19" i="1" s="1"/>
  <c r="K13" i="1"/>
  <c r="K7" i="1"/>
  <c r="K55" i="1"/>
  <c r="L55" i="1" s="1"/>
  <c r="K49" i="1"/>
  <c r="L49" i="1" s="1"/>
  <c r="K43" i="1"/>
  <c r="L43" i="1" s="1"/>
  <c r="K38" i="1"/>
  <c r="K30" i="1"/>
  <c r="L30" i="1" s="1"/>
  <c r="K24" i="1"/>
  <c r="L24" i="1" s="1"/>
  <c r="K18" i="1"/>
  <c r="L18" i="1" s="1"/>
  <c r="K12" i="1"/>
  <c r="L12" i="1" s="1"/>
  <c r="K6" i="1"/>
  <c r="L6" i="1" s="1"/>
  <c r="K54" i="1"/>
  <c r="L54" i="1" s="1"/>
  <c r="K48" i="1"/>
  <c r="L48" i="1" s="1"/>
  <c r="K36" i="1"/>
  <c r="L36" i="1" s="1"/>
  <c r="K37" i="1"/>
  <c r="K29" i="1"/>
  <c r="L29" i="1" s="1"/>
  <c r="K23" i="1"/>
  <c r="L23" i="1" s="1"/>
  <c r="K17" i="1"/>
  <c r="K11" i="1"/>
  <c r="L11" i="1" s="1"/>
  <c r="K5" i="1"/>
  <c r="K42" i="1"/>
  <c r="K4" i="1"/>
  <c r="K34" i="1"/>
  <c r="L34" i="1" s="1"/>
  <c r="K35" i="1"/>
  <c r="K28" i="1"/>
  <c r="L28" i="1" s="1"/>
  <c r="K59" i="1"/>
  <c r="L59" i="1" s="1"/>
  <c r="K22" i="1"/>
  <c r="L22" i="1" s="1"/>
  <c r="K53" i="1"/>
  <c r="L53" i="1" s="1"/>
  <c r="K16" i="1"/>
  <c r="K47" i="1"/>
  <c r="K10" i="1"/>
  <c r="L10" i="1" s="1"/>
  <c r="E59" i="1"/>
  <c r="F59" i="1" s="1"/>
  <c r="E53" i="1"/>
  <c r="F53" i="1" s="1"/>
  <c r="E47" i="1"/>
  <c r="F47" i="1" s="1"/>
  <c r="E41" i="1"/>
  <c r="F41" i="1" s="1"/>
  <c r="E35" i="1"/>
  <c r="F35" i="1" s="1"/>
  <c r="E29" i="1"/>
  <c r="F29" i="1" s="1"/>
  <c r="E23" i="1"/>
  <c r="F23" i="1" s="1"/>
  <c r="E17" i="1"/>
  <c r="F17" i="1" s="1"/>
  <c r="E11" i="1"/>
  <c r="F11" i="1" s="1"/>
  <c r="E5" i="1"/>
  <c r="F5" i="1" s="1"/>
  <c r="E51" i="1"/>
  <c r="F51" i="1" s="1"/>
  <c r="E33" i="1"/>
  <c r="F33" i="1" s="1"/>
  <c r="E21" i="1"/>
  <c r="F21" i="1" s="1"/>
  <c r="E9" i="1"/>
  <c r="F9" i="1" s="1"/>
  <c r="E56" i="1"/>
  <c r="F56" i="1" s="1"/>
  <c r="E44" i="1"/>
  <c r="F44" i="1" s="1"/>
  <c r="E26" i="1"/>
  <c r="F26" i="1" s="1"/>
  <c r="E14" i="1"/>
  <c r="F14" i="1" s="1"/>
  <c r="E49" i="1"/>
  <c r="F49" i="1" s="1"/>
  <c r="E43" i="1"/>
  <c r="F43" i="1" s="1"/>
  <c r="E31" i="1"/>
  <c r="F31" i="1" s="1"/>
  <c r="E13" i="1"/>
  <c r="F13" i="1" s="1"/>
  <c r="E48" i="1"/>
  <c r="F48" i="1" s="1"/>
  <c r="E58" i="1"/>
  <c r="F58" i="1" s="1"/>
  <c r="E52" i="1"/>
  <c r="F52" i="1" s="1"/>
  <c r="E46" i="1"/>
  <c r="F46" i="1" s="1"/>
  <c r="E40" i="1"/>
  <c r="F40" i="1" s="1"/>
  <c r="E34" i="1"/>
  <c r="F34" i="1" s="1"/>
  <c r="E28" i="1"/>
  <c r="F28" i="1" s="1"/>
  <c r="E22" i="1"/>
  <c r="F22" i="1" s="1"/>
  <c r="E16" i="1"/>
  <c r="F16" i="1" s="1"/>
  <c r="E10" i="1"/>
  <c r="F10" i="1" s="1"/>
  <c r="E4" i="1"/>
  <c r="F4" i="1" s="1"/>
  <c r="E57" i="1"/>
  <c r="F57" i="1" s="1"/>
  <c r="E45" i="1"/>
  <c r="E39" i="1"/>
  <c r="F39" i="1" s="1"/>
  <c r="E27" i="1"/>
  <c r="F27" i="1" s="1"/>
  <c r="E15" i="1"/>
  <c r="F15" i="1" s="1"/>
  <c r="F3" i="1"/>
  <c r="E50" i="1"/>
  <c r="F50" i="1" s="1"/>
  <c r="E38" i="1"/>
  <c r="F38" i="1" s="1"/>
  <c r="E32" i="1"/>
  <c r="F32" i="1" s="1"/>
  <c r="E20" i="1"/>
  <c r="F20" i="1" s="1"/>
  <c r="E8" i="1"/>
  <c r="F8" i="1" s="1"/>
  <c r="E55" i="1"/>
  <c r="F55" i="1" s="1"/>
  <c r="E37" i="1"/>
  <c r="F37" i="1" s="1"/>
  <c r="E25" i="1"/>
  <c r="F25" i="1" s="1"/>
  <c r="E19" i="1"/>
  <c r="F19" i="1" s="1"/>
  <c r="E7" i="1"/>
  <c r="F7" i="1" s="1"/>
  <c r="E54" i="1"/>
  <c r="F54" i="1" s="1"/>
  <c r="E12" i="1"/>
  <c r="F12" i="1" s="1"/>
  <c r="E42" i="1"/>
  <c r="F42" i="1" s="1"/>
  <c r="E6" i="1"/>
  <c r="F6" i="1" s="1"/>
  <c r="E36" i="1"/>
  <c r="F36" i="1" s="1"/>
  <c r="E30" i="1"/>
  <c r="F30" i="1" s="1"/>
  <c r="E24" i="1"/>
  <c r="F24" i="1" s="1"/>
  <c r="E18" i="1"/>
  <c r="F18" i="1" s="1"/>
  <c r="K60" i="1" l="1"/>
  <c r="L35" i="1"/>
  <c r="L60" i="1"/>
  <c r="M60" i="1" s="1"/>
  <c r="M3" i="1"/>
  <c r="G3" i="1"/>
  <c r="G6" i="1"/>
  <c r="M6" i="1"/>
  <c r="G25" i="1"/>
  <c r="M25" i="1"/>
  <c r="G38" i="1"/>
  <c r="M38" i="1"/>
  <c r="G28" i="1"/>
  <c r="M28" i="1"/>
  <c r="G48" i="1"/>
  <c r="M48" i="1"/>
  <c r="G51" i="1"/>
  <c r="M51" i="1"/>
  <c r="G35" i="1"/>
  <c r="M35" i="1"/>
  <c r="G42" i="1"/>
  <c r="M42" i="1"/>
  <c r="G37" i="1"/>
  <c r="M37" i="1"/>
  <c r="G50" i="1"/>
  <c r="M50" i="1"/>
  <c r="G57" i="1"/>
  <c r="M57" i="1"/>
  <c r="G34" i="1"/>
  <c r="M34" i="1"/>
  <c r="G13" i="1"/>
  <c r="M13" i="1"/>
  <c r="G44" i="1"/>
  <c r="M44" i="1"/>
  <c r="G5" i="1"/>
  <c r="M5" i="1"/>
  <c r="G41" i="1"/>
  <c r="M41" i="1"/>
  <c r="G18" i="1"/>
  <c r="M18" i="1"/>
  <c r="G12" i="1"/>
  <c r="M12" i="1"/>
  <c r="G55" i="1"/>
  <c r="M55" i="1"/>
  <c r="G4" i="1"/>
  <c r="M4" i="1"/>
  <c r="G40" i="1"/>
  <c r="M40" i="1"/>
  <c r="G31" i="1"/>
  <c r="M31" i="1"/>
  <c r="G56" i="1"/>
  <c r="M56" i="1"/>
  <c r="G11" i="1"/>
  <c r="M11" i="1"/>
  <c r="G47" i="1"/>
  <c r="M47" i="1"/>
  <c r="G24" i="1"/>
  <c r="M24" i="1"/>
  <c r="G54" i="1"/>
  <c r="M54" i="1"/>
  <c r="G8" i="1"/>
  <c r="M8" i="1"/>
  <c r="G15" i="1"/>
  <c r="M15" i="1"/>
  <c r="G10" i="1"/>
  <c r="M10" i="1"/>
  <c r="G46" i="1"/>
  <c r="M46" i="1"/>
  <c r="G43" i="1"/>
  <c r="M43" i="1"/>
  <c r="G9" i="1"/>
  <c r="M9" i="1"/>
  <c r="G17" i="1"/>
  <c r="M17" i="1"/>
  <c r="G53" i="1"/>
  <c r="M53" i="1"/>
  <c r="G30" i="1"/>
  <c r="M30" i="1"/>
  <c r="G7" i="1"/>
  <c r="M7" i="1"/>
  <c r="G20" i="1"/>
  <c r="M20" i="1"/>
  <c r="G27" i="1"/>
  <c r="M27" i="1"/>
  <c r="G16" i="1"/>
  <c r="M16" i="1"/>
  <c r="G52" i="1"/>
  <c r="M52" i="1"/>
  <c r="G49" i="1"/>
  <c r="M49" i="1"/>
  <c r="G21" i="1"/>
  <c r="M21" i="1"/>
  <c r="G23" i="1"/>
  <c r="M23" i="1"/>
  <c r="G59" i="1"/>
  <c r="M59" i="1"/>
  <c r="G36" i="1"/>
  <c r="M36" i="1"/>
  <c r="G19" i="1"/>
  <c r="M19" i="1"/>
  <c r="G32" i="1"/>
  <c r="M32" i="1"/>
  <c r="G39" i="1"/>
  <c r="M39" i="1"/>
  <c r="G22" i="1"/>
  <c r="M22" i="1"/>
  <c r="G58" i="1"/>
  <c r="M58" i="1"/>
  <c r="G14" i="1"/>
  <c r="M14" i="1"/>
  <c r="G33" i="1"/>
  <c r="M33" i="1"/>
  <c r="G29" i="1"/>
  <c r="M29" i="1"/>
  <c r="G26" i="1"/>
  <c r="M26" i="1"/>
  <c r="F45" i="1"/>
  <c r="E60" i="1"/>
  <c r="G45" i="1" l="1"/>
  <c r="G60" i="1" s="1"/>
  <c r="M45" i="1"/>
  <c r="F60" i="1"/>
</calcChain>
</file>

<file path=xl/sharedStrings.xml><?xml version="1.0" encoding="utf-8"?>
<sst xmlns="http://schemas.openxmlformats.org/spreadsheetml/2006/main" count="70" uniqueCount="69">
  <si>
    <t>Celkem</t>
  </si>
  <si>
    <t>název městské části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</si>
  <si>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</si>
  <si>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</si>
  <si>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</si>
  <si>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</si>
  <si>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</si>
  <si>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</si>
  <si>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</si>
  <si>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</si>
  <si>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</si>
  <si>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</si>
  <si>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Praha-Běchovice</t>
  </si>
  <si>
    <t>Praha 21</t>
  </si>
  <si>
    <t>Praha-Benice</t>
  </si>
  <si>
    <t>Praha 22</t>
  </si>
  <si>
    <t>Praha-Březiněves</t>
  </si>
  <si>
    <t>Praha-Dolní Počernice</t>
  </si>
  <si>
    <t>Praha 14</t>
  </si>
  <si>
    <t>Praha-Dubeč</t>
  </si>
  <si>
    <t>Praha 15</t>
  </si>
  <si>
    <t>Praha 20</t>
  </si>
  <si>
    <t>Praha-Klánovice</t>
  </si>
  <si>
    <t>Praha-Koloděje</t>
  </si>
  <si>
    <t>Praha-Kolovraty</t>
  </si>
  <si>
    <t>Praha-Královice</t>
  </si>
  <si>
    <t>Praha-Křeslice</t>
  </si>
  <si>
    <t>Praha 11</t>
  </si>
  <si>
    <t>Praha-Nedvězí</t>
  </si>
  <si>
    <t>Praha-Satalice</t>
  </si>
  <si>
    <t>Praha 19</t>
  </si>
  <si>
    <t>Praha-Vinoř</t>
  </si>
  <si>
    <t>Praha-Lipence</t>
  </si>
  <si>
    <t>Praha 16</t>
  </si>
  <si>
    <t>Praha-Lochkov</t>
  </si>
  <si>
    <t>Praha-Přední Kopanina</t>
  </si>
  <si>
    <t>Praha-Řeporyje</t>
  </si>
  <si>
    <t>Praha 13</t>
  </si>
  <si>
    <t>Praha-Slivenec</t>
  </si>
  <si>
    <t>Praha-Šeberov</t>
  </si>
  <si>
    <t>Praha-Újezd</t>
  </si>
  <si>
    <t>Praha-Zbraslav</t>
  </si>
  <si>
    <t>Praha-Zličín</t>
  </si>
  <si>
    <t>Praha 17</t>
  </si>
  <si>
    <t>Praha-Kunratice</t>
  </si>
  <si>
    <t>Praha-Libuš</t>
  </si>
  <si>
    <t>Praha 12</t>
  </si>
  <si>
    <t>Praha-Velká Chuchle</t>
  </si>
  <si>
    <t>Praha-Lysolaje</t>
  </si>
  <si>
    <t>Praha-Nebušice</t>
  </si>
  <si>
    <t>Praha-Suchdol</t>
  </si>
  <si>
    <t>Praha-Ďáblice</t>
  </si>
  <si>
    <t>Praha-Dolní Chabry</t>
  </si>
  <si>
    <t>Praha-Čakovice</t>
  </si>
  <si>
    <t>Praha 18</t>
  </si>
  <si>
    <t>Praha-Troja</t>
  </si>
  <si>
    <t>Praha-Dolní Měcholupy</t>
  </si>
  <si>
    <t>Praha-Petrovice</t>
  </si>
  <si>
    <t>Praha-Štěrboholy</t>
  </si>
  <si>
    <t>Počet obyvatel</t>
  </si>
  <si>
    <t>č.</t>
  </si>
  <si>
    <t>%</t>
  </si>
  <si>
    <t>Balení (50ks)</t>
  </si>
  <si>
    <t>Výpočet</t>
  </si>
  <si>
    <t>Obyvatelstvo v městských částech hl. m. Prahy k 31. 12. 2018 (zdroj: ČSÚ)</t>
  </si>
  <si>
    <t>Příděl roušky</t>
  </si>
  <si>
    <t>Příděl rukavice</t>
  </si>
  <si>
    <t>Balení (100ks)</t>
  </si>
  <si>
    <t>Příděl respirátory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</si>
</sst>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Helv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/>
    <xf numFmtId="164" fontId="3" fillId="0" borderId="1" xfId="1" applyNumberFormat="1" applyFont="1" applyFill="1" applyBorder="1" applyAlignment="1">
      <alignment horizontal="center"/>
    </xf>
    <xf numFmtId="0" fontId="0" fillId="0" borderId="0" xfId="0" applyBorder="1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/>
    </xf>
    <xf numFmtId="0" fontId="6" fillId="5" borderId="1" xfId="1" applyFont="1" applyFill="1" applyBorder="1"/>
    <xf numFmtId="0" fontId="7" fillId="3" borderId="1" xfId="0" applyFont="1" applyFill="1" applyBorder="1" applyAlignment="1">
      <alignment wrapText="1"/>
    </xf>
    <xf numFmtId="0" fontId="4" fillId="4" borderId="1" xfId="0" applyFont="1" applyFill="1" applyBorder="1"/>
    <xf numFmtId="0" fontId="6" fillId="4" borderId="1" xfId="1" applyFont="1" applyFill="1" applyBorder="1"/>
    <xf numFmtId="164" fontId="3" fillId="4" borderId="1" xfId="1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shrinkToFit="1"/>
    </xf>
    <xf numFmtId="1" fontId="0" fillId="0" borderId="1" xfId="0" applyNumberForma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shrinkToFi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3" fontId="1" fillId="7" borderId="3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5" xfId="0" applyBorder="1"/>
    <xf numFmtId="1" fontId="0" fillId="7" borderId="1" xfId="0" applyNumberForma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8" borderId="3" xfId="0" applyNumberFormat="1" applyFont="1" applyFill="1" applyBorder="1" applyAlignment="1">
      <alignment horizontal="center" vertical="center" wrapText="1"/>
    </xf>
    <xf numFmtId="3" fontId="1" fillId="9" borderId="3" xfId="0" applyNumberFormat="1" applyFon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/>
    </xf>
    <xf numFmtId="3" fontId="8" fillId="8" borderId="1" xfId="0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5" fillId="0" borderId="4" xfId="0" applyFont="1" applyFill="1" applyBorder="1" applyAlignment="1">
      <alignment horizontal="center" shrinkToFi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topLeftCell="A49" workbookViewId="0">
      <selection activeCell="P11" sqref="P11"/>
    </sheetView>
  </sheetViews>
  <sheetFormatPr defaultRowHeight="14.5" x14ac:dyDescent="0.35"/>
  <cols>
    <col min="1" max="1" width="2.81640625" style="4" bestFit="1" customWidth="1"/>
    <col min="2" max="2" width="19.54296875" style="4" bestFit="1" customWidth="1"/>
    <col min="3" max="3" width="11.1796875" style="4" bestFit="1" customWidth="1"/>
    <col min="4" max="4" width="7.36328125" style="17" bestFit="1" customWidth="1"/>
    <col min="5" max="5" width="7.6328125" style="5" bestFit="1" customWidth="1"/>
    <col min="6" max="6" width="12.08984375" style="5" customWidth="1"/>
    <col min="7" max="7" width="10.7265625" style="5" customWidth="1"/>
    <col min="9" max="9" width="11" customWidth="1"/>
    <col min="11" max="11" width="7.6328125" bestFit="1" customWidth="1"/>
  </cols>
  <sheetData>
    <row r="1" spans="1:18" ht="26" customHeight="1" x14ac:dyDescent="0.35">
      <c r="A1" s="41" t="s">
        <v>64</v>
      </c>
      <c r="B1" s="41"/>
      <c r="C1" s="41"/>
      <c r="D1" s="41"/>
      <c r="E1" s="41"/>
      <c r="F1" s="41"/>
      <c r="G1" s="41"/>
      <c r="H1" s="41"/>
      <c r="I1" s="23"/>
      <c r="J1" s="23"/>
      <c r="K1" s="23"/>
      <c r="L1" s="23"/>
      <c r="M1" s="20"/>
      <c r="N1" s="20"/>
      <c r="O1" s="20"/>
      <c r="P1" s="20"/>
      <c r="Q1" s="20"/>
      <c r="R1" s="20"/>
    </row>
    <row r="2" spans="1:18" s="1" customFormat="1" ht="26" customHeight="1" x14ac:dyDescent="0.35">
      <c r="A2" s="12" t="s">
        <v>60</v>
      </c>
      <c r="B2" s="7" t="s">
        <v>1</v>
      </c>
      <c r="C2" s="7" t="s">
        <v>59</v>
      </c>
      <c r="D2" s="8" t="s">
        <v>61</v>
      </c>
      <c r="E2" s="9" t="s">
        <v>63</v>
      </c>
      <c r="F2" s="9" t="s">
        <v>62</v>
      </c>
      <c r="G2" s="9" t="s">
        <v>65</v>
      </c>
      <c r="H2" s="24">
        <v>124000</v>
      </c>
      <c r="I2" s="36" t="s">
        <v>68</v>
      </c>
      <c r="J2" s="35">
        <v>1100</v>
      </c>
      <c r="K2" s="26" t="s">
        <v>63</v>
      </c>
      <c r="L2" s="25" t="s">
        <v>67</v>
      </c>
      <c r="M2" s="27" t="s">
        <v>66</v>
      </c>
      <c r="N2" s="22">
        <v>60000</v>
      </c>
    </row>
    <row r="3" spans="1:18" x14ac:dyDescent="0.35">
      <c r="A3" s="2">
        <v>1</v>
      </c>
      <c r="B3" s="11" t="s">
        <v>2</v>
      </c>
      <c r="C3" s="3">
        <v>29486</v>
      </c>
      <c r="D3" s="18">
        <f>C3/(C60/100)</f>
        <v>2.2531926469779129</v>
      </c>
      <c r="E3" s="6">
        <f>H2/D60*D3</f>
        <v>2793.9588822526125</v>
      </c>
      <c r="F3" s="6">
        <f>ROUND((E3/50),0)</f>
        <v>56</v>
      </c>
      <c r="G3" s="6">
        <f>F3*50</f>
        <v>2800</v>
      </c>
      <c r="I3" s="6">
        <v>50</v>
      </c>
      <c r="K3" s="6">
        <f>N2/D60*D3</f>
        <v>1351.915588186748</v>
      </c>
      <c r="L3" s="6">
        <v>13</v>
      </c>
      <c r="M3" s="6">
        <f>L3*100</f>
        <v>1300</v>
      </c>
      <c r="N3" s="28"/>
    </row>
    <row r="4" spans="1:18" x14ac:dyDescent="0.35">
      <c r="A4" s="13">
        <v>2</v>
      </c>
      <c r="B4" s="14" t="s">
        <v>3</v>
      </c>
      <c r="C4" s="15">
        <v>49692</v>
      </c>
      <c r="D4" s="19">
        <f>C4/(C60/100)</f>
        <v>3.7972478129833291</v>
      </c>
      <c r="E4" s="16">
        <f>H2/D60*D4</f>
        <v>4708.5872880993293</v>
      </c>
      <c r="F4" s="16">
        <f t="shared" ref="F4:F59" si="0">ROUND((E4/50),0)</f>
        <v>94</v>
      </c>
      <c r="G4" s="16">
        <f>F4*50</f>
        <v>4700</v>
      </c>
      <c r="I4" s="37">
        <v>50</v>
      </c>
      <c r="K4" s="29">
        <f>N2/D60*D4</f>
        <v>2278.3486877899977</v>
      </c>
      <c r="L4" s="29">
        <v>22</v>
      </c>
      <c r="M4" s="29">
        <f t="shared" ref="M4:M60" si="1">L4*100</f>
        <v>2200</v>
      </c>
      <c r="N4" s="28"/>
    </row>
    <row r="5" spans="1:18" x14ac:dyDescent="0.35">
      <c r="A5" s="2">
        <v>3</v>
      </c>
      <c r="B5" s="11" t="s">
        <v>4</v>
      </c>
      <c r="C5" s="3">
        <v>75309</v>
      </c>
      <c r="D5" s="18">
        <f>C5/(C60/100)</f>
        <v>5.754788206310101</v>
      </c>
      <c r="E5" s="6">
        <f>H2/D60*D5</f>
        <v>7135.9373758245265</v>
      </c>
      <c r="F5" s="6">
        <f t="shared" si="0"/>
        <v>143</v>
      </c>
      <c r="G5" s="6">
        <f t="shared" ref="G5:I27" si="2">F5*50</f>
        <v>7150</v>
      </c>
      <c r="I5" s="6">
        <v>50</v>
      </c>
      <c r="K5" s="6">
        <f>N2/D60*D5</f>
        <v>3452.8729237860612</v>
      </c>
      <c r="L5" s="6">
        <v>34</v>
      </c>
      <c r="M5" s="6">
        <f t="shared" si="1"/>
        <v>3400</v>
      </c>
      <c r="N5" s="28"/>
    </row>
    <row r="6" spans="1:18" x14ac:dyDescent="0.35">
      <c r="A6" s="13">
        <v>4</v>
      </c>
      <c r="B6" s="14" t="s">
        <v>5</v>
      </c>
      <c r="C6" s="15">
        <v>130901</v>
      </c>
      <c r="D6" s="19">
        <f>C6/(C60/100)</f>
        <v>10.002888512584134</v>
      </c>
      <c r="E6" s="16">
        <f>H2/D60*D6</f>
        <v>12403.581755604328</v>
      </c>
      <c r="F6" s="16">
        <f t="shared" si="0"/>
        <v>248</v>
      </c>
      <c r="G6" s="16">
        <f t="shared" si="2"/>
        <v>12400</v>
      </c>
      <c r="I6" s="37">
        <v>50</v>
      </c>
      <c r="K6" s="29">
        <f>N2/D60*D6</f>
        <v>6001.7331075504817</v>
      </c>
      <c r="L6" s="29">
        <f t="shared" ref="L6:L59" si="3">ROUND((K6/100),0)</f>
        <v>60</v>
      </c>
      <c r="M6" s="29">
        <f t="shared" si="1"/>
        <v>6000</v>
      </c>
      <c r="N6" s="28"/>
    </row>
    <row r="7" spans="1:18" x14ac:dyDescent="0.35">
      <c r="A7" s="2">
        <v>5</v>
      </c>
      <c r="B7" s="11" t="s">
        <v>6</v>
      </c>
      <c r="C7" s="3">
        <v>86432</v>
      </c>
      <c r="D7" s="18">
        <f>C7/(C60/100)</f>
        <v>6.6047597796783206</v>
      </c>
      <c r="E7" s="6">
        <f>H2/D60*D7</f>
        <v>8189.9021268011193</v>
      </c>
      <c r="F7" s="6">
        <f t="shared" si="0"/>
        <v>164</v>
      </c>
      <c r="G7" s="6">
        <f t="shared" si="2"/>
        <v>8200</v>
      </c>
      <c r="I7" s="6">
        <v>50</v>
      </c>
      <c r="K7" s="6">
        <f>N2/D60*D7</f>
        <v>3962.855867806993</v>
      </c>
      <c r="L7" s="6">
        <v>39</v>
      </c>
      <c r="M7" s="6">
        <f t="shared" si="1"/>
        <v>3900</v>
      </c>
      <c r="N7" s="28"/>
    </row>
    <row r="8" spans="1:18" x14ac:dyDescent="0.35">
      <c r="A8" s="13">
        <v>6</v>
      </c>
      <c r="B8" s="14" t="s">
        <v>7</v>
      </c>
      <c r="C8" s="15">
        <v>105622</v>
      </c>
      <c r="D8" s="19">
        <f>C8/(C60/100)</f>
        <v>8.0711766180255413</v>
      </c>
      <c r="E8" s="16">
        <f>H2/D60*D8</f>
        <v>10008.259006351673</v>
      </c>
      <c r="F8" s="16">
        <f t="shared" si="0"/>
        <v>200</v>
      </c>
      <c r="G8" s="16">
        <f t="shared" si="2"/>
        <v>10000</v>
      </c>
      <c r="I8" s="37">
        <v>50</v>
      </c>
      <c r="K8" s="29">
        <f>N2/D60*D8</f>
        <v>4842.7059708153256</v>
      </c>
      <c r="L8" s="29">
        <f t="shared" si="3"/>
        <v>48</v>
      </c>
      <c r="M8" s="29">
        <f t="shared" si="1"/>
        <v>4800</v>
      </c>
      <c r="N8" s="28"/>
    </row>
    <row r="9" spans="1:18" x14ac:dyDescent="0.35">
      <c r="A9" s="2">
        <v>7</v>
      </c>
      <c r="B9" s="11" t="s">
        <v>8</v>
      </c>
      <c r="C9" s="3">
        <v>44793</v>
      </c>
      <c r="D9" s="18">
        <f>C9/(C60/100)</f>
        <v>3.4228874121983872</v>
      </c>
      <c r="E9" s="6">
        <f>H2/D60*D9</f>
        <v>4244.3803911260011</v>
      </c>
      <c r="F9" s="6">
        <f t="shared" si="0"/>
        <v>85</v>
      </c>
      <c r="G9" s="6">
        <f t="shared" si="2"/>
        <v>4250</v>
      </c>
      <c r="I9" s="6">
        <v>50</v>
      </c>
      <c r="K9" s="6">
        <f>N2/D60*D9</f>
        <v>2053.7324473190329</v>
      </c>
      <c r="L9" s="6">
        <v>20</v>
      </c>
      <c r="M9" s="6">
        <f t="shared" si="1"/>
        <v>2000</v>
      </c>
      <c r="N9" s="28"/>
    </row>
    <row r="10" spans="1:18" x14ac:dyDescent="0.35">
      <c r="A10" s="13">
        <v>8</v>
      </c>
      <c r="B10" s="14" t="s">
        <v>9</v>
      </c>
      <c r="C10" s="15">
        <v>105586</v>
      </c>
      <c r="D10" s="19">
        <f>C10/(C60/100)</f>
        <v>8.0684256536597001</v>
      </c>
      <c r="E10" s="16">
        <f>H2/D60*D10</f>
        <v>10004.847810538029</v>
      </c>
      <c r="F10" s="16">
        <f t="shared" si="0"/>
        <v>200</v>
      </c>
      <c r="G10" s="16">
        <f t="shared" si="2"/>
        <v>10000</v>
      </c>
      <c r="I10" s="37">
        <v>50</v>
      </c>
      <c r="K10" s="29">
        <f>N2/D60*D10</f>
        <v>4841.0553921958208</v>
      </c>
      <c r="L10" s="29">
        <f t="shared" si="3"/>
        <v>48</v>
      </c>
      <c r="M10" s="29">
        <f t="shared" si="1"/>
        <v>4800</v>
      </c>
      <c r="N10" s="28"/>
    </row>
    <row r="11" spans="1:18" x14ac:dyDescent="0.35">
      <c r="A11" s="2">
        <v>9</v>
      </c>
      <c r="B11" s="11" t="s">
        <v>10</v>
      </c>
      <c r="C11" s="3">
        <v>59174</v>
      </c>
      <c r="D11" s="18">
        <f>C11/(C60/100)</f>
        <v>4.5218212606752699</v>
      </c>
      <c r="E11" s="6">
        <f>H2/D60*D11</f>
        <v>5607.0583632373355</v>
      </c>
      <c r="F11" s="6">
        <f t="shared" si="0"/>
        <v>112</v>
      </c>
      <c r="G11" s="6">
        <f t="shared" si="2"/>
        <v>5600</v>
      </c>
      <c r="I11" s="6">
        <v>50</v>
      </c>
      <c r="K11" s="6">
        <f>N2/D60*D11</f>
        <v>2713.0927564051626</v>
      </c>
      <c r="L11" s="6">
        <f t="shared" si="3"/>
        <v>27</v>
      </c>
      <c r="M11" s="6">
        <f t="shared" si="1"/>
        <v>2700</v>
      </c>
      <c r="N11" s="28"/>
    </row>
    <row r="12" spans="1:18" x14ac:dyDescent="0.35">
      <c r="A12" s="13">
        <v>10</v>
      </c>
      <c r="B12" s="14" t="s">
        <v>11</v>
      </c>
      <c r="C12" s="15">
        <v>109955</v>
      </c>
      <c r="D12" s="19">
        <f>C12/(C60/100)</f>
        <v>8.4022857457253064</v>
      </c>
      <c r="E12" s="16">
        <f>H2/D60*D12</f>
        <v>10418.834324699383</v>
      </c>
      <c r="F12" s="16">
        <f t="shared" si="0"/>
        <v>208</v>
      </c>
      <c r="G12" s="16">
        <f t="shared" si="2"/>
        <v>10400</v>
      </c>
      <c r="I12" s="37">
        <v>50</v>
      </c>
      <c r="K12" s="29">
        <f>N2/D60*D12</f>
        <v>5041.3714474351846</v>
      </c>
      <c r="L12" s="29">
        <f t="shared" si="3"/>
        <v>50</v>
      </c>
      <c r="M12" s="29">
        <f t="shared" si="1"/>
        <v>5000</v>
      </c>
      <c r="N12" s="28"/>
    </row>
    <row r="13" spans="1:18" x14ac:dyDescent="0.35">
      <c r="A13" s="2">
        <v>11</v>
      </c>
      <c r="B13" s="11" t="s">
        <v>27</v>
      </c>
      <c r="C13" s="3">
        <v>77552</v>
      </c>
      <c r="D13" s="18">
        <f>C13/(C60/100)</f>
        <v>5.9261885694373975</v>
      </c>
      <c r="E13" s="6">
        <f>H2/D60*D13</f>
        <v>7348.473826102374</v>
      </c>
      <c r="F13" s="6">
        <f t="shared" si="0"/>
        <v>147</v>
      </c>
      <c r="G13" s="6">
        <f t="shared" si="2"/>
        <v>7350</v>
      </c>
      <c r="I13" s="6">
        <v>50</v>
      </c>
      <c r="K13" s="6">
        <f>N2/D60*D13</f>
        <v>3555.7131416624393</v>
      </c>
      <c r="L13" s="6">
        <v>35</v>
      </c>
      <c r="M13" s="6">
        <f t="shared" si="1"/>
        <v>3500</v>
      </c>
      <c r="N13" s="28"/>
    </row>
    <row r="14" spans="1:18" x14ac:dyDescent="0.35">
      <c r="A14" s="13">
        <v>12</v>
      </c>
      <c r="B14" s="14" t="s">
        <v>46</v>
      </c>
      <c r="C14" s="15">
        <v>57005</v>
      </c>
      <c r="D14" s="19">
        <f>C14/(C60/100)</f>
        <v>4.3560756576333146</v>
      </c>
      <c r="E14" s="16">
        <f>H2/D60*D14</f>
        <v>5401.5338154653109</v>
      </c>
      <c r="F14" s="16">
        <f t="shared" si="0"/>
        <v>108</v>
      </c>
      <c r="G14" s="16">
        <f t="shared" si="2"/>
        <v>5400</v>
      </c>
      <c r="I14" s="37">
        <v>50</v>
      </c>
      <c r="K14" s="29">
        <f>N2/D60*D14</f>
        <v>2613.6453945799894</v>
      </c>
      <c r="L14" s="29">
        <f t="shared" si="3"/>
        <v>26</v>
      </c>
      <c r="M14" s="29">
        <f t="shared" si="1"/>
        <v>2600</v>
      </c>
      <c r="N14" s="28"/>
    </row>
    <row r="15" spans="1:18" x14ac:dyDescent="0.35">
      <c r="A15" s="2">
        <v>13</v>
      </c>
      <c r="B15" s="11" t="s">
        <v>37</v>
      </c>
      <c r="C15" s="3">
        <v>62937</v>
      </c>
      <c r="D15" s="18">
        <f>C15/(C60/100)</f>
        <v>4.8093734525825447</v>
      </c>
      <c r="E15" s="6">
        <f>H2/D60*D15</f>
        <v>5963.6230812023568</v>
      </c>
      <c r="F15" s="6">
        <f t="shared" si="0"/>
        <v>119</v>
      </c>
      <c r="G15" s="6">
        <f t="shared" si="2"/>
        <v>5950</v>
      </c>
      <c r="I15" s="6">
        <v>50</v>
      </c>
      <c r="K15" s="6">
        <f>N2/D60*D15</f>
        <v>2885.6240715495273</v>
      </c>
      <c r="L15" s="6">
        <v>28</v>
      </c>
      <c r="M15" s="6">
        <f t="shared" si="1"/>
        <v>2800</v>
      </c>
      <c r="N15" s="28"/>
    </row>
    <row r="16" spans="1:18" x14ac:dyDescent="0.35">
      <c r="A16" s="13">
        <v>14</v>
      </c>
      <c r="B16" s="14" t="s">
        <v>18</v>
      </c>
      <c r="C16" s="15">
        <v>47375</v>
      </c>
      <c r="D16" s="19">
        <f>C16/(C60/100)</f>
        <v>3.620192689770692</v>
      </c>
      <c r="E16" s="16">
        <f>H2/D60*D16</f>
        <v>4489.0389353156588</v>
      </c>
      <c r="F16" s="16">
        <f t="shared" si="0"/>
        <v>90</v>
      </c>
      <c r="G16" s="16">
        <f t="shared" si="2"/>
        <v>4500</v>
      </c>
      <c r="I16" s="37">
        <v>50</v>
      </c>
      <c r="K16" s="29">
        <f>N2/D60*D16</f>
        <v>2172.1156138624156</v>
      </c>
      <c r="L16" s="29">
        <v>21</v>
      </c>
      <c r="M16" s="29">
        <f t="shared" si="1"/>
        <v>2100</v>
      </c>
      <c r="N16" s="28"/>
    </row>
    <row r="17" spans="1:14" x14ac:dyDescent="0.35">
      <c r="A17" s="2">
        <v>15</v>
      </c>
      <c r="B17" s="11" t="s">
        <v>20</v>
      </c>
      <c r="C17" s="3">
        <v>34351</v>
      </c>
      <c r="D17" s="18">
        <f>C17/(C60/100)</f>
        <v>2.624954914750671</v>
      </c>
      <c r="E17" s="6">
        <f>H2/D60*D17</f>
        <v>3254.9440942908327</v>
      </c>
      <c r="F17" s="6">
        <f t="shared" si="0"/>
        <v>65</v>
      </c>
      <c r="G17" s="6">
        <f t="shared" si="2"/>
        <v>3250</v>
      </c>
      <c r="I17" s="6">
        <v>50</v>
      </c>
      <c r="K17" s="6">
        <f>N2/D60*D17</f>
        <v>1574.9729488504029</v>
      </c>
      <c r="L17" s="6">
        <v>15</v>
      </c>
      <c r="M17" s="6">
        <f t="shared" si="1"/>
        <v>1500</v>
      </c>
      <c r="N17" s="28"/>
    </row>
    <row r="18" spans="1:14" x14ac:dyDescent="0.35">
      <c r="A18" s="13">
        <v>16</v>
      </c>
      <c r="B18" s="14" t="s">
        <v>33</v>
      </c>
      <c r="C18" s="15">
        <v>8563</v>
      </c>
      <c r="D18" s="19">
        <f>C18/(C60/100)</f>
        <v>0.65434744068615169</v>
      </c>
      <c r="E18" s="16">
        <f>H2/D60*D18</f>
        <v>811.39082645082829</v>
      </c>
      <c r="F18" s="16">
        <f t="shared" si="0"/>
        <v>16</v>
      </c>
      <c r="G18" s="16">
        <f t="shared" si="2"/>
        <v>800</v>
      </c>
      <c r="I18" s="37">
        <v>50</v>
      </c>
      <c r="K18" s="29">
        <f>N2/D60*D18</f>
        <v>392.6084644116911</v>
      </c>
      <c r="L18" s="29">
        <f t="shared" si="3"/>
        <v>4</v>
      </c>
      <c r="M18" s="29">
        <f t="shared" si="1"/>
        <v>400</v>
      </c>
      <c r="N18" s="28"/>
    </row>
    <row r="19" spans="1:14" x14ac:dyDescent="0.35">
      <c r="A19" s="2">
        <v>17</v>
      </c>
      <c r="B19" s="11" t="s">
        <v>43</v>
      </c>
      <c r="C19" s="3">
        <v>24208</v>
      </c>
      <c r="D19" s="18">
        <f>C19/(C60/100)</f>
        <v>1.8498707046748055</v>
      </c>
      <c r="E19" s="6">
        <f>H2/D60*D19</f>
        <v>2293.8396737967591</v>
      </c>
      <c r="F19" s="6">
        <f t="shared" si="0"/>
        <v>46</v>
      </c>
      <c r="G19" s="6">
        <f t="shared" si="2"/>
        <v>2300</v>
      </c>
      <c r="I19" s="6">
        <v>50</v>
      </c>
      <c r="K19" s="6">
        <f>N2/D60*D19</f>
        <v>1109.9224228048836</v>
      </c>
      <c r="L19" s="6">
        <f t="shared" si="3"/>
        <v>11</v>
      </c>
      <c r="M19" s="6">
        <f t="shared" si="1"/>
        <v>1100</v>
      </c>
      <c r="N19" s="28"/>
    </row>
    <row r="20" spans="1:14" x14ac:dyDescent="0.35">
      <c r="A20" s="13">
        <v>18</v>
      </c>
      <c r="B20" s="14" t="s">
        <v>54</v>
      </c>
      <c r="C20" s="15">
        <v>20743</v>
      </c>
      <c r="D20" s="19">
        <f>C20/(C60/100)</f>
        <v>1.5850903844625532</v>
      </c>
      <c r="E20" s="16">
        <f>H2/D60*D20</f>
        <v>1965.5120767335663</v>
      </c>
      <c r="F20" s="16">
        <f t="shared" si="0"/>
        <v>39</v>
      </c>
      <c r="G20" s="16">
        <f t="shared" si="2"/>
        <v>1950</v>
      </c>
      <c r="I20" s="37">
        <v>50</v>
      </c>
      <c r="K20" s="29">
        <f>N2/D60*D20</f>
        <v>951.05423067753213</v>
      </c>
      <c r="L20" s="29">
        <f t="shared" si="3"/>
        <v>10</v>
      </c>
      <c r="M20" s="29">
        <f t="shared" si="1"/>
        <v>1000</v>
      </c>
      <c r="N20" s="28"/>
    </row>
    <row r="21" spans="1:14" x14ac:dyDescent="0.35">
      <c r="A21" s="2">
        <v>19</v>
      </c>
      <c r="B21" s="11" t="s">
        <v>30</v>
      </c>
      <c r="C21" s="3">
        <v>7197</v>
      </c>
      <c r="D21" s="18">
        <f>C21/(C60/100)</f>
        <v>0.54996362613782945</v>
      </c>
      <c r="E21" s="6">
        <f>H2/D60*D21</f>
        <v>681.95489641090865</v>
      </c>
      <c r="F21" s="6">
        <f t="shared" si="0"/>
        <v>14</v>
      </c>
      <c r="G21" s="6">
        <f t="shared" si="2"/>
        <v>700</v>
      </c>
      <c r="I21" s="6">
        <v>50</v>
      </c>
      <c r="K21" s="6">
        <f>N2/D60*D21</f>
        <v>329.97817568269772</v>
      </c>
      <c r="L21" s="6">
        <f t="shared" si="3"/>
        <v>3</v>
      </c>
      <c r="M21" s="6">
        <f t="shared" si="1"/>
        <v>300</v>
      </c>
      <c r="N21" s="28"/>
    </row>
    <row r="22" spans="1:14" x14ac:dyDescent="0.35">
      <c r="A22" s="13">
        <v>20</v>
      </c>
      <c r="B22" s="14" t="s">
        <v>21</v>
      </c>
      <c r="C22" s="15">
        <v>15617</v>
      </c>
      <c r="D22" s="19">
        <f>C22/(C60/100)</f>
        <v>1.1933836250374437</v>
      </c>
      <c r="E22" s="16">
        <f>H2/D60*D22</f>
        <v>1479.7956950464304</v>
      </c>
      <c r="F22" s="16">
        <f t="shared" si="0"/>
        <v>30</v>
      </c>
      <c r="G22" s="16">
        <f t="shared" si="2"/>
        <v>1500</v>
      </c>
      <c r="I22" s="37">
        <v>50</v>
      </c>
      <c r="K22" s="29">
        <f>N2/D60*D22</f>
        <v>716.03017502246632</v>
      </c>
      <c r="L22" s="29">
        <f t="shared" si="3"/>
        <v>7</v>
      </c>
      <c r="M22" s="29">
        <f t="shared" si="1"/>
        <v>700</v>
      </c>
      <c r="N22" s="28"/>
    </row>
    <row r="23" spans="1:14" x14ac:dyDescent="0.35">
      <c r="A23" s="2">
        <v>21</v>
      </c>
      <c r="B23" s="11" t="s">
        <v>13</v>
      </c>
      <c r="C23" s="3">
        <v>10822</v>
      </c>
      <c r="D23" s="18">
        <f>C23/(C60/100)</f>
        <v>0.82697045464271091</v>
      </c>
      <c r="E23" s="6">
        <f>H2/D60*D23</f>
        <v>1025.4433637569616</v>
      </c>
      <c r="F23" s="6">
        <f t="shared" si="0"/>
        <v>21</v>
      </c>
      <c r="G23" s="6">
        <f t="shared" si="2"/>
        <v>1050</v>
      </c>
      <c r="I23" s="6">
        <v>50</v>
      </c>
      <c r="K23" s="6">
        <f>N2/D60*D23</f>
        <v>496.18227278562665</v>
      </c>
      <c r="L23" s="6">
        <f t="shared" si="3"/>
        <v>5</v>
      </c>
      <c r="M23" s="6">
        <f t="shared" si="1"/>
        <v>500</v>
      </c>
      <c r="N23" s="28"/>
    </row>
    <row r="24" spans="1:14" x14ac:dyDescent="0.35">
      <c r="A24" s="13">
        <v>22</v>
      </c>
      <c r="B24" s="14" t="s">
        <v>15</v>
      </c>
      <c r="C24" s="15">
        <v>12143</v>
      </c>
      <c r="D24" s="19">
        <f>C24/(C60/100)</f>
        <v>0.92791556373373107</v>
      </c>
      <c r="E24" s="16">
        <f>H2/D60*D24</f>
        <v>1150.6152990298267</v>
      </c>
      <c r="F24" s="16">
        <f t="shared" si="0"/>
        <v>23</v>
      </c>
      <c r="G24" s="16">
        <f t="shared" si="2"/>
        <v>1150</v>
      </c>
      <c r="I24" s="37">
        <v>50</v>
      </c>
      <c r="K24" s="29">
        <f>N2/D60*D24</f>
        <v>556.74933824023879</v>
      </c>
      <c r="L24" s="29">
        <f t="shared" si="3"/>
        <v>6</v>
      </c>
      <c r="M24" s="29">
        <f t="shared" si="1"/>
        <v>600</v>
      </c>
      <c r="N24" s="28"/>
    </row>
    <row r="25" spans="1:14" x14ac:dyDescent="0.35">
      <c r="A25" s="2">
        <v>23</v>
      </c>
      <c r="B25" s="11" t="s">
        <v>12</v>
      </c>
      <c r="C25" s="3">
        <v>2694</v>
      </c>
      <c r="D25" s="18">
        <f>C25/(C60/100)</f>
        <v>0.20586383337714501</v>
      </c>
      <c r="E25" s="6">
        <f>H2/D60*D25</f>
        <v>255.27115338765987</v>
      </c>
      <c r="F25" s="6">
        <f t="shared" si="0"/>
        <v>5</v>
      </c>
      <c r="G25" s="6">
        <f t="shared" si="2"/>
        <v>250</v>
      </c>
      <c r="I25" s="6">
        <f t="shared" si="2"/>
        <v>0</v>
      </c>
      <c r="K25" s="6">
        <f>N2/D60*D25</f>
        <v>123.51830002628702</v>
      </c>
      <c r="L25" s="6">
        <f t="shared" si="3"/>
        <v>1</v>
      </c>
      <c r="M25" s="6">
        <f t="shared" si="1"/>
        <v>100</v>
      </c>
      <c r="N25" s="28"/>
    </row>
    <row r="26" spans="1:14" x14ac:dyDescent="0.35">
      <c r="A26" s="13">
        <v>24</v>
      </c>
      <c r="B26" s="14" t="s">
        <v>14</v>
      </c>
      <c r="C26" s="15">
        <v>706</v>
      </c>
      <c r="D26" s="19">
        <f>C26/(C60/100)</f>
        <v>5.3949467841226562E-2</v>
      </c>
      <c r="E26" s="16">
        <f>H2/D60*D26</f>
        <v>66.897340123120955</v>
      </c>
      <c r="F26" s="16">
        <f t="shared" si="0"/>
        <v>1</v>
      </c>
      <c r="G26" s="16">
        <f t="shared" si="2"/>
        <v>50</v>
      </c>
      <c r="I26" s="37">
        <f t="shared" si="2"/>
        <v>0</v>
      </c>
      <c r="K26" s="29">
        <f>N2/D60*D26</f>
        <v>32.369680704735941</v>
      </c>
      <c r="L26" s="29">
        <v>1</v>
      </c>
      <c r="M26" s="29">
        <f t="shared" si="1"/>
        <v>100</v>
      </c>
      <c r="N26" s="28"/>
    </row>
    <row r="27" spans="1:14" x14ac:dyDescent="0.35">
      <c r="A27" s="2">
        <v>25</v>
      </c>
      <c r="B27" s="11" t="s">
        <v>16</v>
      </c>
      <c r="C27" s="3">
        <v>1610</v>
      </c>
      <c r="D27" s="18">
        <f>C27/(C60/100)</f>
        <v>0.12302923969458182</v>
      </c>
      <c r="E27" s="6">
        <f>H2/D60*D27</f>
        <v>152.5562572212815</v>
      </c>
      <c r="F27" s="6">
        <f t="shared" si="0"/>
        <v>3</v>
      </c>
      <c r="G27" s="6">
        <f t="shared" si="2"/>
        <v>150</v>
      </c>
      <c r="I27" s="6">
        <f t="shared" si="2"/>
        <v>0</v>
      </c>
      <c r="K27" s="6">
        <f>N2/D60*D27</f>
        <v>73.817543816749108</v>
      </c>
      <c r="L27" s="6">
        <f t="shared" si="3"/>
        <v>1</v>
      </c>
      <c r="M27" s="6">
        <f t="shared" si="1"/>
        <v>100</v>
      </c>
      <c r="N27" s="28"/>
    </row>
    <row r="28" spans="1:14" x14ac:dyDescent="0.35">
      <c r="A28" s="13">
        <v>26</v>
      </c>
      <c r="B28" s="14" t="s">
        <v>53</v>
      </c>
      <c r="C28" s="15">
        <v>11437</v>
      </c>
      <c r="D28" s="19">
        <f>C28/(C60/100)</f>
        <v>0.87396609589250451</v>
      </c>
      <c r="E28" s="16">
        <f>H2/D60*D28</f>
        <v>1083.7179589067057</v>
      </c>
      <c r="F28" s="16">
        <f t="shared" si="0"/>
        <v>22</v>
      </c>
      <c r="G28" s="16">
        <f>F28*50</f>
        <v>1100</v>
      </c>
      <c r="I28" s="37">
        <f>H28*50</f>
        <v>0</v>
      </c>
      <c r="K28" s="29">
        <f>N2/D60*D28</f>
        <v>524.37965753550282</v>
      </c>
      <c r="L28" s="29">
        <f t="shared" si="3"/>
        <v>5</v>
      </c>
      <c r="M28" s="29">
        <f t="shared" si="1"/>
        <v>500</v>
      </c>
      <c r="N28" s="28"/>
    </row>
    <row r="29" spans="1:14" x14ac:dyDescent="0.35">
      <c r="A29" s="2">
        <v>27</v>
      </c>
      <c r="B29" s="11" t="s">
        <v>51</v>
      </c>
      <c r="C29" s="3">
        <v>3639</v>
      </c>
      <c r="D29" s="18">
        <f>C29/(C60/100)</f>
        <v>0.27807664798048648</v>
      </c>
      <c r="E29" s="6">
        <f>H2/D60*D29</f>
        <v>344.81504349580331</v>
      </c>
      <c r="F29" s="6">
        <f t="shared" si="0"/>
        <v>7</v>
      </c>
      <c r="G29" s="6">
        <f t="shared" ref="G29:I59" si="4">F29*50</f>
        <v>350</v>
      </c>
      <c r="I29" s="21">
        <f t="shared" si="4"/>
        <v>0</v>
      </c>
      <c r="K29" s="6">
        <f>N2/D60*D29</f>
        <v>166.84598878829192</v>
      </c>
      <c r="L29" s="6">
        <f t="shared" si="3"/>
        <v>2</v>
      </c>
      <c r="M29" s="6">
        <f t="shared" si="1"/>
        <v>200</v>
      </c>
      <c r="N29" s="28"/>
    </row>
    <row r="30" spans="1:14" x14ac:dyDescent="0.35">
      <c r="A30" s="13">
        <v>28</v>
      </c>
      <c r="B30" s="14" t="s">
        <v>52</v>
      </c>
      <c r="C30" s="15">
        <v>4712</v>
      </c>
      <c r="D30" s="19">
        <f>C30/(C60/100)</f>
        <v>0.36007066921793141</v>
      </c>
      <c r="E30" s="16">
        <f>H2/D60*D30</f>
        <v>446.48762983023505</v>
      </c>
      <c r="F30" s="16">
        <f t="shared" si="0"/>
        <v>9</v>
      </c>
      <c r="G30" s="16">
        <f t="shared" si="4"/>
        <v>450</v>
      </c>
      <c r="I30" s="37">
        <f t="shared" si="4"/>
        <v>0</v>
      </c>
      <c r="K30" s="29">
        <f>N2/D60*D30</f>
        <v>216.04240153075889</v>
      </c>
      <c r="L30" s="29">
        <f t="shared" si="3"/>
        <v>2</v>
      </c>
      <c r="M30" s="29">
        <f t="shared" si="1"/>
        <v>200</v>
      </c>
      <c r="N30" s="28"/>
    </row>
    <row r="31" spans="1:14" x14ac:dyDescent="0.35">
      <c r="A31" s="2">
        <v>29</v>
      </c>
      <c r="B31" s="11" t="s">
        <v>56</v>
      </c>
      <c r="C31" s="3">
        <v>3147</v>
      </c>
      <c r="D31" s="18">
        <f>C31/(C60/100)</f>
        <v>0.24048013498065154</v>
      </c>
      <c r="E31" s="6">
        <f>H2/D60*D31</f>
        <v>298.19536737600799</v>
      </c>
      <c r="F31" s="6">
        <f t="shared" si="0"/>
        <v>6</v>
      </c>
      <c r="G31" s="6">
        <f t="shared" si="4"/>
        <v>300</v>
      </c>
      <c r="I31" s="6">
        <f t="shared" si="4"/>
        <v>0</v>
      </c>
      <c r="K31" s="6">
        <f>N2/D60*D31</f>
        <v>144.28808098839096</v>
      </c>
      <c r="L31" s="6">
        <f t="shared" si="3"/>
        <v>1</v>
      </c>
      <c r="M31" s="6">
        <f t="shared" si="1"/>
        <v>100</v>
      </c>
      <c r="N31" s="28"/>
    </row>
    <row r="32" spans="1:14" x14ac:dyDescent="0.35">
      <c r="A32" s="13">
        <v>30</v>
      </c>
      <c r="B32" s="14" t="s">
        <v>17</v>
      </c>
      <c r="C32" s="15">
        <v>2624</v>
      </c>
      <c r="D32" s="19">
        <f>C32/(C60/100)</f>
        <v>0.2005147359991197</v>
      </c>
      <c r="E32" s="16">
        <f>H2/D60*D32</f>
        <v>248.63827263890849</v>
      </c>
      <c r="F32" s="16">
        <f t="shared" si="0"/>
        <v>5</v>
      </c>
      <c r="G32" s="16">
        <f t="shared" si="4"/>
        <v>250</v>
      </c>
      <c r="I32" s="37">
        <f t="shared" si="4"/>
        <v>0</v>
      </c>
      <c r="K32" s="29">
        <f>N2/D60*D32</f>
        <v>120.30884159947185</v>
      </c>
      <c r="L32" s="29">
        <f t="shared" si="3"/>
        <v>1</v>
      </c>
      <c r="M32" s="29">
        <f t="shared" si="1"/>
        <v>100</v>
      </c>
      <c r="N32" s="28"/>
    </row>
    <row r="33" spans="1:14" x14ac:dyDescent="0.35">
      <c r="A33" s="2">
        <v>31</v>
      </c>
      <c r="B33" s="11" t="s">
        <v>19</v>
      </c>
      <c r="C33" s="3">
        <v>3911</v>
      </c>
      <c r="D33" s="18">
        <f>C33/(C60/100)</f>
        <v>0.2988617120779562</v>
      </c>
      <c r="E33" s="6">
        <f>H2/D60*D33</f>
        <v>370.58852297666573</v>
      </c>
      <c r="F33" s="6">
        <f t="shared" si="0"/>
        <v>7</v>
      </c>
      <c r="G33" s="6">
        <f t="shared" si="4"/>
        <v>350</v>
      </c>
      <c r="I33" s="6">
        <f t="shared" si="4"/>
        <v>0</v>
      </c>
      <c r="K33" s="6">
        <f>N2/D60*D33</f>
        <v>179.31702724677376</v>
      </c>
      <c r="L33" s="6">
        <f t="shared" si="3"/>
        <v>2</v>
      </c>
      <c r="M33" s="6">
        <f t="shared" si="1"/>
        <v>200</v>
      </c>
      <c r="N33" s="28"/>
    </row>
    <row r="34" spans="1:14" x14ac:dyDescent="0.35">
      <c r="A34" s="13">
        <v>32</v>
      </c>
      <c r="B34" s="14" t="s">
        <v>22</v>
      </c>
      <c r="C34" s="15">
        <v>3558</v>
      </c>
      <c r="D34" s="19">
        <f>C34/(C60/100)</f>
        <v>0.27188697815734292</v>
      </c>
      <c r="E34" s="16">
        <f>H2/D60*D34</f>
        <v>337.13985291510528</v>
      </c>
      <c r="F34" s="16">
        <f t="shared" si="0"/>
        <v>7</v>
      </c>
      <c r="G34" s="16">
        <f t="shared" si="4"/>
        <v>350</v>
      </c>
      <c r="I34" s="37">
        <f t="shared" si="4"/>
        <v>0</v>
      </c>
      <c r="K34" s="29">
        <f>N2/D60*D34</f>
        <v>163.13218689440578</v>
      </c>
      <c r="L34" s="29">
        <f t="shared" si="3"/>
        <v>2</v>
      </c>
      <c r="M34" s="29">
        <f t="shared" si="1"/>
        <v>200</v>
      </c>
      <c r="N34" s="28"/>
    </row>
    <row r="35" spans="1:14" x14ac:dyDescent="0.35">
      <c r="A35" s="2">
        <v>33</v>
      </c>
      <c r="B35" s="11" t="s">
        <v>23</v>
      </c>
      <c r="C35" s="3">
        <v>1556</v>
      </c>
      <c r="D35" s="18">
        <f>C35/(C60/100)</f>
        <v>0.11890279314581946</v>
      </c>
      <c r="E35" s="6">
        <f>H2/D60*D35</f>
        <v>147.43946350081615</v>
      </c>
      <c r="F35" s="6">
        <f t="shared" si="0"/>
        <v>3</v>
      </c>
      <c r="G35" s="6">
        <f t="shared" si="4"/>
        <v>150</v>
      </c>
      <c r="I35" s="6">
        <f t="shared" si="4"/>
        <v>0</v>
      </c>
      <c r="K35" s="6">
        <f>N2/D60*D35</f>
        <v>71.341675887491689</v>
      </c>
      <c r="L35" s="6">
        <f t="shared" si="3"/>
        <v>1</v>
      </c>
      <c r="M35" s="6">
        <f t="shared" si="1"/>
        <v>100</v>
      </c>
      <c r="N35" s="28"/>
    </row>
    <row r="36" spans="1:14" x14ac:dyDescent="0.35">
      <c r="A36" s="13">
        <v>34</v>
      </c>
      <c r="B36" s="14" t="s">
        <v>24</v>
      </c>
      <c r="C36" s="15">
        <v>3870</v>
      </c>
      <c r="D36" s="19">
        <f>C36/(C60/100)</f>
        <v>0.29572866932796998</v>
      </c>
      <c r="E36" s="16">
        <f>H2/D60*D36</f>
        <v>366.70354996668283</v>
      </c>
      <c r="F36" s="16">
        <f t="shared" si="0"/>
        <v>7</v>
      </c>
      <c r="G36" s="16">
        <f t="shared" si="4"/>
        <v>350</v>
      </c>
      <c r="I36" s="37">
        <f t="shared" si="4"/>
        <v>0</v>
      </c>
      <c r="K36" s="29">
        <f>N2/D60*D36</f>
        <v>177.43720159678202</v>
      </c>
      <c r="L36" s="29">
        <f t="shared" si="3"/>
        <v>2</v>
      </c>
      <c r="M36" s="29">
        <f t="shared" si="1"/>
        <v>200</v>
      </c>
      <c r="N36" s="28"/>
    </row>
    <row r="37" spans="1:14" x14ac:dyDescent="0.35">
      <c r="A37" s="2">
        <v>35</v>
      </c>
      <c r="B37" s="11" t="s">
        <v>25</v>
      </c>
      <c r="C37" s="3">
        <v>414</v>
      </c>
      <c r="D37" s="18">
        <f>C37/(C60/100)</f>
        <v>3.1636090207178183E-2</v>
      </c>
      <c r="E37" s="6">
        <f>H2/D60*D37</f>
        <v>39.228751856900956</v>
      </c>
      <c r="F37" s="6">
        <f t="shared" si="0"/>
        <v>1</v>
      </c>
      <c r="G37" s="6">
        <f t="shared" si="4"/>
        <v>50</v>
      </c>
      <c r="I37" s="6">
        <f t="shared" si="4"/>
        <v>0</v>
      </c>
      <c r="K37" s="6">
        <f>N2/D60*D37</f>
        <v>18.981654124306914</v>
      </c>
      <c r="L37" s="6">
        <v>1</v>
      </c>
      <c r="M37" s="6">
        <f t="shared" si="1"/>
        <v>100</v>
      </c>
      <c r="N37" s="28"/>
    </row>
    <row r="38" spans="1:14" x14ac:dyDescent="0.35">
      <c r="A38" s="13">
        <v>36</v>
      </c>
      <c r="B38" s="14" t="s">
        <v>26</v>
      </c>
      <c r="C38" s="15">
        <v>1079</v>
      </c>
      <c r="D38" s="19">
        <f>C38/(C60/100)</f>
        <v>8.2452515298418502E-2</v>
      </c>
      <c r="E38" s="16">
        <f>H2/D60*D38</f>
        <v>102.24111897003897</v>
      </c>
      <c r="F38" s="16">
        <f t="shared" si="0"/>
        <v>2</v>
      </c>
      <c r="G38" s="16">
        <f t="shared" si="4"/>
        <v>100</v>
      </c>
      <c r="I38" s="37">
        <f t="shared" si="4"/>
        <v>0</v>
      </c>
      <c r="K38" s="29">
        <f>N2/D60*D38</f>
        <v>49.471509179051111</v>
      </c>
      <c r="L38" s="29">
        <v>1</v>
      </c>
      <c r="M38" s="29">
        <f t="shared" si="1"/>
        <v>100</v>
      </c>
      <c r="N38" s="28"/>
    </row>
    <row r="39" spans="1:14" x14ac:dyDescent="0.35">
      <c r="A39" s="2">
        <v>37</v>
      </c>
      <c r="B39" s="11" t="s">
        <v>44</v>
      </c>
      <c r="C39" s="3">
        <v>9907</v>
      </c>
      <c r="D39" s="18">
        <f>C39/(C60/100)</f>
        <v>0.7570501103442373</v>
      </c>
      <c r="E39" s="6">
        <f>H2/D60*D39</f>
        <v>938.74213682685445</v>
      </c>
      <c r="F39" s="6">
        <f t="shared" si="0"/>
        <v>19</v>
      </c>
      <c r="G39" s="6">
        <f t="shared" si="4"/>
        <v>950</v>
      </c>
      <c r="I39" s="6">
        <f t="shared" si="4"/>
        <v>0</v>
      </c>
      <c r="K39" s="6">
        <f>N2/D60*D39</f>
        <v>454.23006620654246</v>
      </c>
      <c r="L39" s="6">
        <f t="shared" si="3"/>
        <v>5</v>
      </c>
      <c r="M39" s="6">
        <f t="shared" si="1"/>
        <v>500</v>
      </c>
      <c r="N39" s="28"/>
    </row>
    <row r="40" spans="1:14" x14ac:dyDescent="0.35">
      <c r="A40" s="13">
        <v>38</v>
      </c>
      <c r="B40" s="14" t="s">
        <v>45</v>
      </c>
      <c r="C40" s="15">
        <v>10412</v>
      </c>
      <c r="D40" s="19">
        <f>C40/(C60/100)</f>
        <v>0.79564002714284843</v>
      </c>
      <c r="E40" s="16">
        <f>H2/D60*D40</f>
        <v>986.59363365713227</v>
      </c>
      <c r="F40" s="16">
        <f t="shared" si="0"/>
        <v>20</v>
      </c>
      <c r="G40" s="16">
        <f t="shared" si="4"/>
        <v>1000</v>
      </c>
      <c r="I40" s="37">
        <f t="shared" si="4"/>
        <v>0</v>
      </c>
      <c r="K40" s="29">
        <f>N2/D60*D40</f>
        <v>477.38401628570915</v>
      </c>
      <c r="L40" s="29">
        <f t="shared" si="3"/>
        <v>5</v>
      </c>
      <c r="M40" s="29">
        <f t="shared" si="1"/>
        <v>500</v>
      </c>
      <c r="N40" s="28"/>
    </row>
    <row r="41" spans="1:14" x14ac:dyDescent="0.35">
      <c r="A41" s="2">
        <v>39</v>
      </c>
      <c r="B41" s="11" t="s">
        <v>32</v>
      </c>
      <c r="C41" s="3">
        <v>2806</v>
      </c>
      <c r="D41" s="18">
        <f>C41/(C60/100)</f>
        <v>0.21442238918198547</v>
      </c>
      <c r="E41" s="6">
        <f>H2/D60*D41</f>
        <v>265.88376258566205</v>
      </c>
      <c r="F41" s="6">
        <f t="shared" si="0"/>
        <v>5</v>
      </c>
      <c r="G41" s="6">
        <f t="shared" si="4"/>
        <v>250</v>
      </c>
      <c r="I41" s="6">
        <f t="shared" si="4"/>
        <v>0</v>
      </c>
      <c r="K41" s="6">
        <f>N2/D60*D41</f>
        <v>128.6534335091913</v>
      </c>
      <c r="L41" s="6">
        <f t="shared" si="3"/>
        <v>1</v>
      </c>
      <c r="M41" s="6">
        <f t="shared" si="1"/>
        <v>100</v>
      </c>
      <c r="N41" s="28"/>
    </row>
    <row r="42" spans="1:14" x14ac:dyDescent="0.35">
      <c r="A42" s="13">
        <v>40</v>
      </c>
      <c r="B42" s="14" t="s">
        <v>34</v>
      </c>
      <c r="C42" s="15">
        <v>799</v>
      </c>
      <c r="D42" s="19">
        <f>C42/(C60/100)</f>
        <v>6.1056125786317313E-2</v>
      </c>
      <c r="E42" s="16">
        <f>H2/D60*D42</f>
        <v>75.70959597503348</v>
      </c>
      <c r="F42" s="16">
        <f t="shared" si="0"/>
        <v>2</v>
      </c>
      <c r="G42" s="16">
        <f t="shared" si="4"/>
        <v>100</v>
      </c>
      <c r="I42" s="37">
        <f t="shared" si="4"/>
        <v>0</v>
      </c>
      <c r="K42" s="29">
        <f>N2/D60*D42</f>
        <v>36.633675471790397</v>
      </c>
      <c r="L42" s="29">
        <v>1</v>
      </c>
      <c r="M42" s="29">
        <f t="shared" si="1"/>
        <v>100</v>
      </c>
      <c r="N42" s="28"/>
    </row>
    <row r="43" spans="1:14" x14ac:dyDescent="0.35">
      <c r="A43" s="2">
        <v>41</v>
      </c>
      <c r="B43" s="11" t="s">
        <v>48</v>
      </c>
      <c r="C43" s="3">
        <v>1484</v>
      </c>
      <c r="D43" s="18">
        <f>C43/(C60/100)</f>
        <v>0.11340086441413628</v>
      </c>
      <c r="E43" s="6">
        <f>H2/D60*D43</f>
        <v>140.61707187352903</v>
      </c>
      <c r="F43" s="6">
        <f t="shared" si="0"/>
        <v>3</v>
      </c>
      <c r="G43" s="6">
        <f t="shared" si="4"/>
        <v>150</v>
      </c>
      <c r="I43" s="6">
        <f t="shared" si="4"/>
        <v>0</v>
      </c>
      <c r="K43" s="6">
        <f>N2/D60*D43</f>
        <v>68.040518648481779</v>
      </c>
      <c r="L43" s="6">
        <f t="shared" si="3"/>
        <v>1</v>
      </c>
      <c r="M43" s="6">
        <f t="shared" si="1"/>
        <v>100</v>
      </c>
      <c r="N43" s="28"/>
    </row>
    <row r="44" spans="1:14" x14ac:dyDescent="0.35">
      <c r="A44" s="13">
        <v>42</v>
      </c>
      <c r="B44" s="14" t="s">
        <v>49</v>
      </c>
      <c r="C44" s="15">
        <v>3337</v>
      </c>
      <c r="D44" s="19">
        <f>C44/(C60/100)</f>
        <v>0.25499911357814881</v>
      </c>
      <c r="E44" s="16">
        <f>H2/D60*D44</f>
        <v>316.19890083690456</v>
      </c>
      <c r="F44" s="16">
        <f t="shared" si="0"/>
        <v>6</v>
      </c>
      <c r="G44" s="16">
        <f t="shared" si="4"/>
        <v>300</v>
      </c>
      <c r="I44" s="37">
        <f t="shared" si="4"/>
        <v>0</v>
      </c>
      <c r="K44" s="29">
        <f>N2/D60*D44</f>
        <v>152.99946814688931</v>
      </c>
      <c r="L44" s="29">
        <f t="shared" si="3"/>
        <v>2</v>
      </c>
      <c r="M44" s="29">
        <f t="shared" si="1"/>
        <v>200</v>
      </c>
      <c r="N44" s="28"/>
    </row>
    <row r="45" spans="1:14" x14ac:dyDescent="0.35">
      <c r="A45" s="2">
        <v>43</v>
      </c>
      <c r="B45" s="11" t="s">
        <v>28</v>
      </c>
      <c r="C45" s="3">
        <v>318</v>
      </c>
      <c r="D45" s="18">
        <f>C45/(C60/100)</f>
        <v>2.4300185231600633E-2</v>
      </c>
      <c r="E45" s="6">
        <f>H2/D60*D45</f>
        <v>30.13222968718479</v>
      </c>
      <c r="F45" s="21">
        <f t="shared" si="0"/>
        <v>1</v>
      </c>
      <c r="G45" s="10">
        <f t="shared" si="4"/>
        <v>50</v>
      </c>
      <c r="I45" s="10">
        <f t="shared" si="4"/>
        <v>0</v>
      </c>
      <c r="K45" s="6">
        <f>N2/D60*D45</f>
        <v>14.580111138960383</v>
      </c>
      <c r="L45" s="6">
        <v>1</v>
      </c>
      <c r="M45" s="6">
        <f t="shared" si="1"/>
        <v>100</v>
      </c>
      <c r="N45" s="28"/>
    </row>
    <row r="46" spans="1:14" x14ac:dyDescent="0.35">
      <c r="A46" s="13">
        <v>44</v>
      </c>
      <c r="B46" s="14" t="s">
        <v>57</v>
      </c>
      <c r="C46" s="15">
        <v>6078</v>
      </c>
      <c r="D46" s="19">
        <f>C46/(C60/100)</f>
        <v>0.46445448376625365</v>
      </c>
      <c r="E46" s="16">
        <f>H2/D60*D46</f>
        <v>575.92355987015458</v>
      </c>
      <c r="F46" s="16">
        <f t="shared" si="0"/>
        <v>12</v>
      </c>
      <c r="G46" s="16">
        <f t="shared" si="4"/>
        <v>600</v>
      </c>
      <c r="I46" s="37">
        <f t="shared" si="4"/>
        <v>0</v>
      </c>
      <c r="K46" s="29">
        <f>N2/D60*D46</f>
        <v>278.67269025975224</v>
      </c>
      <c r="L46" s="29">
        <f t="shared" si="3"/>
        <v>3</v>
      </c>
      <c r="M46" s="29">
        <f t="shared" si="1"/>
        <v>300</v>
      </c>
      <c r="N46" s="28"/>
    </row>
    <row r="47" spans="1:14" x14ac:dyDescent="0.35">
      <c r="A47" s="2">
        <v>45</v>
      </c>
      <c r="B47" s="11" t="s">
        <v>35</v>
      </c>
      <c r="C47" s="3">
        <v>687</v>
      </c>
      <c r="D47" s="18">
        <f>C47/(C60/100)</f>
        <v>5.2497569981476838E-2</v>
      </c>
      <c r="E47" s="6">
        <f>H2/D60*D47</f>
        <v>65.09698677703129</v>
      </c>
      <c r="F47" s="6">
        <f t="shared" si="0"/>
        <v>1</v>
      </c>
      <c r="G47" s="6">
        <f t="shared" si="4"/>
        <v>50</v>
      </c>
      <c r="I47" s="6">
        <f t="shared" si="4"/>
        <v>0</v>
      </c>
      <c r="K47" s="6">
        <f>N2/D60*D47</f>
        <v>31.49854198888611</v>
      </c>
      <c r="L47" s="6">
        <v>1</v>
      </c>
      <c r="M47" s="6">
        <f t="shared" si="1"/>
        <v>100</v>
      </c>
      <c r="N47" s="28"/>
    </row>
    <row r="48" spans="1:14" x14ac:dyDescent="0.35">
      <c r="A48" s="13">
        <v>46</v>
      </c>
      <c r="B48" s="14" t="s">
        <v>36</v>
      </c>
      <c r="C48" s="15">
        <v>4829</v>
      </c>
      <c r="D48" s="19">
        <f>C48/(C60/100)</f>
        <v>0.36901130340691657</v>
      </c>
      <c r="E48" s="16">
        <f>H2/D60*D48</f>
        <v>457.57401622457661</v>
      </c>
      <c r="F48" s="16">
        <f t="shared" si="0"/>
        <v>9</v>
      </c>
      <c r="G48" s="16">
        <f t="shared" si="4"/>
        <v>450</v>
      </c>
      <c r="I48" s="37">
        <f t="shared" si="4"/>
        <v>0</v>
      </c>
      <c r="K48" s="29">
        <f>N2/D60*D48</f>
        <v>221.40678204414999</v>
      </c>
      <c r="L48" s="29">
        <f t="shared" si="3"/>
        <v>2</v>
      </c>
      <c r="M48" s="29">
        <f t="shared" si="1"/>
        <v>200</v>
      </c>
      <c r="N48" s="28"/>
    </row>
    <row r="49" spans="1:14" x14ac:dyDescent="0.35">
      <c r="A49" s="2">
        <v>47</v>
      </c>
      <c r="B49" s="11" t="s">
        <v>29</v>
      </c>
      <c r="C49" s="3">
        <v>2519</v>
      </c>
      <c r="D49" s="18">
        <f>C49/(C60/100)</f>
        <v>0.19249108993208175</v>
      </c>
      <c r="E49" s="6">
        <f>H2/D60*D49</f>
        <v>238.68895151578141</v>
      </c>
      <c r="F49" s="6">
        <f t="shared" si="0"/>
        <v>5</v>
      </c>
      <c r="G49" s="6">
        <f t="shared" si="4"/>
        <v>250</v>
      </c>
      <c r="I49" s="6">
        <f t="shared" si="4"/>
        <v>0</v>
      </c>
      <c r="K49" s="6">
        <f>N2/D60*D49</f>
        <v>115.49465395924908</v>
      </c>
      <c r="L49" s="6">
        <f t="shared" si="3"/>
        <v>1</v>
      </c>
      <c r="M49" s="6">
        <f t="shared" si="1"/>
        <v>100</v>
      </c>
      <c r="N49" s="28"/>
    </row>
    <row r="50" spans="1:14" x14ac:dyDescent="0.35">
      <c r="A50" s="13">
        <v>48</v>
      </c>
      <c r="B50" s="14" t="s">
        <v>38</v>
      </c>
      <c r="C50" s="15">
        <v>3663</v>
      </c>
      <c r="D50" s="19">
        <f>C50/(C60/100)</f>
        <v>0.2799106242243809</v>
      </c>
      <c r="E50" s="16">
        <f>H2/D60*D50</f>
        <v>347.08917403823239</v>
      </c>
      <c r="F50" s="16">
        <f t="shared" si="0"/>
        <v>7</v>
      </c>
      <c r="G50" s="16">
        <f t="shared" si="4"/>
        <v>350</v>
      </c>
      <c r="I50" s="37">
        <f t="shared" si="4"/>
        <v>0</v>
      </c>
      <c r="K50" s="29">
        <f>N2/D60*D50</f>
        <v>167.94637453462857</v>
      </c>
      <c r="L50" s="29">
        <f t="shared" si="3"/>
        <v>2</v>
      </c>
      <c r="M50" s="29">
        <f t="shared" si="1"/>
        <v>200</v>
      </c>
      <c r="N50" s="28"/>
    </row>
    <row r="51" spans="1:14" x14ac:dyDescent="0.35">
      <c r="A51" s="2">
        <v>49</v>
      </c>
      <c r="B51" s="11" t="s">
        <v>50</v>
      </c>
      <c r="C51" s="3">
        <v>7206</v>
      </c>
      <c r="D51" s="18">
        <f>C51/(C60/100)</f>
        <v>0.55065136722928987</v>
      </c>
      <c r="E51" s="6">
        <f>H2/D60*D51</f>
        <v>682.80769536431956</v>
      </c>
      <c r="F51" s="6">
        <f t="shared" si="0"/>
        <v>14</v>
      </c>
      <c r="G51" s="6">
        <f t="shared" si="4"/>
        <v>700</v>
      </c>
      <c r="I51" s="6">
        <f t="shared" si="4"/>
        <v>0</v>
      </c>
      <c r="K51" s="6">
        <f>N2/D60*D51</f>
        <v>330.39082033757398</v>
      </c>
      <c r="L51" s="6">
        <f t="shared" si="3"/>
        <v>3</v>
      </c>
      <c r="M51" s="6">
        <f t="shared" si="1"/>
        <v>300</v>
      </c>
      <c r="N51" s="28"/>
    </row>
    <row r="52" spans="1:14" x14ac:dyDescent="0.35">
      <c r="A52" s="13">
        <v>50</v>
      </c>
      <c r="B52" s="14" t="s">
        <v>39</v>
      </c>
      <c r="C52" s="15">
        <v>3295</v>
      </c>
      <c r="D52" s="19">
        <f>C52/(C60/100)</f>
        <v>0.25178965515133361</v>
      </c>
      <c r="E52" s="16">
        <f>H2/D60*D52</f>
        <v>312.21917238765371</v>
      </c>
      <c r="F52" s="16">
        <f t="shared" si="0"/>
        <v>6</v>
      </c>
      <c r="G52" s="16">
        <f t="shared" si="4"/>
        <v>300</v>
      </c>
      <c r="I52" s="37">
        <f t="shared" si="4"/>
        <v>0</v>
      </c>
      <c r="K52" s="29">
        <f>N2/D60*D52</f>
        <v>151.07379309080019</v>
      </c>
      <c r="L52" s="29">
        <f t="shared" si="3"/>
        <v>2</v>
      </c>
      <c r="M52" s="29">
        <f t="shared" si="1"/>
        <v>200</v>
      </c>
      <c r="N52" s="28"/>
    </row>
    <row r="53" spans="1:14" x14ac:dyDescent="0.35">
      <c r="A53" s="2">
        <v>51</v>
      </c>
      <c r="B53" s="11" t="s">
        <v>58</v>
      </c>
      <c r="C53" s="3">
        <v>2278</v>
      </c>
      <c r="D53" s="18">
        <f>C53/(C60/100)</f>
        <v>0.17407491181630894</v>
      </c>
      <c r="E53" s="6">
        <f>H2/D60*D53</f>
        <v>215.85289065222312</v>
      </c>
      <c r="F53" s="6">
        <f t="shared" si="0"/>
        <v>4</v>
      </c>
      <c r="G53" s="6">
        <f t="shared" si="4"/>
        <v>200</v>
      </c>
      <c r="I53" s="6">
        <f t="shared" si="4"/>
        <v>0</v>
      </c>
      <c r="K53" s="6">
        <f>N2/D60*D53</f>
        <v>104.44494708978539</v>
      </c>
      <c r="L53" s="6">
        <f t="shared" si="3"/>
        <v>1</v>
      </c>
      <c r="M53" s="6">
        <f t="shared" si="1"/>
        <v>100</v>
      </c>
      <c r="N53" s="28"/>
    </row>
    <row r="54" spans="1:14" x14ac:dyDescent="0.35">
      <c r="A54" s="13">
        <v>52</v>
      </c>
      <c r="B54" s="14" t="s">
        <v>55</v>
      </c>
      <c r="C54" s="15">
        <v>1402</v>
      </c>
      <c r="D54" s="19">
        <f>C54/(C60/100)</f>
        <v>0.1071347789141638</v>
      </c>
      <c r="E54" s="16">
        <f>H2/D60*D54</f>
        <v>132.84712585356314</v>
      </c>
      <c r="F54" s="16">
        <f t="shared" si="0"/>
        <v>3</v>
      </c>
      <c r="G54" s="16">
        <f t="shared" si="4"/>
        <v>150</v>
      </c>
      <c r="I54" s="37">
        <f t="shared" si="4"/>
        <v>0</v>
      </c>
      <c r="K54" s="29">
        <f>N2/D60*D54</f>
        <v>64.28086734849829</v>
      </c>
      <c r="L54" s="29">
        <f t="shared" si="3"/>
        <v>1</v>
      </c>
      <c r="M54" s="29">
        <f t="shared" si="1"/>
        <v>100</v>
      </c>
      <c r="N54" s="28"/>
    </row>
    <row r="55" spans="1:14" x14ac:dyDescent="0.35">
      <c r="A55" s="2">
        <v>53</v>
      </c>
      <c r="B55" s="11" t="s">
        <v>47</v>
      </c>
      <c r="C55" s="3">
        <v>2467</v>
      </c>
      <c r="D55" s="18">
        <f>C55/(C60/100)</f>
        <v>0.18851747473697725</v>
      </c>
      <c r="E55" s="6">
        <f>H2/D60*D55</f>
        <v>233.76166867385183</v>
      </c>
      <c r="F55" s="6">
        <f t="shared" si="0"/>
        <v>5</v>
      </c>
      <c r="G55" s="6">
        <f t="shared" si="4"/>
        <v>250</v>
      </c>
      <c r="I55" s="6">
        <f t="shared" si="4"/>
        <v>0</v>
      </c>
      <c r="K55" s="6">
        <f>N2/D60*D55</f>
        <v>113.11048484218637</v>
      </c>
      <c r="L55" s="6">
        <f t="shared" si="3"/>
        <v>1</v>
      </c>
      <c r="M55" s="6">
        <f t="shared" si="1"/>
        <v>100</v>
      </c>
      <c r="N55" s="28"/>
    </row>
    <row r="56" spans="1:14" x14ac:dyDescent="0.35">
      <c r="A56" s="13">
        <v>54</v>
      </c>
      <c r="B56" s="14" t="s">
        <v>31</v>
      </c>
      <c r="C56" s="15">
        <v>4412</v>
      </c>
      <c r="D56" s="19">
        <f>C56/(C60/100)</f>
        <v>0.33714596616925158</v>
      </c>
      <c r="E56" s="16">
        <f>H2/D60*D56</f>
        <v>418.06099804987201</v>
      </c>
      <c r="F56" s="16">
        <f t="shared" si="0"/>
        <v>8</v>
      </c>
      <c r="G56" s="16">
        <f t="shared" si="4"/>
        <v>400</v>
      </c>
      <c r="I56" s="37">
        <f t="shared" si="4"/>
        <v>0</v>
      </c>
      <c r="K56" s="29">
        <f>N2/D60*D56</f>
        <v>202.28757970155098</v>
      </c>
      <c r="L56" s="29">
        <f t="shared" si="3"/>
        <v>2</v>
      </c>
      <c r="M56" s="29">
        <f t="shared" si="1"/>
        <v>200</v>
      </c>
      <c r="N56" s="28"/>
    </row>
    <row r="57" spans="1:14" x14ac:dyDescent="0.35">
      <c r="A57" s="2">
        <v>55</v>
      </c>
      <c r="B57" s="11" t="s">
        <v>40</v>
      </c>
      <c r="C57" s="3">
        <v>3366</v>
      </c>
      <c r="D57" s="18">
        <f>C57/(C60/100)</f>
        <v>0.25721516820618784</v>
      </c>
      <c r="E57" s="6">
        <f>H2/D60*D57</f>
        <v>318.946808575673</v>
      </c>
      <c r="F57" s="6">
        <f t="shared" si="0"/>
        <v>6</v>
      </c>
      <c r="G57" s="6">
        <f t="shared" si="4"/>
        <v>300</v>
      </c>
      <c r="I57" s="6">
        <f t="shared" si="4"/>
        <v>0</v>
      </c>
      <c r="K57" s="6">
        <f>N2/D60*D57</f>
        <v>154.32910092371273</v>
      </c>
      <c r="L57" s="6">
        <f t="shared" si="3"/>
        <v>2</v>
      </c>
      <c r="M57" s="6">
        <f t="shared" si="1"/>
        <v>200</v>
      </c>
      <c r="N57" s="28"/>
    </row>
    <row r="58" spans="1:14" x14ac:dyDescent="0.35">
      <c r="A58" s="13">
        <v>56</v>
      </c>
      <c r="B58" s="14" t="s">
        <v>41</v>
      </c>
      <c r="C58" s="15">
        <v>9956</v>
      </c>
      <c r="D58" s="19">
        <f>C58/(C60/100)</f>
        <v>0.76079447850885507</v>
      </c>
      <c r="E58" s="16">
        <f>H2/D60*D58</f>
        <v>943.38515335098043</v>
      </c>
      <c r="F58" s="16">
        <f t="shared" si="0"/>
        <v>19</v>
      </c>
      <c r="G58" s="16">
        <f t="shared" si="4"/>
        <v>950</v>
      </c>
      <c r="I58" s="37">
        <f t="shared" si="4"/>
        <v>0</v>
      </c>
      <c r="K58" s="29">
        <f>N2/D60*D58</f>
        <v>456.47668710531315</v>
      </c>
      <c r="L58" s="29">
        <f t="shared" si="3"/>
        <v>5</v>
      </c>
      <c r="M58" s="29">
        <f t="shared" si="1"/>
        <v>500</v>
      </c>
      <c r="N58" s="28"/>
    </row>
    <row r="59" spans="1:14" x14ac:dyDescent="0.35">
      <c r="A59" s="2">
        <v>57</v>
      </c>
      <c r="B59" s="11" t="s">
        <v>42</v>
      </c>
      <c r="C59" s="3">
        <v>6991</v>
      </c>
      <c r="D59" s="18">
        <f>C59/(C60/100)</f>
        <v>0.53422199671106929</v>
      </c>
      <c r="E59" s="6">
        <f>H2/D60*D59</f>
        <v>662.43527592172609</v>
      </c>
      <c r="F59" s="6">
        <f t="shared" si="0"/>
        <v>13</v>
      </c>
      <c r="G59" s="6">
        <f t="shared" si="4"/>
        <v>650</v>
      </c>
      <c r="I59" s="6">
        <f t="shared" si="4"/>
        <v>0</v>
      </c>
      <c r="K59" s="6">
        <f>N2/D60*D59</f>
        <v>320.53319802664163</v>
      </c>
      <c r="L59" s="6">
        <f t="shared" si="3"/>
        <v>3</v>
      </c>
      <c r="M59" s="6">
        <f t="shared" si="1"/>
        <v>300</v>
      </c>
      <c r="N59" s="28"/>
    </row>
    <row r="60" spans="1:14" x14ac:dyDescent="0.35">
      <c r="A60" s="39" t="s">
        <v>0</v>
      </c>
      <c r="B60" s="40"/>
      <c r="C60" s="32">
        <f>SUM(C3:C59)</f>
        <v>1308632</v>
      </c>
      <c r="D60" s="33">
        <f>SUM(D3:D59)</f>
        <v>99.999999999999986</v>
      </c>
      <c r="E60" s="34">
        <f>SUM(E3:E59)</f>
        <v>124000.00000000004</v>
      </c>
      <c r="F60" s="33">
        <f>SUM(F3:F59)</f>
        <v>2481</v>
      </c>
      <c r="G60" s="34">
        <f>SUM(G3:G59)</f>
        <v>124050</v>
      </c>
      <c r="I60" s="38">
        <f>SUM(I3:I59)</f>
        <v>1100</v>
      </c>
      <c r="K60" s="30">
        <f>SUM(K3:K59)</f>
        <v>60000.000000000015</v>
      </c>
      <c r="L60" s="30">
        <f>SUM(L3:L59)</f>
        <v>600</v>
      </c>
      <c r="M60" s="31">
        <f t="shared" si="1"/>
        <v>60000</v>
      </c>
      <c r="N60" s="28"/>
    </row>
  </sheetData>
  <mergeCells count="2">
    <mergeCell ref="A60:B60"/>
    <mergeCell ref="A1:H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Příděl MČ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Pivovarová Lenka (MHMP, BEZ)</dc:creator>
  <cp:lastModifiedBy>Pivovarová Lenka (MHMP, BEZ)</cp:lastModifiedBy>
  <cp:lastPrinted>2020-03-30T13:00:39Z</cp:lastPrinted>
  <dcterms:created xsi:type="dcterms:W3CDTF">2020-03-23T10:28:46Z</dcterms:created>
  <dcterms:modified xsi:type="dcterms:W3CDTF">2020-03-31T09:07:20Z</dcterms:modified>
</cp:coreProperties>
</file>