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\\SRVFINS01\Data\roz1\Žižlavská\ROZPOČET 2026\web Prahy\"/>
    </mc:Choice>
  </mc:AlternateContent>
  <xr:revisionPtr revIDLastSave="0" documentId="13_ncr:1_{33E25655-750E-4FD0-B2D8-864F6DBF7165}" xr6:coauthVersionLast="47" xr6:coauthVersionMax="47" xr10:uidLastSave="{00000000-0000-0000-0000-000000000000}"/>
  <bookViews>
    <workbookView xWindow="-120" yWindow="-120" windowWidth="29040" windowHeight="15720" tabRatio="817" xr2:uid="{00000000-000D-0000-FFFF-FFFF00000000}"/>
  </bookViews>
  <sheets>
    <sheet name="SOUHRN" sheetId="13" r:id="rId1"/>
    <sheet name="Kap.01" sheetId="26" r:id="rId2"/>
    <sheet name="Kap.02" sheetId="27" r:id="rId3"/>
    <sheet name="Kap.03" sheetId="28" r:id="rId4"/>
    <sheet name="Kap.04" sheetId="29" r:id="rId5"/>
    <sheet name="Kap.05" sheetId="30" r:id="rId6"/>
    <sheet name="Kap.06" sheetId="31" r:id="rId7"/>
    <sheet name="Kap.07" sheetId="32" r:id="rId8"/>
    <sheet name="Kap.08" sheetId="33" r:id="rId9"/>
    <sheet name="Kap.09" sheetId="34" r:id="rId10"/>
    <sheet name="Kap.10" sheetId="35" r:id="rId11"/>
  </sheets>
  <definedNames>
    <definedName name="_xlnm.Print_Titles" localSheetId="1">Kap.01!$1:$11</definedName>
    <definedName name="_xlnm.Print_Titles" localSheetId="2">Kap.02!$1:$11</definedName>
    <definedName name="_xlnm.Print_Titles" localSheetId="3">Kap.03!$1:$11</definedName>
    <definedName name="_xlnm.Print_Titles" localSheetId="4">Kap.04!$1:$11</definedName>
    <definedName name="_xlnm.Print_Titles" localSheetId="5">Kap.05!$1:$11</definedName>
    <definedName name="_xlnm.Print_Titles" localSheetId="6">Kap.06!$1:$11</definedName>
    <definedName name="_xlnm.Print_Titles" localSheetId="7">Kap.07!$1:$11</definedName>
    <definedName name="_xlnm.Print_Titles" localSheetId="8">Kap.08!$1:$11</definedName>
    <definedName name="_xlnm.Print_Titles" localSheetId="9">Kap.09!$1:$11</definedName>
    <definedName name="_xlnm.Print_Titles" localSheetId="10">Kap.10!$1:$11</definedName>
    <definedName name="_xlnm.Print_Area" localSheetId="2">Kap.02!$A$1:$J$240</definedName>
    <definedName name="_xlnm.Print_Area" localSheetId="8">Kap.08!$A$1:$J$97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43" i="28" l="1"/>
  <c r="F543" i="28"/>
  <c r="G543" i="28"/>
  <c r="H543" i="28"/>
  <c r="E543" i="28"/>
  <c r="J25" i="28" l="1"/>
  <c r="J45" i="28"/>
  <c r="H20" i="13"/>
  <c r="H8" i="13"/>
  <c r="H49" i="13"/>
  <c r="H25" i="13"/>
  <c r="H26" i="13"/>
  <c r="H16" i="13"/>
  <c r="H14" i="13"/>
  <c r="H17" i="13" s="1"/>
  <c r="H10" i="13"/>
  <c r="F59" i="13"/>
  <c r="F55" i="13"/>
  <c r="F54" i="13"/>
  <c r="F49" i="13"/>
  <c r="F48" i="13"/>
  <c r="F45" i="13"/>
  <c r="F44" i="13"/>
  <c r="F40" i="13"/>
  <c r="F36" i="13"/>
  <c r="F35" i="13"/>
  <c r="F34" i="13"/>
  <c r="F30" i="13"/>
  <c r="F26" i="13"/>
  <c r="F25" i="13"/>
  <c r="F24" i="13"/>
  <c r="G24" i="13"/>
  <c r="F20" i="13"/>
  <c r="F16" i="13"/>
  <c r="F15" i="13"/>
  <c r="F14" i="13"/>
  <c r="F10" i="13"/>
  <c r="F9" i="13"/>
  <c r="F8" i="13"/>
  <c r="I28" i="35"/>
  <c r="H28" i="35"/>
  <c r="G28" i="35"/>
  <c r="F28" i="35"/>
  <c r="E28" i="35"/>
  <c r="J28" i="35" s="1"/>
  <c r="J25" i="35"/>
  <c r="J23" i="35"/>
  <c r="J21" i="35"/>
  <c r="J19" i="35"/>
  <c r="J17" i="35"/>
  <c r="J15" i="35"/>
  <c r="J13" i="35"/>
  <c r="I68" i="34"/>
  <c r="H68" i="34"/>
  <c r="G68" i="34"/>
  <c r="F68" i="34"/>
  <c r="E68" i="34"/>
  <c r="J68" i="34" s="1"/>
  <c r="J65" i="34"/>
  <c r="J63" i="34"/>
  <c r="J61" i="34"/>
  <c r="J59" i="34"/>
  <c r="J57" i="34"/>
  <c r="J55" i="34"/>
  <c r="J53" i="34"/>
  <c r="J51" i="34"/>
  <c r="J49" i="34"/>
  <c r="J47" i="34"/>
  <c r="J45" i="34"/>
  <c r="J41" i="34"/>
  <c r="J39" i="34"/>
  <c r="J37" i="34"/>
  <c r="J35" i="34"/>
  <c r="J33" i="34"/>
  <c r="J31" i="34"/>
  <c r="J29" i="34"/>
  <c r="J27" i="34"/>
  <c r="J25" i="34"/>
  <c r="J23" i="34"/>
  <c r="J21" i="34"/>
  <c r="J19" i="34"/>
  <c r="J17" i="34"/>
  <c r="J15" i="34"/>
  <c r="J13" i="34"/>
  <c r="I97" i="33"/>
  <c r="H97" i="33"/>
  <c r="G97" i="33"/>
  <c r="F97" i="33"/>
  <c r="E97" i="33"/>
  <c r="J94" i="33"/>
  <c r="J92" i="33"/>
  <c r="J90" i="33"/>
  <c r="J87" i="33"/>
  <c r="J85" i="33"/>
  <c r="J83" i="33"/>
  <c r="J81" i="33"/>
  <c r="J79" i="33"/>
  <c r="J77" i="33"/>
  <c r="J75" i="33"/>
  <c r="J73" i="33"/>
  <c r="J71" i="33"/>
  <c r="J69" i="33"/>
  <c r="J67" i="33"/>
  <c r="J65" i="33"/>
  <c r="J61" i="33"/>
  <c r="J59" i="33"/>
  <c r="J57" i="33"/>
  <c r="J55" i="33"/>
  <c r="J53" i="33"/>
  <c r="J51" i="33"/>
  <c r="J49" i="33"/>
  <c r="J47" i="33"/>
  <c r="J45" i="33"/>
  <c r="J43" i="33"/>
  <c r="J41" i="33"/>
  <c r="J39" i="33"/>
  <c r="J37" i="33"/>
  <c r="J35" i="33"/>
  <c r="J33" i="33"/>
  <c r="J31" i="33"/>
  <c r="J29" i="33"/>
  <c r="J27" i="33"/>
  <c r="J23" i="33"/>
  <c r="J21" i="33"/>
  <c r="J17" i="33"/>
  <c r="J15" i="33"/>
  <c r="J13" i="33"/>
  <c r="I54" i="32"/>
  <c r="H54" i="32"/>
  <c r="G54" i="32"/>
  <c r="F54" i="32"/>
  <c r="E54" i="32"/>
  <c r="J54" i="32" s="1"/>
  <c r="J51" i="32"/>
  <c r="J49" i="32"/>
  <c r="J47" i="32"/>
  <c r="J45" i="32"/>
  <c r="J43" i="32"/>
  <c r="J41" i="32"/>
  <c r="J39" i="32"/>
  <c r="J37" i="32"/>
  <c r="J35" i="32"/>
  <c r="J33" i="32"/>
  <c r="J31" i="32"/>
  <c r="J29" i="32"/>
  <c r="J27" i="32"/>
  <c r="J25" i="32"/>
  <c r="J23" i="32"/>
  <c r="J21" i="32"/>
  <c r="J19" i="32"/>
  <c r="J17" i="32"/>
  <c r="J15" i="32"/>
  <c r="J13" i="32"/>
  <c r="I106" i="31"/>
  <c r="H106" i="31"/>
  <c r="G106" i="31"/>
  <c r="F106" i="31"/>
  <c r="E106" i="31"/>
  <c r="J106" i="31" s="1"/>
  <c r="J103" i="31"/>
  <c r="J101" i="31"/>
  <c r="J99" i="31"/>
  <c r="J97" i="31"/>
  <c r="J95" i="31"/>
  <c r="J93" i="31"/>
  <c r="J91" i="31"/>
  <c r="J89" i="31"/>
  <c r="J87" i="31"/>
  <c r="J85" i="31"/>
  <c r="J81" i="31"/>
  <c r="J79" i="31"/>
  <c r="J77" i="31"/>
  <c r="J75" i="31"/>
  <c r="J73" i="31"/>
  <c r="J71" i="31"/>
  <c r="J69" i="31"/>
  <c r="J67" i="31"/>
  <c r="J65" i="31"/>
  <c r="J63" i="31"/>
  <c r="J61" i="31"/>
  <c r="J59" i="31"/>
  <c r="J57" i="31"/>
  <c r="J55" i="31"/>
  <c r="J53" i="31"/>
  <c r="J51" i="31"/>
  <c r="J49" i="31"/>
  <c r="J47" i="31"/>
  <c r="J45" i="31"/>
  <c r="J43" i="31"/>
  <c r="J41" i="31"/>
  <c r="J39" i="31"/>
  <c r="J37" i="31"/>
  <c r="J35" i="31"/>
  <c r="J33" i="31"/>
  <c r="J31" i="31"/>
  <c r="J29" i="31"/>
  <c r="J27" i="31"/>
  <c r="J25" i="31"/>
  <c r="J23" i="31"/>
  <c r="J19" i="31"/>
  <c r="J17" i="31"/>
  <c r="J15" i="31"/>
  <c r="J13" i="31"/>
  <c r="I88" i="30"/>
  <c r="H88" i="30"/>
  <c r="G88" i="30"/>
  <c r="F88" i="30"/>
  <c r="E88" i="30"/>
  <c r="J88" i="30" s="1"/>
  <c r="J85" i="30"/>
  <c r="J83" i="30"/>
  <c r="J81" i="30"/>
  <c r="J79" i="30"/>
  <c r="J77" i="30"/>
  <c r="J75" i="30"/>
  <c r="J73" i="30"/>
  <c r="J71" i="30"/>
  <c r="J69" i="30"/>
  <c r="J67" i="30"/>
  <c r="J65" i="30"/>
  <c r="J63" i="30"/>
  <c r="J61" i="30"/>
  <c r="J59" i="30"/>
  <c r="J57" i="30"/>
  <c r="J55" i="30"/>
  <c r="J53" i="30"/>
  <c r="J51" i="30"/>
  <c r="J49" i="30"/>
  <c r="J47" i="30"/>
  <c r="J45" i="30"/>
  <c r="J43" i="30"/>
  <c r="J41" i="30"/>
  <c r="J39" i="30"/>
  <c r="J37" i="30"/>
  <c r="J35" i="30"/>
  <c r="J33" i="30"/>
  <c r="J31" i="30"/>
  <c r="J29" i="30"/>
  <c r="J27" i="30"/>
  <c r="J25" i="30"/>
  <c r="J23" i="30"/>
  <c r="J21" i="30"/>
  <c r="J19" i="30"/>
  <c r="J17" i="30"/>
  <c r="J15" i="30"/>
  <c r="J13" i="30"/>
  <c r="I163" i="29"/>
  <c r="H163" i="29"/>
  <c r="G163" i="29"/>
  <c r="F163" i="29"/>
  <c r="E163" i="29"/>
  <c r="J163" i="29" s="1"/>
  <c r="J159" i="29"/>
  <c r="J155" i="29"/>
  <c r="J153" i="29"/>
  <c r="J151" i="29"/>
  <c r="J149" i="29"/>
  <c r="J147" i="29"/>
  <c r="J145" i="29"/>
  <c r="J143" i="29"/>
  <c r="J141" i="29"/>
  <c r="J139" i="29"/>
  <c r="J137" i="29"/>
  <c r="J135" i="29"/>
  <c r="J133" i="29"/>
  <c r="J131" i="29"/>
  <c r="J129" i="29"/>
  <c r="J127" i="29"/>
  <c r="J125" i="29"/>
  <c r="J123" i="29"/>
  <c r="J121" i="29"/>
  <c r="J119" i="29"/>
  <c r="J117" i="29"/>
  <c r="J115" i="29"/>
  <c r="J113" i="29"/>
  <c r="J111" i="29"/>
  <c r="J109" i="29"/>
  <c r="J107" i="29"/>
  <c r="J105" i="29"/>
  <c r="J103" i="29"/>
  <c r="J101" i="29"/>
  <c r="J99" i="29"/>
  <c r="J97" i="29"/>
  <c r="J95" i="29"/>
  <c r="J93" i="29"/>
  <c r="J91" i="29"/>
  <c r="J89" i="29"/>
  <c r="J87" i="29"/>
  <c r="J85" i="29"/>
  <c r="J83" i="29"/>
  <c r="J81" i="29"/>
  <c r="J79" i="29"/>
  <c r="J77" i="29"/>
  <c r="J75" i="29"/>
  <c r="J73" i="29"/>
  <c r="J71" i="29"/>
  <c r="J69" i="29"/>
  <c r="J67" i="29"/>
  <c r="J65" i="29"/>
  <c r="J63" i="29"/>
  <c r="J61" i="29"/>
  <c r="J59" i="29"/>
  <c r="J57" i="29"/>
  <c r="J55" i="29"/>
  <c r="J53" i="29"/>
  <c r="J51" i="29"/>
  <c r="J49" i="29"/>
  <c r="J47" i="29"/>
  <c r="J45" i="29"/>
  <c r="J43" i="29"/>
  <c r="J41" i="29"/>
  <c r="J39" i="29"/>
  <c r="J37" i="29"/>
  <c r="J35" i="29"/>
  <c r="J31" i="29"/>
  <c r="J27" i="29"/>
  <c r="J23" i="29"/>
  <c r="J21" i="29"/>
  <c r="J19" i="29"/>
  <c r="J17" i="29"/>
  <c r="J13" i="29"/>
  <c r="I544" i="28"/>
  <c r="H544" i="28"/>
  <c r="G544" i="28"/>
  <c r="F544" i="28"/>
  <c r="E544" i="28"/>
  <c r="J541" i="28"/>
  <c r="J539" i="28"/>
  <c r="J537" i="28"/>
  <c r="J535" i="28"/>
  <c r="J533" i="28"/>
  <c r="J531" i="28"/>
  <c r="J529" i="28"/>
  <c r="J527" i="28"/>
  <c r="J525" i="28"/>
  <c r="J523" i="28"/>
  <c r="J521" i="28"/>
  <c r="J519" i="28"/>
  <c r="J517" i="28"/>
  <c r="J515" i="28"/>
  <c r="J513" i="28"/>
  <c r="J511" i="28"/>
  <c r="J509" i="28"/>
  <c r="J507" i="28"/>
  <c r="J505" i="28"/>
  <c r="J503" i="28"/>
  <c r="J501" i="28"/>
  <c r="J499" i="28"/>
  <c r="J497" i="28"/>
  <c r="J495" i="28"/>
  <c r="J493" i="28"/>
  <c r="J491" i="28"/>
  <c r="J489" i="28"/>
  <c r="J487" i="28"/>
  <c r="J485" i="28"/>
  <c r="J483" i="28"/>
  <c r="J481" i="28"/>
  <c r="J479" i="28"/>
  <c r="J477" i="28"/>
  <c r="J475" i="28"/>
  <c r="J473" i="28"/>
  <c r="J471" i="28"/>
  <c r="J469" i="28"/>
  <c r="J467" i="28"/>
  <c r="J465" i="28"/>
  <c r="J463" i="28"/>
  <c r="J461" i="28"/>
  <c r="J459" i="28"/>
  <c r="J457" i="28"/>
  <c r="J455" i="28"/>
  <c r="J453" i="28"/>
  <c r="J451" i="28"/>
  <c r="J449" i="28"/>
  <c r="J447" i="28"/>
  <c r="J445" i="28"/>
  <c r="J442" i="28"/>
  <c r="J440" i="28"/>
  <c r="J438" i="28"/>
  <c r="J436" i="28"/>
  <c r="J434" i="28"/>
  <c r="J432" i="28"/>
  <c r="J430" i="28"/>
  <c r="J428" i="28"/>
  <c r="J426" i="28"/>
  <c r="J424" i="28"/>
  <c r="J422" i="28"/>
  <c r="J420" i="28"/>
  <c r="J418" i="28"/>
  <c r="J416" i="28"/>
  <c r="J414" i="28"/>
  <c r="J412" i="28"/>
  <c r="J410" i="28"/>
  <c r="J408" i="28"/>
  <c r="J406" i="28"/>
  <c r="J404" i="28"/>
  <c r="J402" i="28"/>
  <c r="J399" i="28"/>
  <c r="J397" i="28"/>
  <c r="J395" i="28"/>
  <c r="J393" i="28"/>
  <c r="J390" i="28"/>
  <c r="J388" i="28"/>
  <c r="J385" i="28"/>
  <c r="J382" i="28"/>
  <c r="J380" i="28"/>
  <c r="J378" i="28"/>
  <c r="J376" i="28"/>
  <c r="J374" i="28"/>
  <c r="J372" i="28"/>
  <c r="J370" i="28"/>
  <c r="J368" i="28"/>
  <c r="J366" i="28"/>
  <c r="J364" i="28"/>
  <c r="J362" i="28"/>
  <c r="J360" i="28"/>
  <c r="J358" i="28"/>
  <c r="J356" i="28"/>
  <c r="J354" i="28"/>
  <c r="J352" i="28"/>
  <c r="J350" i="28"/>
  <c r="J348" i="28"/>
  <c r="J346" i="28"/>
  <c r="J344" i="28"/>
  <c r="J342" i="28"/>
  <c r="J340" i="28"/>
  <c r="J338" i="28"/>
  <c r="J336" i="28"/>
  <c r="J334" i="28"/>
  <c r="J332" i="28"/>
  <c r="J330" i="28"/>
  <c r="J328" i="28"/>
  <c r="J326" i="28"/>
  <c r="J324" i="28"/>
  <c r="J322" i="28"/>
  <c r="J320" i="28"/>
  <c r="J318" i="28"/>
  <c r="J316" i="28"/>
  <c r="J314" i="28"/>
  <c r="J311" i="28"/>
  <c r="J308" i="28"/>
  <c r="J306" i="28"/>
  <c r="J304" i="28"/>
  <c r="J302" i="28"/>
  <c r="J300" i="28"/>
  <c r="J298" i="28"/>
  <c r="J296" i="28"/>
  <c r="J294" i="28"/>
  <c r="J292" i="28"/>
  <c r="J290" i="28"/>
  <c r="J288" i="28"/>
  <c r="J286" i="28"/>
  <c r="J284" i="28"/>
  <c r="J282" i="28"/>
  <c r="J280" i="28"/>
  <c r="J278" i="28"/>
  <c r="J276" i="28"/>
  <c r="J274" i="28"/>
  <c r="J272" i="28"/>
  <c r="J270" i="28"/>
  <c r="J268" i="28"/>
  <c r="J266" i="28"/>
  <c r="J264" i="28"/>
  <c r="J262" i="28"/>
  <c r="J260" i="28"/>
  <c r="J258" i="28"/>
  <c r="J256" i="28"/>
  <c r="J254" i="28"/>
  <c r="J252" i="28"/>
  <c r="J250" i="28"/>
  <c r="J248" i="28"/>
  <c r="J246" i="28"/>
  <c r="J243" i="28"/>
  <c r="J241" i="28"/>
  <c r="J239" i="28"/>
  <c r="J237" i="28"/>
  <c r="J235" i="28"/>
  <c r="J233" i="28"/>
  <c r="J231" i="28"/>
  <c r="J228" i="28"/>
  <c r="J226" i="28"/>
  <c r="J224" i="28"/>
  <c r="J222" i="28"/>
  <c r="J220" i="28"/>
  <c r="J218" i="28"/>
  <c r="J216" i="28"/>
  <c r="J214" i="28"/>
  <c r="J212" i="28"/>
  <c r="J210" i="28"/>
  <c r="J208" i="28"/>
  <c r="J206" i="28"/>
  <c r="J204" i="28"/>
  <c r="J202" i="28"/>
  <c r="J200" i="28"/>
  <c r="J198" i="28"/>
  <c r="J196" i="28"/>
  <c r="J194" i="28"/>
  <c r="J192" i="28"/>
  <c r="J188" i="28"/>
  <c r="J184" i="28"/>
  <c r="J180" i="28"/>
  <c r="J178" i="28"/>
  <c r="J176" i="28"/>
  <c r="J174" i="28"/>
  <c r="J172" i="28"/>
  <c r="J170" i="28"/>
  <c r="J168" i="28"/>
  <c r="J166" i="28"/>
  <c r="J164" i="28"/>
  <c r="J162" i="28"/>
  <c r="J160" i="28"/>
  <c r="J157" i="28"/>
  <c r="J155" i="28"/>
  <c r="J153" i="28"/>
  <c r="J151" i="28"/>
  <c r="J149" i="28"/>
  <c r="J145" i="28"/>
  <c r="J143" i="28"/>
  <c r="J141" i="28"/>
  <c r="J139" i="28"/>
  <c r="J137" i="28"/>
  <c r="J135" i="28"/>
  <c r="J133" i="28"/>
  <c r="J131" i="28"/>
  <c r="J129" i="28"/>
  <c r="J127" i="28"/>
  <c r="J125" i="28"/>
  <c r="J123" i="28"/>
  <c r="J121" i="28"/>
  <c r="J119" i="28"/>
  <c r="J117" i="28"/>
  <c r="J115" i="28"/>
  <c r="J113" i="28"/>
  <c r="J111" i="28"/>
  <c r="J109" i="28"/>
  <c r="J107" i="28"/>
  <c r="J105" i="28"/>
  <c r="J103" i="28"/>
  <c r="J101" i="28"/>
  <c r="J99" i="28"/>
  <c r="J97" i="28"/>
  <c r="J95" i="28"/>
  <c r="J93" i="28"/>
  <c r="J91" i="28"/>
  <c r="J89" i="28"/>
  <c r="J87" i="28"/>
  <c r="J85" i="28"/>
  <c r="J83" i="28"/>
  <c r="J81" i="28"/>
  <c r="J79" i="28"/>
  <c r="J77" i="28"/>
  <c r="J75" i="28"/>
  <c r="J73" i="28"/>
  <c r="J71" i="28"/>
  <c r="J69" i="28"/>
  <c r="J67" i="28"/>
  <c r="J65" i="28"/>
  <c r="J63" i="28"/>
  <c r="J61" i="28"/>
  <c r="J59" i="28"/>
  <c r="J57" i="28"/>
  <c r="J55" i="28"/>
  <c r="J53" i="28"/>
  <c r="J51" i="28"/>
  <c r="J49" i="28"/>
  <c r="J47" i="28"/>
  <c r="J43" i="28"/>
  <c r="J41" i="28"/>
  <c r="J39" i="28"/>
  <c r="J37" i="28"/>
  <c r="J35" i="28"/>
  <c r="J33" i="28"/>
  <c r="J31" i="28"/>
  <c r="J29" i="28"/>
  <c r="J27" i="28"/>
  <c r="J23" i="28"/>
  <c r="J21" i="28"/>
  <c r="J19" i="28"/>
  <c r="J17" i="28"/>
  <c r="J15" i="28"/>
  <c r="J13" i="28"/>
  <c r="I240" i="27"/>
  <c r="H240" i="27"/>
  <c r="G240" i="27"/>
  <c r="F240" i="27"/>
  <c r="E240" i="27"/>
  <c r="J240" i="27" s="1"/>
  <c r="J237" i="27"/>
  <c r="J235" i="27"/>
  <c r="J233" i="27"/>
  <c r="J231" i="27"/>
  <c r="J229" i="27"/>
  <c r="J227" i="27"/>
  <c r="J225" i="27"/>
  <c r="J223" i="27"/>
  <c r="J221" i="27"/>
  <c r="J219" i="27"/>
  <c r="J217" i="27"/>
  <c r="J215" i="27"/>
  <c r="J213" i="27"/>
  <c r="J211" i="27"/>
  <c r="J209" i="27"/>
  <c r="J207" i="27"/>
  <c r="J205" i="27"/>
  <c r="J203" i="27"/>
  <c r="J201" i="27"/>
  <c r="J199" i="27"/>
  <c r="J197" i="27"/>
  <c r="J195" i="27"/>
  <c r="J193" i="27"/>
  <c r="J191" i="27"/>
  <c r="J189" i="27"/>
  <c r="J187" i="27"/>
  <c r="J185" i="27"/>
  <c r="J183" i="27"/>
  <c r="J181" i="27"/>
  <c r="J179" i="27"/>
  <c r="J177" i="27"/>
  <c r="J174" i="27"/>
  <c r="J172" i="27"/>
  <c r="J170" i="27"/>
  <c r="J168" i="27"/>
  <c r="J164" i="27"/>
  <c r="J162" i="27"/>
  <c r="J160" i="27"/>
  <c r="J158" i="27"/>
  <c r="J156" i="27"/>
  <c r="J154" i="27"/>
  <c r="J152" i="27"/>
  <c r="J150" i="27"/>
  <c r="J148" i="27"/>
  <c r="J146" i="27"/>
  <c r="J144" i="27"/>
  <c r="J142" i="27"/>
  <c r="J140" i="27"/>
  <c r="J138" i="27"/>
  <c r="J136" i="27"/>
  <c r="J134" i="27"/>
  <c r="J132" i="27"/>
  <c r="J130" i="27"/>
  <c r="J128" i="27"/>
  <c r="J126" i="27"/>
  <c r="J124" i="27"/>
  <c r="J122" i="27"/>
  <c r="J120" i="27"/>
  <c r="J118" i="27"/>
  <c r="J116" i="27"/>
  <c r="J114" i="27"/>
  <c r="J112" i="27"/>
  <c r="J110" i="27"/>
  <c r="J108" i="27"/>
  <c r="J106" i="27"/>
  <c r="J104" i="27"/>
  <c r="J102" i="27"/>
  <c r="J100" i="27"/>
  <c r="J98" i="27"/>
  <c r="J96" i="27"/>
  <c r="J94" i="27"/>
  <c r="J92" i="27"/>
  <c r="J90" i="27"/>
  <c r="J88" i="27"/>
  <c r="J86" i="27"/>
  <c r="J84" i="27"/>
  <c r="J82" i="27"/>
  <c r="J80" i="27"/>
  <c r="J78" i="27"/>
  <c r="J76" i="27"/>
  <c r="J74" i="27"/>
  <c r="J72" i="27"/>
  <c r="J70" i="27"/>
  <c r="J68" i="27"/>
  <c r="J66" i="27"/>
  <c r="J64" i="27"/>
  <c r="J62" i="27"/>
  <c r="J60" i="27"/>
  <c r="J58" i="27"/>
  <c r="J56" i="27"/>
  <c r="J54" i="27"/>
  <c r="J52" i="27"/>
  <c r="J50" i="27"/>
  <c r="J48" i="27"/>
  <c r="J46" i="27"/>
  <c r="J44" i="27"/>
  <c r="J42" i="27"/>
  <c r="J40" i="27"/>
  <c r="J38" i="27"/>
  <c r="J36" i="27"/>
  <c r="J34" i="27"/>
  <c r="J32" i="27"/>
  <c r="J30" i="27"/>
  <c r="J28" i="27"/>
  <c r="J26" i="27"/>
  <c r="J24" i="27"/>
  <c r="J22" i="27"/>
  <c r="J20" i="27"/>
  <c r="J18" i="27"/>
  <c r="J13" i="27"/>
  <c r="I114" i="26"/>
  <c r="H114" i="26"/>
  <c r="J114" i="26" s="1"/>
  <c r="G114" i="26"/>
  <c r="F114" i="26"/>
  <c r="E114" i="26"/>
  <c r="J111" i="26"/>
  <c r="J108" i="26"/>
  <c r="J105" i="26"/>
  <c r="J102" i="26"/>
  <c r="J100" i="26"/>
  <c r="J96" i="26"/>
  <c r="J92" i="26"/>
  <c r="J90" i="26"/>
  <c r="J88" i="26"/>
  <c r="J86" i="26"/>
  <c r="J84" i="26"/>
  <c r="J82" i="26"/>
  <c r="J80" i="26"/>
  <c r="J78" i="26"/>
  <c r="J76" i="26"/>
  <c r="J73" i="26"/>
  <c r="J71" i="26"/>
  <c r="J69" i="26"/>
  <c r="J67" i="26"/>
  <c r="J65" i="26"/>
  <c r="J63" i="26"/>
  <c r="J61" i="26"/>
  <c r="J59" i="26"/>
  <c r="J57" i="26"/>
  <c r="J55" i="26"/>
  <c r="J53" i="26"/>
  <c r="J51" i="26"/>
  <c r="J49" i="26"/>
  <c r="J47" i="26"/>
  <c r="J45" i="26"/>
  <c r="J43" i="26"/>
  <c r="J41" i="26"/>
  <c r="J39" i="26"/>
  <c r="J37" i="26"/>
  <c r="J35" i="26"/>
  <c r="J33" i="26"/>
  <c r="J31" i="26"/>
  <c r="J29" i="26"/>
  <c r="J27" i="26"/>
  <c r="J25" i="26"/>
  <c r="J23" i="26"/>
  <c r="J21" i="26"/>
  <c r="J19" i="26"/>
  <c r="J17" i="26"/>
  <c r="J15" i="26"/>
  <c r="J13" i="26"/>
  <c r="H27" i="13"/>
  <c r="J544" i="28" l="1"/>
  <c r="J97" i="33"/>
  <c r="F27" i="13"/>
  <c r="F17" i="13"/>
  <c r="G14" i="13"/>
  <c r="F41" i="13"/>
  <c r="G25" i="13"/>
  <c r="G30" i="13"/>
  <c r="G31" i="13" s="1"/>
  <c r="H21" i="13"/>
  <c r="F60" i="13"/>
  <c r="G55" i="13"/>
  <c r="G54" i="13"/>
  <c r="G49" i="13"/>
  <c r="G48" i="13"/>
  <c r="G45" i="13"/>
  <c r="G36" i="13"/>
  <c r="G35" i="13"/>
  <c r="H37" i="13"/>
  <c r="G26" i="13"/>
  <c r="G16" i="13"/>
  <c r="G9" i="13"/>
  <c r="H60" i="13"/>
  <c r="H56" i="13"/>
  <c r="H50" i="13"/>
  <c r="G47" i="13"/>
  <c r="G46" i="13"/>
  <c r="H41" i="13"/>
  <c r="H31" i="13"/>
  <c r="G27" i="13" l="1"/>
  <c r="H11" i="13"/>
  <c r="H62" i="13" s="1"/>
  <c r="G40" i="13"/>
  <c r="G41" i="13" s="1"/>
  <c r="G10" i="13"/>
  <c r="G15" i="13"/>
  <c r="G17" i="13" s="1"/>
  <c r="G8" i="13"/>
  <c r="G59" i="13"/>
  <c r="G60" i="13" s="1"/>
  <c r="F37" i="13"/>
  <c r="F21" i="13"/>
  <c r="F11" i="13"/>
  <c r="F50" i="13"/>
  <c r="G44" i="13"/>
  <c r="G50" i="13" s="1"/>
  <c r="G20" i="13"/>
  <c r="G21" i="13" s="1"/>
  <c r="G34" i="13"/>
  <c r="G56" i="13"/>
  <c r="F31" i="13"/>
  <c r="F56" i="13"/>
  <c r="G11" i="13" l="1"/>
  <c r="G37" i="13"/>
  <c r="F62" i="13"/>
  <c r="G62" i="13" l="1"/>
</calcChain>
</file>

<file path=xl/sharedStrings.xml><?xml version="1.0" encoding="utf-8"?>
<sst xmlns="http://schemas.openxmlformats.org/spreadsheetml/2006/main" count="4357" uniqueCount="1433">
  <si>
    <t>NÁVRH ROZPOČTU KAPITÁLOVÝCH VÝDAJŮ - CELKOVÝ PŘEHLED O AKCÍCH</t>
  </si>
  <si>
    <t>PODLE ROZPOČTOVÝCH KAPITOL A SPRÁVCŮ (v tis. Kč)</t>
  </si>
  <si>
    <t>za VLASTNÍ HLAVNÍ MĚSTO PRAHU</t>
  </si>
  <si>
    <t/>
  </si>
  <si>
    <t>01 - Rozvoj obce</t>
  </si>
  <si>
    <t>KAPITÁLOVÉ VÝDAJE</t>
  </si>
  <si>
    <t>Celkové zdroje</t>
  </si>
  <si>
    <t>Zdroje HMP (včetně stát. dotací prostřednictvím HMP)</t>
  </si>
  <si>
    <t>Odbor/organizace</t>
  </si>
  <si>
    <t>Číslo akce</t>
  </si>
  <si>
    <t>Název akce</t>
  </si>
  <si>
    <t>Náklady akce celkem</t>
  </si>
  <si>
    <t>Zbývá dofinancovat celkem</t>
  </si>
  <si>
    <t>Správce: 0002 - doc. MUDr. Bohuslav Svoboda, CSc.</t>
  </si>
  <si>
    <t>IPR PRAHA</t>
  </si>
  <si>
    <t>0047151</t>
  </si>
  <si>
    <t>SW DTM</t>
  </si>
  <si>
    <t>000000094 - Inv.trans/výdaj z rozp.HMP vč.nezp.výd. EU/EHP OPP</t>
  </si>
  <si>
    <t>0047152</t>
  </si>
  <si>
    <t>HW DTM</t>
  </si>
  <si>
    <t>Celkem správce: 0002 - doc. MUDr. Bohuslav Svoboda, CSc.</t>
  </si>
  <si>
    <t>Správce: 0004 - doc. Ing. arch. Petr Hlaváček</t>
  </si>
  <si>
    <t>MHMP - INV</t>
  </si>
  <si>
    <t>0046787</t>
  </si>
  <si>
    <t>Transformace CNP na sídlo EUSPA - realizace</t>
  </si>
  <si>
    <t>000000000 - Zdroje HMP</t>
  </si>
  <si>
    <t>0045568</t>
  </si>
  <si>
    <t>Obnova náměstí Jiřího z Poděbrad</t>
  </si>
  <si>
    <t>0045569</t>
  </si>
  <si>
    <t>Revitalizace náměstí Bohumila Hrabala</t>
  </si>
  <si>
    <t>PRAŽSKÁ DEVELOPERSKÁ SPOLEČNOST</t>
  </si>
  <si>
    <t>0045709</t>
  </si>
  <si>
    <t>Dolní Počernice - bytová výstavba</t>
  </si>
  <si>
    <t>000000012 - Fond rozvoje dostupného bydlení na území HMP</t>
  </si>
  <si>
    <t>0045874</t>
  </si>
  <si>
    <t>Smíchov - V Botanice</t>
  </si>
  <si>
    <t>0045876</t>
  </si>
  <si>
    <t>Černý Most - střed</t>
  </si>
  <si>
    <t>0045880</t>
  </si>
  <si>
    <t>Na Hutích PROJEKT 3 - SV centrum</t>
  </si>
  <si>
    <t>0045881</t>
  </si>
  <si>
    <t>Na Hutích PROJEKT 4 - školka</t>
  </si>
  <si>
    <t>0045884</t>
  </si>
  <si>
    <t>Palmovka - Zenklova</t>
  </si>
  <si>
    <t>0045887</t>
  </si>
  <si>
    <t>Nové Dvory PROJEKT 0 - infrastruktura</t>
  </si>
  <si>
    <t>0045891</t>
  </si>
  <si>
    <t>Nové Dvory PROJEKT 5</t>
  </si>
  <si>
    <t>0045892</t>
  </si>
  <si>
    <t>Nové Dvory PROJEKT 6</t>
  </si>
  <si>
    <t>0045893</t>
  </si>
  <si>
    <t>0045894</t>
  </si>
  <si>
    <t>Nové Dvory PROJEKT 8</t>
  </si>
  <si>
    <t>0045895</t>
  </si>
  <si>
    <t>Nové Dvory PROJEKT 9</t>
  </si>
  <si>
    <t>0045897</t>
  </si>
  <si>
    <t>Nové Dvory PROJEKT 12</t>
  </si>
  <si>
    <t>0045898</t>
  </si>
  <si>
    <t>Vršovická - bytový dům</t>
  </si>
  <si>
    <t>0046087</t>
  </si>
  <si>
    <t>0046104</t>
  </si>
  <si>
    <t>Libeňský přístav - PROJEKT 1 - bytový dům</t>
  </si>
  <si>
    <t>0046393</t>
  </si>
  <si>
    <t>Vltavská filharmonie - projektová příprava</t>
  </si>
  <si>
    <t>0046629</t>
  </si>
  <si>
    <t>Beranka - Hor. Počernice - škola - projekt</t>
  </si>
  <si>
    <t>0046630</t>
  </si>
  <si>
    <t>Dolní Počernice - škola - projekt</t>
  </si>
  <si>
    <t>0046638</t>
  </si>
  <si>
    <t>Jinonice - bytový dům U Tyršovy školy</t>
  </si>
  <si>
    <t>Celkem správce: 0004 - doc. Ing. arch. Petr Hlaváček</t>
  </si>
  <si>
    <t>Správce: 0006 - Bc. Michal Hroza</t>
  </si>
  <si>
    <t>0000090</t>
  </si>
  <si>
    <t>IP pro stavby v kap.01</t>
  </si>
  <si>
    <t>Celkem správce: 0006 - Bc. Michal Hroza</t>
  </si>
  <si>
    <t>Správce: 0011 - Ing. Alexandra Udženija</t>
  </si>
  <si>
    <t>0045708</t>
  </si>
  <si>
    <t>Černý Most II - objekty O a P</t>
  </si>
  <si>
    <t>Celkem správce: 0011 - Ing. Alexandra Udženija</t>
  </si>
  <si>
    <t xml:space="preserve">KAPITÁLOVÉ VÝDAJE CELKEM </t>
  </si>
  <si>
    <t>02 - Městská infrastruktura</t>
  </si>
  <si>
    <t>MHMP - HOM</t>
  </si>
  <si>
    <t>0046971</t>
  </si>
  <si>
    <t>Propojení kolektorů Hlávkův Most - Centrum I.</t>
  </si>
  <si>
    <t>0000012</t>
  </si>
  <si>
    <t>Protipovod.opatř.na ochr.HMP</t>
  </si>
  <si>
    <t>0000050</t>
  </si>
  <si>
    <t>TV Slivenec</t>
  </si>
  <si>
    <t>0000085</t>
  </si>
  <si>
    <t>TV Řepy</t>
  </si>
  <si>
    <t>0000092</t>
  </si>
  <si>
    <t>TV Zličín</t>
  </si>
  <si>
    <t>0000093</t>
  </si>
  <si>
    <t>TV Kbely</t>
  </si>
  <si>
    <t>0000100</t>
  </si>
  <si>
    <t>TV Zbraslav</t>
  </si>
  <si>
    <t>0000101</t>
  </si>
  <si>
    <t>TV Újezd</t>
  </si>
  <si>
    <t>0000102</t>
  </si>
  <si>
    <t>TV Koloděje</t>
  </si>
  <si>
    <t>0000106</t>
  </si>
  <si>
    <t>TV Šeberov</t>
  </si>
  <si>
    <t>0000113</t>
  </si>
  <si>
    <t>TV Lipence</t>
  </si>
  <si>
    <t>0000114</t>
  </si>
  <si>
    <t>TV Stodůlky</t>
  </si>
  <si>
    <t>0000132</t>
  </si>
  <si>
    <t>TV Točná</t>
  </si>
  <si>
    <t>0000133</t>
  </si>
  <si>
    <t>TV Ďáblice</t>
  </si>
  <si>
    <t>0000134</t>
  </si>
  <si>
    <t>TV Dolní Počernice</t>
  </si>
  <si>
    <t>0000137</t>
  </si>
  <si>
    <t>TV Kyje - Hutě</t>
  </si>
  <si>
    <t>0000138</t>
  </si>
  <si>
    <t>TV Kunratice</t>
  </si>
  <si>
    <t>0000161</t>
  </si>
  <si>
    <t>TV Kolovraty</t>
  </si>
  <si>
    <t>0000196</t>
  </si>
  <si>
    <t>TV Klánovice</t>
  </si>
  <si>
    <t>0003082</t>
  </si>
  <si>
    <t>TV Radotín</t>
  </si>
  <si>
    <t>0003090</t>
  </si>
  <si>
    <t>TV Řeporyje</t>
  </si>
  <si>
    <t>0003106</t>
  </si>
  <si>
    <t>TV Suchdol</t>
  </si>
  <si>
    <t>0003111</t>
  </si>
  <si>
    <t>TV Lysolaje</t>
  </si>
  <si>
    <t>0003113</t>
  </si>
  <si>
    <t>TV Přední Kopanina</t>
  </si>
  <si>
    <t>0003127</t>
  </si>
  <si>
    <t>TV Běchovice</t>
  </si>
  <si>
    <t>0003140</t>
  </si>
  <si>
    <t>TV Újezd nad Lesy</t>
  </si>
  <si>
    <t>0003145</t>
  </si>
  <si>
    <t>TV Vinoř</t>
  </si>
  <si>
    <t>0003151</t>
  </si>
  <si>
    <t>TV Dubeč</t>
  </si>
  <si>
    <t>0003168</t>
  </si>
  <si>
    <t>TV Křeslice</t>
  </si>
  <si>
    <t>0003171</t>
  </si>
  <si>
    <t>TV Štěrboholy</t>
  </si>
  <si>
    <t>0003295</t>
  </si>
  <si>
    <t>TV Horní Počernice</t>
  </si>
  <si>
    <t>0004507</t>
  </si>
  <si>
    <t>TV Vokovice</t>
  </si>
  <si>
    <t>0004679</t>
  </si>
  <si>
    <t>Park Maniny</t>
  </si>
  <si>
    <t>0006963</t>
  </si>
  <si>
    <t>Celk. přest. a rozšíření ÚČOV na Císař. ostrově</t>
  </si>
  <si>
    <t>0007133</t>
  </si>
  <si>
    <t>IP pro kapitolu 02</t>
  </si>
  <si>
    <t>0007499</t>
  </si>
  <si>
    <t>TV Dolní Měcholupy</t>
  </si>
  <si>
    <t>0007500</t>
  </si>
  <si>
    <t>TV Praha 6</t>
  </si>
  <si>
    <t>0008498</t>
  </si>
  <si>
    <t>Vodovodní řad Nová Ves</t>
  </si>
  <si>
    <t>0008548</t>
  </si>
  <si>
    <t>Kanal. sběrač H - prodl. do Běchovic</t>
  </si>
  <si>
    <t>0008781</t>
  </si>
  <si>
    <t>Prodloužení sběrače "T" do  Třebonic</t>
  </si>
  <si>
    <t>0008950</t>
  </si>
  <si>
    <t>TV Praha 15</t>
  </si>
  <si>
    <t>0040019</t>
  </si>
  <si>
    <t>Prodlouženi sběrače G do Uhříněvsi</t>
  </si>
  <si>
    <t>0040020</t>
  </si>
  <si>
    <t>TV Letňany</t>
  </si>
  <si>
    <t>0040021</t>
  </si>
  <si>
    <t>TV Petrovice</t>
  </si>
  <si>
    <t>0040022</t>
  </si>
  <si>
    <t>TV Troja</t>
  </si>
  <si>
    <t>0040297</t>
  </si>
  <si>
    <t>TV Hloubětín</t>
  </si>
  <si>
    <t>0040555</t>
  </si>
  <si>
    <t>Zokruhování výtlačného řadu Praha východ</t>
  </si>
  <si>
    <t>0040954</t>
  </si>
  <si>
    <t>TV Bílá Hora</t>
  </si>
  <si>
    <t>0042124</t>
  </si>
  <si>
    <t>PPO 2013 -modernizace a rozšíření části PPO</t>
  </si>
  <si>
    <t>0042359</t>
  </si>
  <si>
    <t>Papírenská - kanalizační sběrač</t>
  </si>
  <si>
    <t>0042472</t>
  </si>
  <si>
    <t>TV Březiněves</t>
  </si>
  <si>
    <t>0042476</t>
  </si>
  <si>
    <t>Dofakturace pro kap. 02</t>
  </si>
  <si>
    <t>0042804</t>
  </si>
  <si>
    <t>Revitalizace Karlova náměstí, etapa II.</t>
  </si>
  <si>
    <t>0042812</t>
  </si>
  <si>
    <t>Celková přestavba Císařského ostrova</t>
  </si>
  <si>
    <t>0043322</t>
  </si>
  <si>
    <t>TV Nedvězí</t>
  </si>
  <si>
    <t>0043323</t>
  </si>
  <si>
    <t>TV Královice</t>
  </si>
  <si>
    <t>0043324</t>
  </si>
  <si>
    <t>Drobné neodkanalizované oblasti (DNO)</t>
  </si>
  <si>
    <t>0044409</t>
  </si>
  <si>
    <t>TV Praha 9</t>
  </si>
  <si>
    <t>0044575</t>
  </si>
  <si>
    <t>Sběrač B Barrandov</t>
  </si>
  <si>
    <t>0045907</t>
  </si>
  <si>
    <t>TT Václavské nám. - doplňkové objekty</t>
  </si>
  <si>
    <t>Správce: 0007 - JUDr. Jiří Pospíšil</t>
  </si>
  <si>
    <t>Celkem správce: 0007 - JUDr. Jiří Pospíšil</t>
  </si>
  <si>
    <t>Správce: 0010 - Ing. Jana Komrsková</t>
  </si>
  <si>
    <t>LESY HMP</t>
  </si>
  <si>
    <t>0042816</t>
  </si>
  <si>
    <t>Centrum trvalé udržitelnosti Kbely</t>
  </si>
  <si>
    <t>0043079</t>
  </si>
  <si>
    <t>Rekonstrukce objektů vodního hospodářství</t>
  </si>
  <si>
    <t>0044568</t>
  </si>
  <si>
    <t>Rekonstrukce objektů lesního hospodářství II.</t>
  </si>
  <si>
    <t>0046493</t>
  </si>
  <si>
    <t>Areál zpracování dřeva HMP</t>
  </si>
  <si>
    <t>0000016</t>
  </si>
  <si>
    <t>Centrální park JZM I</t>
  </si>
  <si>
    <t>0008262</t>
  </si>
  <si>
    <t>JM I - ukončení Centrálního parku</t>
  </si>
  <si>
    <t>MHMP - OCP</t>
  </si>
  <si>
    <t>0004527</t>
  </si>
  <si>
    <t>Komplex zahrad na Petříně</t>
  </si>
  <si>
    <t>0006475</t>
  </si>
  <si>
    <t>Obnova parku na Vítkově</t>
  </si>
  <si>
    <t>0006957</t>
  </si>
  <si>
    <t>Výkupy pozemků</t>
  </si>
  <si>
    <t>0008306</t>
  </si>
  <si>
    <t>Rybník (vodojem) - Letenské sady</t>
  </si>
  <si>
    <t>0008653</t>
  </si>
  <si>
    <t>Realizace opatření na úsporu energie a adaptační opatření</t>
  </si>
  <si>
    <t>0043325</t>
  </si>
  <si>
    <t>Založení nových lesů a lesoparků</t>
  </si>
  <si>
    <t>0043326</t>
  </si>
  <si>
    <t>Revitalizace Královské obory</t>
  </si>
  <si>
    <t>0044571</t>
  </si>
  <si>
    <t>Revitalizace a obnova vodních toků a nádrží</t>
  </si>
  <si>
    <t>0044573</t>
  </si>
  <si>
    <t>Výkupy rybníků a vodních ploch</t>
  </si>
  <si>
    <t>0047029</t>
  </si>
  <si>
    <t>Areál Motolské rybníky</t>
  </si>
  <si>
    <t>0047114</t>
  </si>
  <si>
    <t>Rekonstrukce RN Dobrá Voda</t>
  </si>
  <si>
    <t>ZOOLOGICKÁ ZAHRADA HL. M. PRAHY</t>
  </si>
  <si>
    <t>0043049</t>
  </si>
  <si>
    <t>Expozice Arktidy - lední medvědi</t>
  </si>
  <si>
    <t>0046060</t>
  </si>
  <si>
    <t>Pláně - Etapa II. Ubikace a výběhy velbloudů</t>
  </si>
  <si>
    <t>0046625</t>
  </si>
  <si>
    <t>Modernizace vytápění objektů</t>
  </si>
  <si>
    <t>0046626</t>
  </si>
  <si>
    <t>Rekonstrukce systémů užitkové a pitné vody</t>
  </si>
  <si>
    <t>0047187</t>
  </si>
  <si>
    <t>Úprava expozice tygra ussurijského</t>
  </si>
  <si>
    <t>Celkem správce: 0010 - Ing. Jana Komrsková</t>
  </si>
  <si>
    <t>03 - Doprava</t>
  </si>
  <si>
    <t>000000121 - Individuální dotace z rozpočtu HMP-investiční</t>
  </si>
  <si>
    <t>Správce: 0014 - MUDr. Zdeněk Hřib</t>
  </si>
  <si>
    <t>Dopravní podnik hl.m.Prahy</t>
  </si>
  <si>
    <t>0042923</t>
  </si>
  <si>
    <t>I. provoz. úsek trasy D metra</t>
  </si>
  <si>
    <t>0043920</t>
  </si>
  <si>
    <t>Výstavba nové vozovny Hloubětín</t>
  </si>
  <si>
    <t>0044586</t>
  </si>
  <si>
    <t>TT Muzeum</t>
  </si>
  <si>
    <t>0045522</t>
  </si>
  <si>
    <t>TT Václavské náměstí (Jindřišská - Muzeum)</t>
  </si>
  <si>
    <t>0045524</t>
  </si>
  <si>
    <t>TT vozovna Kobylisy-Zdiby (úsek v hl. m. Praze)</t>
  </si>
  <si>
    <t>TT Libuš – Nové Dvory</t>
  </si>
  <si>
    <t>0045531</t>
  </si>
  <si>
    <t>TT Malovanka - Strahov</t>
  </si>
  <si>
    <t>0045538</t>
  </si>
  <si>
    <t>TT Počernická</t>
  </si>
  <si>
    <t>0045539</t>
  </si>
  <si>
    <t>TT Podbaba - Suchdol</t>
  </si>
  <si>
    <t>0046126</t>
  </si>
  <si>
    <t>Výstavní hala JHV - Střešovice</t>
  </si>
  <si>
    <t>0046128</t>
  </si>
  <si>
    <t>TT Kobylisy - Bohnice</t>
  </si>
  <si>
    <t>0046133</t>
  </si>
  <si>
    <t>Bezbarier. zpřístup. st. metra Jinonice</t>
  </si>
  <si>
    <t>Bezbarier. zpřístup. st. metra  Želivského</t>
  </si>
  <si>
    <t>0046136</t>
  </si>
  <si>
    <t>Bezbarier. zpřístup. st. metra Radlická</t>
  </si>
  <si>
    <t>0046139</t>
  </si>
  <si>
    <t>Elektrifikace autobusových linek – levý břeh</t>
  </si>
  <si>
    <t>0046143</t>
  </si>
  <si>
    <t>Bezbarier. zpřístup. st. metra Kačerov</t>
  </si>
  <si>
    <t>0046144</t>
  </si>
  <si>
    <t>Bezbariérové zpřístupnění stanice metra Flora</t>
  </si>
  <si>
    <t>0046903</t>
  </si>
  <si>
    <t>TT Dvorce – Budějovická – Michle</t>
  </si>
  <si>
    <t>0046969</t>
  </si>
  <si>
    <t>Automatizace linky C pražského metra</t>
  </si>
  <si>
    <t>0046970</t>
  </si>
  <si>
    <t>TT Nádraží Modřany - Komořany</t>
  </si>
  <si>
    <t>0000065</t>
  </si>
  <si>
    <t>Strahovský tunel 2.st.</t>
  </si>
  <si>
    <t>0000080</t>
  </si>
  <si>
    <t>MO Prašný Most - Špejchar</t>
  </si>
  <si>
    <t>0000081</t>
  </si>
  <si>
    <t>MO Pelc/Tyrolka - U Kříže</t>
  </si>
  <si>
    <t>0000094</t>
  </si>
  <si>
    <t>MO Balabenka - Rybníčky</t>
  </si>
  <si>
    <t>0000211</t>
  </si>
  <si>
    <t>Lipnická-Ocelkova</t>
  </si>
  <si>
    <t>0007552</t>
  </si>
  <si>
    <t>Budovatelská - Mladoboleslavská</t>
  </si>
  <si>
    <t>0007555</t>
  </si>
  <si>
    <t>Dofakturace pro kap. 03</t>
  </si>
  <si>
    <t>0007556</t>
  </si>
  <si>
    <t>IP pro dopravní stavby</t>
  </si>
  <si>
    <t>0008313</t>
  </si>
  <si>
    <t>Libeňská spojka</t>
  </si>
  <si>
    <t>0008559</t>
  </si>
  <si>
    <t>Komunik. propojení Evropská-Svatovítská</t>
  </si>
  <si>
    <t>0008560</t>
  </si>
  <si>
    <t>Komunik. propojení Prahy 12 s Pražským okruhem</t>
  </si>
  <si>
    <t>0009515</t>
  </si>
  <si>
    <t>MO Myslbekova-Prašný Most</t>
  </si>
  <si>
    <t>0009567</t>
  </si>
  <si>
    <t>Radlická radiála - JZM Smíchov</t>
  </si>
  <si>
    <t>0040759</t>
  </si>
  <si>
    <t>Multifunkční oper. stř. Malovanka</t>
  </si>
  <si>
    <t>0042125</t>
  </si>
  <si>
    <t>Hornopočernická spojka</t>
  </si>
  <si>
    <t>0042481</t>
  </si>
  <si>
    <t>Propojovací komunikace Lochkov - Slivenec</t>
  </si>
  <si>
    <t>0042674</t>
  </si>
  <si>
    <t>Obchvatová komunikace Dolní Měcholupy</t>
  </si>
  <si>
    <t>0042794</t>
  </si>
  <si>
    <t>Náplavka Ledárny</t>
  </si>
  <si>
    <t>0042808</t>
  </si>
  <si>
    <t>Rekonstrukce Vinohradské ulice</t>
  </si>
  <si>
    <t>0042820</t>
  </si>
  <si>
    <t>Hostivařská spojka</t>
  </si>
  <si>
    <t>0042821</t>
  </si>
  <si>
    <t>Dvorecký most</t>
  </si>
  <si>
    <t>0042822</t>
  </si>
  <si>
    <t>Lávka Holešovice-Karlín</t>
  </si>
  <si>
    <t>0042932</t>
  </si>
  <si>
    <t>P+R Černý Most III.</t>
  </si>
  <si>
    <t>0042935</t>
  </si>
  <si>
    <t>P+R Opatov</t>
  </si>
  <si>
    <t>0043496</t>
  </si>
  <si>
    <t>P+R Depo Hostivař</t>
  </si>
  <si>
    <t>0043776</t>
  </si>
  <si>
    <t>P+R DEPO Zličín</t>
  </si>
  <si>
    <t>0043784</t>
  </si>
  <si>
    <t>Kompenzační opatření pro SOKP 511 a I/12</t>
  </si>
  <si>
    <t>0043923</t>
  </si>
  <si>
    <t>Radlická radiála - doprovodné projekty</t>
  </si>
  <si>
    <t>0044544</t>
  </si>
  <si>
    <t>Terminál Smíchovské nádraží</t>
  </si>
  <si>
    <t>0044811</t>
  </si>
  <si>
    <t>Aglomerační okruh Pacov</t>
  </si>
  <si>
    <t>0044812</t>
  </si>
  <si>
    <t>Podjezd Bubny</t>
  </si>
  <si>
    <t>0046338</t>
  </si>
  <si>
    <t>Hloubětínský tunel</t>
  </si>
  <si>
    <t>0046826</t>
  </si>
  <si>
    <t>Obchvatová komunikace Dolní Chabry</t>
  </si>
  <si>
    <t>MHMP - ODO</t>
  </si>
  <si>
    <t>146500999 - Způsobilé výdaje zdroje EU (80%) předfinancování</t>
  </si>
  <si>
    <t>146100107 - Způsobilé výdaje spolufinancování MHMP (20%) IV</t>
  </si>
  <si>
    <t>MHMP - ODO SK</t>
  </si>
  <si>
    <t>BESIP  - Dolákova – Hackerova, u MŠ</t>
  </si>
  <si>
    <t>BESIP  - Dolákova – Hackerova, u ZŠ</t>
  </si>
  <si>
    <t>BESIP  - K Říčanům - K Poště</t>
  </si>
  <si>
    <t>BESIP  - Taussigova - Hlaváčova</t>
  </si>
  <si>
    <t>BESIP  - Topolová - Jahodová</t>
  </si>
  <si>
    <t>BESIP  - Šárecká - Matějská</t>
  </si>
  <si>
    <t>BESIP  - Šárecká - Na Kodymce</t>
  </si>
  <si>
    <t>Blažíčkova rek.ul.</t>
  </si>
  <si>
    <t>CYKLO - A1 Nádražní - U Královské louky</t>
  </si>
  <si>
    <t>CYKLO - A225 podél vodní nádrže Košík</t>
  </si>
  <si>
    <t>CYKLO - Bezb. příst. pro pěší a cykl. Sedlec</t>
  </si>
  <si>
    <t>CYKLO - Kladenská drážní cesta</t>
  </si>
  <si>
    <t>CYKLO - Obnova povrchu U Záběhlického zámku</t>
  </si>
  <si>
    <t>CYKLO - Povltavská</t>
  </si>
  <si>
    <t>CYKLO - Severovýchodní cyklomagistrála</t>
  </si>
  <si>
    <t>CYKLO -Modern. Cyklo. A2 v ús.Přístav.Vyše.tun.EII</t>
  </si>
  <si>
    <t>Kremličkova rek. ul</t>
  </si>
  <si>
    <t>000000016 - Rezerva SFDI</t>
  </si>
  <si>
    <t>P+R Horní Počernice</t>
  </si>
  <si>
    <t>P+R Slivenec</t>
  </si>
  <si>
    <t>PID - Hodkovičky</t>
  </si>
  <si>
    <t>PID - Novosibřinská, zast. Sídliště Rohožník</t>
  </si>
  <si>
    <t>PS - Bořivojova, rek. komunikace P3</t>
  </si>
  <si>
    <t>PS - Cyklo Krejcárek - Balabenka (A9)</t>
  </si>
  <si>
    <t>PS - K Tuchoměřicům - rozšíření</t>
  </si>
  <si>
    <t>PS - Ke Klíčovu, rek. komunikace, P9</t>
  </si>
  <si>
    <t>PS - Lávka přes D1 (A4)</t>
  </si>
  <si>
    <t>SSZ - Kpt. Jaroše - ramp. Buben.</t>
  </si>
  <si>
    <t>0003217</t>
  </si>
  <si>
    <t>Systém řízení  MSP</t>
  </si>
  <si>
    <t>0004346</t>
  </si>
  <si>
    <t>Infrastruktura pro chodce a cyklisty</t>
  </si>
  <si>
    <t>0004347</t>
  </si>
  <si>
    <t>Akce pro BESIP</t>
  </si>
  <si>
    <t>0004535</t>
  </si>
  <si>
    <t>Protihluková opatření - realizace</t>
  </si>
  <si>
    <t>0004540</t>
  </si>
  <si>
    <t>Protihluková opatření - příprava</t>
  </si>
  <si>
    <t>0004892</t>
  </si>
  <si>
    <t>Nedodělky</t>
  </si>
  <si>
    <t>0005910</t>
  </si>
  <si>
    <t>Zlepšení infrastruktury MHD</t>
  </si>
  <si>
    <t>0006046</t>
  </si>
  <si>
    <t>Příprava staveb</t>
  </si>
  <si>
    <t>0006047</t>
  </si>
  <si>
    <t>Výkupy dokončených staveb</t>
  </si>
  <si>
    <t>0006493</t>
  </si>
  <si>
    <t>Telematické systémy</t>
  </si>
  <si>
    <t>0006925</t>
  </si>
  <si>
    <t>Libeňský most</t>
  </si>
  <si>
    <t>0007125</t>
  </si>
  <si>
    <t>Hlávkův most</t>
  </si>
  <si>
    <t>0007560</t>
  </si>
  <si>
    <t>Chodníkový program</t>
  </si>
  <si>
    <t>0007567</t>
  </si>
  <si>
    <t>Vyskočilova - 5.května, nájezdová rampa</t>
  </si>
  <si>
    <t>170500999 - Způsobilé zdroje (100%)</t>
  </si>
  <si>
    <t>0011286</t>
  </si>
  <si>
    <t>OPD-Mobil. syst. lin.řízení a provoz.doprav.info.</t>
  </si>
  <si>
    <t>0011287</t>
  </si>
  <si>
    <t>OPD-ROZVOJ C - ITS V PRAZE</t>
  </si>
  <si>
    <t>0011288</t>
  </si>
  <si>
    <t>OPD-VYBUD.DOBÍJ. STANIC-PARK.PLOCHY A GARÁŽE TSK</t>
  </si>
  <si>
    <t>0042131</t>
  </si>
  <si>
    <t>Praha bez barier</t>
  </si>
  <si>
    <t>0042167</t>
  </si>
  <si>
    <t>Vokovická - rozš. křižovatky s ul. Evropskou</t>
  </si>
  <si>
    <t>0042827</t>
  </si>
  <si>
    <t>U seřadiště, Na louži, Pod soutratím</t>
  </si>
  <si>
    <t>0042835</t>
  </si>
  <si>
    <t>Šárecká</t>
  </si>
  <si>
    <t>0043051</t>
  </si>
  <si>
    <t>Březiněves - obchvat</t>
  </si>
  <si>
    <t>0043117</t>
  </si>
  <si>
    <t>Spořilovská - zakrytí</t>
  </si>
  <si>
    <t>0043342</t>
  </si>
  <si>
    <t>Na Slupi, Jaromírova - Křesomyslova</t>
  </si>
  <si>
    <t>0043926</t>
  </si>
  <si>
    <t>Ďáblická, Rek. ul.</t>
  </si>
  <si>
    <t>0043927</t>
  </si>
  <si>
    <t>Úpravy povrchů při SSZ</t>
  </si>
  <si>
    <t>0044451</t>
  </si>
  <si>
    <t>Příprava - mostní objekty (stupeň V)</t>
  </si>
  <si>
    <t>0044606</t>
  </si>
  <si>
    <t>Most Legií, rekonstr., V020</t>
  </si>
  <si>
    <t>0044610</t>
  </si>
  <si>
    <t>Most v ul. Bystrá, X 525 - novostavba</t>
  </si>
  <si>
    <t>0044614</t>
  </si>
  <si>
    <t>Most v ul. Průmyslové X 512.3</t>
  </si>
  <si>
    <t>0044619</t>
  </si>
  <si>
    <t>Most v ul. Českobrodská, Y 514 - rek.</t>
  </si>
  <si>
    <t>0044620</t>
  </si>
  <si>
    <t>U sportovního hřiště K 004</t>
  </si>
  <si>
    <t>0044735</t>
  </si>
  <si>
    <t>Horoměřická, BUS - pruh</t>
  </si>
  <si>
    <t>0044736</t>
  </si>
  <si>
    <t>Severojižní magistrála</t>
  </si>
  <si>
    <t>0044974</t>
  </si>
  <si>
    <t>Na Kleovce</t>
  </si>
  <si>
    <t>0045116</t>
  </si>
  <si>
    <t>Doprovodná opatření v Holešovičkách</t>
  </si>
  <si>
    <t>0045122</t>
  </si>
  <si>
    <t>Opatření k metru D</t>
  </si>
  <si>
    <t>0045126</t>
  </si>
  <si>
    <t>Vybavení parkovacích ploch</t>
  </si>
  <si>
    <t>0045127</t>
  </si>
  <si>
    <t>Y 509 Bohdalec</t>
  </si>
  <si>
    <t>0045376</t>
  </si>
  <si>
    <t>Rekonstrukce ZPS</t>
  </si>
  <si>
    <t>0045546</t>
  </si>
  <si>
    <t>Generála Píky, rek. komunikace, P6</t>
  </si>
  <si>
    <t>0045555</t>
  </si>
  <si>
    <t>Most v ul. Türkova, P 540, P11</t>
  </si>
  <si>
    <t>0045557</t>
  </si>
  <si>
    <t>Podnikatelská, rek. komunikace, P21</t>
  </si>
  <si>
    <t>0045558</t>
  </si>
  <si>
    <t>Starokolínská-Českobrodská, rozš. komunikace, P21</t>
  </si>
  <si>
    <t>0045563</t>
  </si>
  <si>
    <t>Dopravní značení a doprav. bezpeč. zařízení v ZPS</t>
  </si>
  <si>
    <t>0045564</t>
  </si>
  <si>
    <t>Provozní systémy ZPS</t>
  </si>
  <si>
    <t>0045749</t>
  </si>
  <si>
    <t>Ovenecká - Kostelní, rek. komunikace, P7</t>
  </si>
  <si>
    <t>0046178</t>
  </si>
  <si>
    <t>Most v ul. K Prádelně, B027, P10</t>
  </si>
  <si>
    <t>0046180</t>
  </si>
  <si>
    <t>Náchodská, rek. komunikace, P20</t>
  </si>
  <si>
    <t>0046182</t>
  </si>
  <si>
    <t>Příprava projektů k čerpání dotačních titulů</t>
  </si>
  <si>
    <t>0046185</t>
  </si>
  <si>
    <t>Schodiště a pěší propojky</t>
  </si>
  <si>
    <t>0046540</t>
  </si>
  <si>
    <t>Do Horoměřic – NN66, rek. komunikace, P6</t>
  </si>
  <si>
    <t>0046544</t>
  </si>
  <si>
    <t>Peroutkova, rek. komunikace, P5</t>
  </si>
  <si>
    <t>0046549</t>
  </si>
  <si>
    <t>Most Čechův, V013 – rek., P1</t>
  </si>
  <si>
    <t>0046550</t>
  </si>
  <si>
    <t>Most Ohrada, X 607 – rek., P3</t>
  </si>
  <si>
    <t>0046551</t>
  </si>
  <si>
    <t>Most v ul. Mírového hnutí, B081 – rek., P11</t>
  </si>
  <si>
    <t>0046559</t>
  </si>
  <si>
    <t>Konverze ŘS HDŘÚ do otevřené architektury</t>
  </si>
  <si>
    <t>0046560</t>
  </si>
  <si>
    <t>Technologie vybavení tunelů</t>
  </si>
  <si>
    <t>0046561</t>
  </si>
  <si>
    <t>Terminál Smíchov – cyklistické návaznosti, P5</t>
  </si>
  <si>
    <t>0046564</t>
  </si>
  <si>
    <t>Bystrá, MÚK železniční trati, P20</t>
  </si>
  <si>
    <t>0046692</t>
  </si>
  <si>
    <t>Průmyslový polookruh - realizace</t>
  </si>
  <si>
    <t>0046834</t>
  </si>
  <si>
    <t>Most Evropská S028</t>
  </si>
  <si>
    <t>0046873</t>
  </si>
  <si>
    <t>Klapkova, rekonstrukce komunikace P8</t>
  </si>
  <si>
    <t>0046905</t>
  </si>
  <si>
    <t>Seifertova, rek. komunikace, P3</t>
  </si>
  <si>
    <t>0046906</t>
  </si>
  <si>
    <t>Kontrolní stanoviště Povltavská, P7</t>
  </si>
  <si>
    <t>0046907</t>
  </si>
  <si>
    <t>Nad Strání, rek. komunikace, P8</t>
  </si>
  <si>
    <t>0046909</t>
  </si>
  <si>
    <t>Dukelských hrdinů, U Výstaviště</t>
  </si>
  <si>
    <t>0046910</t>
  </si>
  <si>
    <t>Modernizace Strahovského automobil. tunelu,P5 a P6</t>
  </si>
  <si>
    <t>0046983</t>
  </si>
  <si>
    <t>Radlická, rozšíření komunikace, P5</t>
  </si>
  <si>
    <t>0047165</t>
  </si>
  <si>
    <t>K Velké skále, rek. komunikace, P8</t>
  </si>
  <si>
    <t>0047166</t>
  </si>
  <si>
    <t>Most Legerova, X675, P2</t>
  </si>
  <si>
    <t>0047167</t>
  </si>
  <si>
    <t>Most Vinohradská, P524, P2</t>
  </si>
  <si>
    <t>2570604</t>
  </si>
  <si>
    <t>Snížení energetické náročnosti Strahovského a Zlíchovského tunelu</t>
  </si>
  <si>
    <t>2612050</t>
  </si>
  <si>
    <t>Strakonická - rozšíření</t>
  </si>
  <si>
    <t>ROPID</t>
  </si>
  <si>
    <t>0045904</t>
  </si>
  <si>
    <t>Informačně-navigační plochy v rámci projektu JIS</t>
  </si>
  <si>
    <t>0046756</t>
  </si>
  <si>
    <t>Datová základna JIS</t>
  </si>
  <si>
    <t>Celkem správce: 0014 - MUDr. Zdeněk Hřib</t>
  </si>
  <si>
    <t>04 - Školství, mládež a sport</t>
  </si>
  <si>
    <t>Správce: 0005 - Mgr. et Mgr. Antonín Klecanda, MBA</t>
  </si>
  <si>
    <t>Revitalizace sportoviště Motol</t>
  </si>
  <si>
    <t>0047124</t>
  </si>
  <si>
    <t>Hala Sparta</t>
  </si>
  <si>
    <t>0046495</t>
  </si>
  <si>
    <t>ZŠ a SŠ Formanská - Újezd u Průhonic</t>
  </si>
  <si>
    <t>0046943</t>
  </si>
  <si>
    <t>ZŠ a SŠ Březiněves - výstavba</t>
  </si>
  <si>
    <t>0046948</t>
  </si>
  <si>
    <t>ZUŠ Jana Hanuše - rek. objektu Bělohorská</t>
  </si>
  <si>
    <t>0046951</t>
  </si>
  <si>
    <t>ZŠ pro žáky se specif.poruch.učení - přístavba</t>
  </si>
  <si>
    <t>0046953</t>
  </si>
  <si>
    <t>Smíchovská SPŠ a gymnázium - navýšení kapacity</t>
  </si>
  <si>
    <t>0046954</t>
  </si>
  <si>
    <t>Gymnázium Na Zatlance - půdní vestavba II-příprava</t>
  </si>
  <si>
    <t>Gymnázium Pergamenka</t>
  </si>
  <si>
    <t>0041436</t>
  </si>
  <si>
    <t>Park vodních sportů Praha</t>
  </si>
  <si>
    <t>0042296</t>
  </si>
  <si>
    <t>Dostavba JÚŠ,etapa 3-hospodářský pavilon a hudební škola</t>
  </si>
  <si>
    <t>0042837</t>
  </si>
  <si>
    <t>Rekonstrukce Gymnázia prof.J.Patočky</t>
  </si>
  <si>
    <t>0043101</t>
  </si>
  <si>
    <t>SŠ Měsíčková</t>
  </si>
  <si>
    <t>0043359</t>
  </si>
  <si>
    <t>ZŠ pro žáky s poruchami chování</t>
  </si>
  <si>
    <t>0043361</t>
  </si>
  <si>
    <t>Výstavba tělocvičny Voděradská</t>
  </si>
  <si>
    <t>0043727</t>
  </si>
  <si>
    <t>Přístavba MŠ Aloyse Klara</t>
  </si>
  <si>
    <t>0043769</t>
  </si>
  <si>
    <t>Umělecká škola Znojemská</t>
  </si>
  <si>
    <t>0043928</t>
  </si>
  <si>
    <t>Gymnázium Na Zatlance</t>
  </si>
  <si>
    <t>0044800</t>
  </si>
  <si>
    <t>Sportovní hřiště ZŠ Zličín</t>
  </si>
  <si>
    <t>0044806</t>
  </si>
  <si>
    <t>ZŠ Šeberov</t>
  </si>
  <si>
    <t>0046822</t>
  </si>
  <si>
    <t>Gymnázium Arabská - víceúčelový sál</t>
  </si>
  <si>
    <t>0046912</t>
  </si>
  <si>
    <t>Gymnázium Na Pražačce - nástavba objektu</t>
  </si>
  <si>
    <t>MHMP - SML</t>
  </si>
  <si>
    <t>0042843</t>
  </si>
  <si>
    <t>Granty sport - investice</t>
  </si>
  <si>
    <t>0045615</t>
  </si>
  <si>
    <t>Gym. E. Krásnohorské P4 -  nástavba auly</t>
  </si>
  <si>
    <t>0046078</t>
  </si>
  <si>
    <t>Gym. Budějovická, P4-přestavba tělocvičny na sál</t>
  </si>
  <si>
    <t>0047011</t>
  </si>
  <si>
    <t>Gym. J. Heyrovského, P5 - rek. střechy hl. budovy</t>
  </si>
  <si>
    <t>0047095</t>
  </si>
  <si>
    <t>ZŠ a MŠ Za Invalidovnou, P8 - přístavba</t>
  </si>
  <si>
    <t>0047097</t>
  </si>
  <si>
    <t>DDM Jižní Město, P4 - rekonstrukce střechy</t>
  </si>
  <si>
    <t>0047100</t>
  </si>
  <si>
    <t>SOŠ Jarov, P9-revitalizace objektu-praktická výuka</t>
  </si>
  <si>
    <t>0047101</t>
  </si>
  <si>
    <t>SŠAal Weilova, P10 - objekt pro výuku autoškoly</t>
  </si>
  <si>
    <t>0047102</t>
  </si>
  <si>
    <t>ZŠ a SŠ, P10, Vachkova - modul SŠ praktické</t>
  </si>
  <si>
    <t>0047103</t>
  </si>
  <si>
    <t>MŠ spec. Sluníčko, P5, Deylova - přístavba</t>
  </si>
  <si>
    <t>Celkem správce: 0005 - Mgr. et Mgr. Antonín Klecanda, MBA</t>
  </si>
  <si>
    <t>Správce: 0008 - Mgr. Adam Zábranský</t>
  </si>
  <si>
    <t>0046913</t>
  </si>
  <si>
    <t>Revitalizace Rugby Clubu Tatra Smíchov</t>
  </si>
  <si>
    <t>Celkem správce: 0008 - Mgr. Adam Zábranský</t>
  </si>
  <si>
    <t>05 - Zdravotnictví a sociální oblast</t>
  </si>
  <si>
    <t>CENTRUM SOCIÁLNÍCH SLUŽEB PRAHA</t>
  </si>
  <si>
    <t>DOZP LOCHOVICE</t>
  </si>
  <si>
    <t>DS HEŘMANŮV MĚSTEC</t>
  </si>
  <si>
    <t>0046839</t>
  </si>
  <si>
    <t>Rekonstrukce podkroví ve východní části</t>
  </si>
  <si>
    <t>DpS CHODOV</t>
  </si>
  <si>
    <t>0043382</t>
  </si>
  <si>
    <t>Rek. podkroví, I. a II. patra</t>
  </si>
  <si>
    <t>0046515</t>
  </si>
  <si>
    <t>Rek. vzduchotechniky na budově A a B</t>
  </si>
  <si>
    <t>DpS ELIŠKY PURKYŇOVÉ</t>
  </si>
  <si>
    <t>0045289</t>
  </si>
  <si>
    <t>Rekonstrukce budov Šolínova</t>
  </si>
  <si>
    <t>DpS HÁJE</t>
  </si>
  <si>
    <t>0047115</t>
  </si>
  <si>
    <t>Rekonstrukce pokojů na odd. B2</t>
  </si>
  <si>
    <t>DpS ĎÁBLICE</t>
  </si>
  <si>
    <t>DĚTSKÉ CENTRUM PAPRSEK</t>
  </si>
  <si>
    <t>0046847</t>
  </si>
  <si>
    <t>Nástavba ve středisku Prosek</t>
  </si>
  <si>
    <t>0047077</t>
  </si>
  <si>
    <t>Rekonstrukce Hloubětín - Vaňkova</t>
  </si>
  <si>
    <t>0047123</t>
  </si>
  <si>
    <t>Rek. přízemí Denního stacionáře Vokovice</t>
  </si>
  <si>
    <t>ICSS ODLOCHOVICE</t>
  </si>
  <si>
    <t>0047122</t>
  </si>
  <si>
    <t>Rekonstrukce č.p. 34 Roudný</t>
  </si>
  <si>
    <t>0040506</t>
  </si>
  <si>
    <t>DPS Nebušice-rozšíření</t>
  </si>
  <si>
    <t>0041703</t>
  </si>
  <si>
    <t>DC Paprsek - Rokytka</t>
  </si>
  <si>
    <t>0041799</t>
  </si>
  <si>
    <t>Domov seniorů Dolní Počernice</t>
  </si>
  <si>
    <t>0042872</t>
  </si>
  <si>
    <t>Dům seniorů Bohnice</t>
  </si>
  <si>
    <t>0044119</t>
  </si>
  <si>
    <t>Palata II - výstavba budovy</t>
  </si>
  <si>
    <t>0045150</t>
  </si>
  <si>
    <t>Terezín - rek. objektu Dlouhá</t>
  </si>
  <si>
    <t>0045502</t>
  </si>
  <si>
    <t>Terezín - rek. objektu 28. října</t>
  </si>
  <si>
    <t>0047087</t>
  </si>
  <si>
    <t>Plovoucí heliport Praha – Vyšehrad</t>
  </si>
  <si>
    <t>ZAHRADA PRO DUŠI</t>
  </si>
  <si>
    <t>ZDRAV.ZÁCHR.SLUŽBA HMP</t>
  </si>
  <si>
    <t>06 - Kultura a cestovní ruch</t>
  </si>
  <si>
    <t>Správce: 0001 - RNDr. Daniel Mazur, Ph.D.</t>
  </si>
  <si>
    <t>Celkem správce: 0001 - RNDr. Daniel Mazur, Ph.D.</t>
  </si>
  <si>
    <t>0046658</t>
  </si>
  <si>
    <t>Vltavská filharmonie - proj. dok. - SOD - BIG</t>
  </si>
  <si>
    <t>GALERIE HL.M.PRAHY</t>
  </si>
  <si>
    <t>0041590</t>
  </si>
  <si>
    <t>Revit. Colloredo-Mansfeld. paláce</t>
  </si>
  <si>
    <t>0044048</t>
  </si>
  <si>
    <t>Rek.a restaurování pomníků a veřejných plastik</t>
  </si>
  <si>
    <t>0045983</t>
  </si>
  <si>
    <t>Rekonstrukce ateliéru Hany Wichterlové - Újezd</t>
  </si>
  <si>
    <t>0046823</t>
  </si>
  <si>
    <t>Rekonstrukce Divadla na Vinohradech</t>
  </si>
  <si>
    <t>0046976</t>
  </si>
  <si>
    <t>Šlechtova restaurace, 2. část</t>
  </si>
  <si>
    <t>MHMP - KUC</t>
  </si>
  <si>
    <t>000000116 - Investiční granty z rozpočtu HMP</t>
  </si>
  <si>
    <t>MUZEUM HL.M. PRAHY</t>
  </si>
  <si>
    <t>0007778</t>
  </si>
  <si>
    <t>Rek.a obn. hl.budovy a výst.nové</t>
  </si>
  <si>
    <t>0043432</t>
  </si>
  <si>
    <t>Rek. Domu U Zlatého prstenu</t>
  </si>
  <si>
    <t>0045984</t>
  </si>
  <si>
    <t>Expozice v hlavní budově muzea</t>
  </si>
  <si>
    <t>0045987</t>
  </si>
  <si>
    <t>Expozice v Paláci Clam-Gallas</t>
  </si>
  <si>
    <t>0047148</t>
  </si>
  <si>
    <t>Rekonstrukce Paláce Desfours (Florenc)</t>
  </si>
  <si>
    <t>MĚSTSKÁ DIVADLA PRAŽSKÁ</t>
  </si>
  <si>
    <t>0047146</t>
  </si>
  <si>
    <t>Modernizace světelných parků MDP - LED technologie</t>
  </si>
  <si>
    <t>NKP VYŠEHRAD</t>
  </si>
  <si>
    <t>0046396</t>
  </si>
  <si>
    <t>0047088</t>
  </si>
  <si>
    <t>Stavební úpravy objektů vstupní expozice</t>
  </si>
  <si>
    <t>SYMFONICKÝ ORCHESTR HL.M.PRAHY FOK</t>
  </si>
  <si>
    <t>0045989</t>
  </si>
  <si>
    <t>Obnova a dopl.tech.vybavení kostela Šimona a Judy</t>
  </si>
  <si>
    <t>0047027</t>
  </si>
  <si>
    <t>Obnova varhan v kostele sv. Šimona a Judy</t>
  </si>
  <si>
    <t>0040774</t>
  </si>
  <si>
    <t>Areál Výstaviště</t>
  </si>
  <si>
    <t>0047130</t>
  </si>
  <si>
    <t>Výst. Areál - veřejné osvětlení 2.et.</t>
  </si>
  <si>
    <t>0047153</t>
  </si>
  <si>
    <t>Výst. Areál - park. plocha - řeš. dopravy v klidu</t>
  </si>
  <si>
    <t>0047155</t>
  </si>
  <si>
    <t>Výst. Bikepark - 2. etapa</t>
  </si>
  <si>
    <t>0045029</t>
  </si>
  <si>
    <t>Rek. a dost. Průmyslového paláce</t>
  </si>
  <si>
    <t>07 - Bezpečnost</t>
  </si>
  <si>
    <t>MHMP - BEZ</t>
  </si>
  <si>
    <t>0046952</t>
  </si>
  <si>
    <t>Dotace pro HZS-Systémová podpora HZS hl. m. Prahy</t>
  </si>
  <si>
    <t>0047086</t>
  </si>
  <si>
    <t>Modernizace technologií OSKŠ HMP</t>
  </si>
  <si>
    <t>0042974</t>
  </si>
  <si>
    <t>Výstavba has.zbrojnice Nebušice</t>
  </si>
  <si>
    <t>0042977</t>
  </si>
  <si>
    <t>Výstavba has.zbrojnice Zličín</t>
  </si>
  <si>
    <t>0044436</t>
  </si>
  <si>
    <t>Hasičská zbrojnice a stanoviště ZZS - Běchovice</t>
  </si>
  <si>
    <t>MHMP - OIC</t>
  </si>
  <si>
    <t>0004730</t>
  </si>
  <si>
    <t>Výstavba elektronických sirén</t>
  </si>
  <si>
    <t>0040101</t>
  </si>
  <si>
    <t>Inf.systém Krizového řízení (ISKŘ)</t>
  </si>
  <si>
    <t>0040459</t>
  </si>
  <si>
    <t>Rozšíření a integrace Městského kamerového systému</t>
  </si>
  <si>
    <t>0040985</t>
  </si>
  <si>
    <t>Projekty rozvoje IS MP HMP</t>
  </si>
  <si>
    <t>0041946</t>
  </si>
  <si>
    <t>Bezpečnost IS/ICT</t>
  </si>
  <si>
    <t>MHMP MĚSTSKÁ POLICIE</t>
  </si>
  <si>
    <t>0041441</t>
  </si>
  <si>
    <t>Stroje a zařízení nezahrnuté do rozpočtu (SZNR)</t>
  </si>
  <si>
    <t>0041718</t>
  </si>
  <si>
    <t>Technické zhodnocení majetku</t>
  </si>
  <si>
    <t>SPRÁVA SLUŽEB HL.M.PRAHY</t>
  </si>
  <si>
    <t>08 - Hospodářství</t>
  </si>
  <si>
    <t>0044675</t>
  </si>
  <si>
    <t>Obnova, modernizace a výstavba soustavy VO HMP</t>
  </si>
  <si>
    <t>0045441</t>
  </si>
  <si>
    <t>Upgrade sítě VO k dobíjení e-mobility</t>
  </si>
  <si>
    <t>0046004</t>
  </si>
  <si>
    <t>Městský mobiliář</t>
  </si>
  <si>
    <t>0047174</t>
  </si>
  <si>
    <t>Rek. cerkve sv. archanděla Michaela</t>
  </si>
  <si>
    <t>MHMP - EVM</t>
  </si>
  <si>
    <t>0045478</t>
  </si>
  <si>
    <t>Nadlimitní věcná břemena</t>
  </si>
  <si>
    <t>0044074</t>
  </si>
  <si>
    <t>Nebytové objekty a stavby</t>
  </si>
  <si>
    <t>0045184</t>
  </si>
  <si>
    <t>Výkupy pozemků, budov a staveb - HOM</t>
  </si>
  <si>
    <t>0047134</t>
  </si>
  <si>
    <t>Bazén Šutka - modernizace systému MaR</t>
  </si>
  <si>
    <t>0047136</t>
  </si>
  <si>
    <t>HT Hala 19 – stavební úpravy</t>
  </si>
  <si>
    <t>0047137</t>
  </si>
  <si>
    <t>HT Hala 22 – modernizace elektroinstalace</t>
  </si>
  <si>
    <t>0047141</t>
  </si>
  <si>
    <t>HT Hala 7,8,9 – stavební úpravy</t>
  </si>
  <si>
    <t>0047142</t>
  </si>
  <si>
    <t>Národní 43 - rek. uliční fasády a repase oken</t>
  </si>
  <si>
    <t>0047158</t>
  </si>
  <si>
    <t>HT technická infrastruktura</t>
  </si>
  <si>
    <t>MHMP - ROZ</t>
  </si>
  <si>
    <t>HŘBITOVY A POHŘ. SLUŽBY</t>
  </si>
  <si>
    <t>0046589</t>
  </si>
  <si>
    <t>Obnova vozového parku - technická vozidla</t>
  </si>
  <si>
    <t>0044673</t>
  </si>
  <si>
    <t>Bytové objekty</t>
  </si>
  <si>
    <t>09 - Vnitřní správa</t>
  </si>
  <si>
    <t>0002912</t>
  </si>
  <si>
    <t>Výpočetní technika a progr. vybav. pro MHMP</t>
  </si>
  <si>
    <t>0008936</t>
  </si>
  <si>
    <t>Centrum IT služeb a Lítačka</t>
  </si>
  <si>
    <t>0040082</t>
  </si>
  <si>
    <t>Agendové a provozní IS</t>
  </si>
  <si>
    <t>0040083</t>
  </si>
  <si>
    <t>Systémy pro správu dokumentů (DMS)</t>
  </si>
  <si>
    <t>0040099</t>
  </si>
  <si>
    <t>Portály, weby a mobilní aplikace</t>
  </si>
  <si>
    <t>0040106</t>
  </si>
  <si>
    <t>Datová centra</t>
  </si>
  <si>
    <t>0040444</t>
  </si>
  <si>
    <t>Ekonomické IS</t>
  </si>
  <si>
    <t>0040445</t>
  </si>
  <si>
    <t>GIS, mapové služby a geoinformace</t>
  </si>
  <si>
    <t>0040449</t>
  </si>
  <si>
    <t>Metropolitní datové sítě</t>
  </si>
  <si>
    <t>0041729</t>
  </si>
  <si>
    <t>Integrační platforma a datový sklad</t>
  </si>
  <si>
    <t>0041731</t>
  </si>
  <si>
    <t>Správa identit (IDM)</t>
  </si>
  <si>
    <t>0041943</t>
  </si>
  <si>
    <t>Centrální Service Desk</t>
  </si>
  <si>
    <t>0041944</t>
  </si>
  <si>
    <t>Systémy spisové služby a podpůrných služeb</t>
  </si>
  <si>
    <t>MHMP - PRI</t>
  </si>
  <si>
    <t>0046189</t>
  </si>
  <si>
    <t>Smart City v PRI</t>
  </si>
  <si>
    <t>Správce: 0012 - ředitel MHMP</t>
  </si>
  <si>
    <t>MHMP - AMP</t>
  </si>
  <si>
    <t>0045196</t>
  </si>
  <si>
    <t>Nákup archiválií a akvizicí</t>
  </si>
  <si>
    <t>0046825</t>
  </si>
  <si>
    <t>Výměna dezinfekční linky v AMP</t>
  </si>
  <si>
    <t>0047079</t>
  </si>
  <si>
    <t>Dl. obnova a modernizace systémů a technologií AMP</t>
  </si>
  <si>
    <t>MHMP - SLU</t>
  </si>
  <si>
    <t>0005778</t>
  </si>
  <si>
    <t>Obměna a doplnění rozmnožovací techniky</t>
  </si>
  <si>
    <t>0006104</t>
  </si>
  <si>
    <t>Obměna vozidel autoparku MHMP</t>
  </si>
  <si>
    <t>0042579</t>
  </si>
  <si>
    <t>Rozvoj a obnova JBS</t>
  </si>
  <si>
    <t>0042712</t>
  </si>
  <si>
    <t>Zhodnocení komplexu budov MHMP v rámci EPC</t>
  </si>
  <si>
    <t>0042894</t>
  </si>
  <si>
    <t>Rekonstrukce Staroměstské radnice</t>
  </si>
  <si>
    <t>0042972</t>
  </si>
  <si>
    <t>Licence a autorská práva</t>
  </si>
  <si>
    <t>0044088</t>
  </si>
  <si>
    <t>Vybavení objektů MHMP</t>
  </si>
  <si>
    <t>0044089</t>
  </si>
  <si>
    <t>Úpravy objektů MHMP</t>
  </si>
  <si>
    <t>Celkem správce: 0012 - ředitel MHMP</t>
  </si>
  <si>
    <t>10 - Pokladní správa</t>
  </si>
  <si>
    <t>Správce: 0013 - Ing. Zdeněk Kovářík</t>
  </si>
  <si>
    <t>0042466</t>
  </si>
  <si>
    <t>MČ - investiční rezerva - UM</t>
  </si>
  <si>
    <t>0042584</t>
  </si>
  <si>
    <t>MČ - rezerva na spolufin.projektů EU/EHP - UF</t>
  </si>
  <si>
    <t>0046697</t>
  </si>
  <si>
    <t>Rezerva na kapitálové výdaje</t>
  </si>
  <si>
    <t>0046867</t>
  </si>
  <si>
    <t>MČ – neinvestiční/investiční rezerva – UP</t>
  </si>
  <si>
    <t>0046868</t>
  </si>
  <si>
    <t>HMP – rezerva na spolufin. projektů EU/EHP</t>
  </si>
  <si>
    <t>0046918</t>
  </si>
  <si>
    <t>HMP – rezerva pro zvýšení školských kapacit</t>
  </si>
  <si>
    <t>0046920</t>
  </si>
  <si>
    <t>HMP - rezerva na rekonstrukce a přestavby škol</t>
  </si>
  <si>
    <t>Celkem správce: 0013 - Ing. Zdeněk Kovářík</t>
  </si>
  <si>
    <t>KAPITOLY  C E L K E M</t>
  </si>
  <si>
    <t>CELKEM</t>
  </si>
  <si>
    <t>Správce: 0001 - doc. MUDr. Bohuslav Svoboda, CSc.</t>
  </si>
  <si>
    <t>Správce: 0002 - doc. MUDr. Bohuslav Svoboda CSc.</t>
  </si>
  <si>
    <t>Správce: 0005 - Mgr. et Mgr. Antonín Klecanda</t>
  </si>
  <si>
    <t>Kapitola</t>
  </si>
  <si>
    <t>DS DOBŘICHOVICE</t>
  </si>
  <si>
    <t>0047196</t>
  </si>
  <si>
    <t>0047197</t>
  </si>
  <si>
    <t>0047198</t>
  </si>
  <si>
    <t>0047199</t>
  </si>
  <si>
    <t>0047204</t>
  </si>
  <si>
    <t>0047205</t>
  </si>
  <si>
    <t>0047206</t>
  </si>
  <si>
    <t>0047207</t>
  </si>
  <si>
    <t>0047214</t>
  </si>
  <si>
    <t>0047215</t>
  </si>
  <si>
    <t>0047218</t>
  </si>
  <si>
    <t>0047219</t>
  </si>
  <si>
    <t>0047223</t>
  </si>
  <si>
    <t>0047226</t>
  </si>
  <si>
    <t>0047227</t>
  </si>
  <si>
    <t>0047228</t>
  </si>
  <si>
    <t>0047230</t>
  </si>
  <si>
    <t>0047231</t>
  </si>
  <si>
    <t>0047237</t>
  </si>
  <si>
    <t>0047238</t>
  </si>
  <si>
    <t>0047242</t>
  </si>
  <si>
    <t>0047246</t>
  </si>
  <si>
    <t>0047254</t>
  </si>
  <si>
    <t>0047255</t>
  </si>
  <si>
    <t>0047258</t>
  </si>
  <si>
    <t>0047259</t>
  </si>
  <si>
    <t>0047260</t>
  </si>
  <si>
    <t>0047261</t>
  </si>
  <si>
    <t>0047262</t>
  </si>
  <si>
    <t>0047263</t>
  </si>
  <si>
    <t>0047265</t>
  </si>
  <si>
    <t>0047269</t>
  </si>
  <si>
    <t>0047274</t>
  </si>
  <si>
    <t>0047277</t>
  </si>
  <si>
    <t>0047285</t>
  </si>
  <si>
    <t xml:space="preserve"> Z toho: </t>
  </si>
  <si>
    <t>vlastní zdroje HMP</t>
  </si>
  <si>
    <t>Rozpočet kapitálových výdajů vlastního HMP na rok 2026 v tis. Kč</t>
  </si>
  <si>
    <t xml:space="preserve">KV 2026 </t>
  </si>
  <si>
    <t>Profinancováno    k 31.12.2024           (vč. účet. oprav)</t>
  </si>
  <si>
    <t>Rozpočet schválený na r.2025</t>
  </si>
  <si>
    <t>Rozpočet upravený na r.2025</t>
  </si>
  <si>
    <t>Návrh rozpočtu na rok 2026</t>
  </si>
  <si>
    <t>0044553</t>
  </si>
  <si>
    <t>Areál Emauzy - rekonstrukce</t>
  </si>
  <si>
    <t>0011330</t>
  </si>
  <si>
    <t>EU - Obnova náměstí Jiřího z poděbrad</t>
  </si>
  <si>
    <t>149100107 - Integr. regionální OP - SR INV</t>
  </si>
  <si>
    <t>0045789</t>
  </si>
  <si>
    <t>IT technika</t>
  </si>
  <si>
    <t>0045886</t>
  </si>
  <si>
    <t>Palmovka - úpravy prostupu, přípravné investice</t>
  </si>
  <si>
    <t>0045888</t>
  </si>
  <si>
    <t>Nové Dvory PROJEKT 2</t>
  </si>
  <si>
    <t>0045889</t>
  </si>
  <si>
    <t>Nové Dvory PROJEKT 3</t>
  </si>
  <si>
    <t>0045890</t>
  </si>
  <si>
    <t>Nové Dvory PROJEKT 4</t>
  </si>
  <si>
    <t>Nové Dvory PROJEKT 1b</t>
  </si>
  <si>
    <t>0045896</t>
  </si>
  <si>
    <t>Nové Dvory PROJEKT 10</t>
  </si>
  <si>
    <t>0045899</t>
  </si>
  <si>
    <t>Dolní Počernice - infrastruktura</t>
  </si>
  <si>
    <t>0045900</t>
  </si>
  <si>
    <t>Dolní Počernice - Projekt 2</t>
  </si>
  <si>
    <t>Nové Dvory PROJEKT 1a</t>
  </si>
  <si>
    <t>0046088</t>
  </si>
  <si>
    <t>Beranka - Hor. Počernice - byt. domy  PROJEKT 1</t>
  </si>
  <si>
    <t>0046093</t>
  </si>
  <si>
    <t>Jinonice - Prokopových - PROJEKT 1</t>
  </si>
  <si>
    <t>0046628</t>
  </si>
  <si>
    <t>Nové Dvory - veřejná vybavenost</t>
  </si>
  <si>
    <t>0046636</t>
  </si>
  <si>
    <t>Jinonice - bytové domy</t>
  </si>
  <si>
    <t>0046637</t>
  </si>
  <si>
    <t>Jinonice - Mezi Rolemi - bytová výstavba</t>
  </si>
  <si>
    <t>0047384</t>
  </si>
  <si>
    <t>BD Peroutkova - Jinonická</t>
  </si>
  <si>
    <t>0047385</t>
  </si>
  <si>
    <t>BD Nový Zlíchov</t>
  </si>
  <si>
    <t>0047405</t>
  </si>
  <si>
    <t>BS Jalový Dvůr</t>
  </si>
  <si>
    <t>0047444</t>
  </si>
  <si>
    <t>Hřiště agility Praha - Holešovice</t>
  </si>
  <si>
    <t>PRAŽSKÉ CENTRUM OBNOV. ENERGIE</t>
  </si>
  <si>
    <t>0011131</t>
  </si>
  <si>
    <t>Instalace FVE na objektech HMP</t>
  </si>
  <si>
    <t>171500999 - Modernizační fond-předfinancování</t>
  </si>
  <si>
    <t>0000088</t>
  </si>
  <si>
    <t>TV Libuš</t>
  </si>
  <si>
    <t>0003119</t>
  </si>
  <si>
    <t>TV Čakovice</t>
  </si>
  <si>
    <t>0003136</t>
  </si>
  <si>
    <t>TV Satalice</t>
  </si>
  <si>
    <t>0003150</t>
  </si>
  <si>
    <t>TV Benice</t>
  </si>
  <si>
    <t>0004506</t>
  </si>
  <si>
    <t>TV Velká Chuchle</t>
  </si>
  <si>
    <t>0008263</t>
  </si>
  <si>
    <t>P - 14, Aloisov</t>
  </si>
  <si>
    <t>0008268</t>
  </si>
  <si>
    <t>Rokytka - rozvoj území</t>
  </si>
  <si>
    <t>0043320</t>
  </si>
  <si>
    <t>TV Praha 22</t>
  </si>
  <si>
    <t>0043321</t>
  </si>
  <si>
    <t>TV Praha 11</t>
  </si>
  <si>
    <t>0047372</t>
  </si>
  <si>
    <t>PPO-výměna napl. trámců za mobil.hliníková hrazení</t>
  </si>
  <si>
    <t>0047373</t>
  </si>
  <si>
    <t>PPO - Rašínovo nábřeží</t>
  </si>
  <si>
    <t>0047453</t>
  </si>
  <si>
    <t>Nová kmenová stoka B</t>
  </si>
  <si>
    <t>0047481</t>
  </si>
  <si>
    <t>Šeberov - technická infrastruktura</t>
  </si>
  <si>
    <t>0047498</t>
  </si>
  <si>
    <t>PPO - navýšení ČS na vodním toku Rokytka v Libni</t>
  </si>
  <si>
    <t>BOTANICKÁ ZAHRADA HL.M.PRAHY</t>
  </si>
  <si>
    <t>0046041</t>
  </si>
  <si>
    <t>Expozice Pueblo</t>
  </si>
  <si>
    <t>0047496</t>
  </si>
  <si>
    <t>Expozice himalájské květeny</t>
  </si>
  <si>
    <t>0047497</t>
  </si>
  <si>
    <t>Skrytý svět rostlin</t>
  </si>
  <si>
    <t>0011371</t>
  </si>
  <si>
    <t>Energeticky úsporná opatření v sídle p.o. Lesy HMP</t>
  </si>
  <si>
    <t>0043081</t>
  </si>
  <si>
    <t>Záchranná stanice hl. m. Prahy</t>
  </si>
  <si>
    <t>0047028</t>
  </si>
  <si>
    <t>Areál lesního úseku Čimice</t>
  </si>
  <si>
    <t>0047299</t>
  </si>
  <si>
    <t>Zookoutek Ďáblice</t>
  </si>
  <si>
    <t>0047424</t>
  </si>
  <si>
    <t>Rekonstrukce areálu Modřany</t>
  </si>
  <si>
    <t>0047425</t>
  </si>
  <si>
    <t>Rekonstrukce spodních výpustí VD Hostivař</t>
  </si>
  <si>
    <t>0047455</t>
  </si>
  <si>
    <t>Motolské rybníky</t>
  </si>
  <si>
    <t>0004502</t>
  </si>
  <si>
    <t>Park u Čeňku</t>
  </si>
  <si>
    <t>0042172</t>
  </si>
  <si>
    <t>Revitalizace a protipovodńové úpravy vodních toků</t>
  </si>
  <si>
    <t>0047454</t>
  </si>
  <si>
    <t>Rekonstrukce expozice surikat</t>
  </si>
  <si>
    <t>0044581</t>
  </si>
  <si>
    <t>Bezbarier. zpřístup. st. metra Českomoravská</t>
  </si>
  <si>
    <t>0046002</t>
  </si>
  <si>
    <t>Elektrifikace linky č. 201</t>
  </si>
  <si>
    <t>0046127</t>
  </si>
  <si>
    <t>TT Olšanská - Habrová</t>
  </si>
  <si>
    <t>0046132</t>
  </si>
  <si>
    <t>Bezbarier. zpřístup. st. metra  Pražského povstání</t>
  </si>
  <si>
    <t>0046356</t>
  </si>
  <si>
    <t>Elektrifikace autobusových linek 142 a 225</t>
  </si>
  <si>
    <t>0046902</t>
  </si>
  <si>
    <t>TT Podbaba – Troja - Bohnice</t>
  </si>
  <si>
    <t>0000079</t>
  </si>
  <si>
    <t>MO Špejchar - Pelc/Tyrolka</t>
  </si>
  <si>
    <t>0008783</t>
  </si>
  <si>
    <t>Podjezd Chlumecká</t>
  </si>
  <si>
    <t>0040032</t>
  </si>
  <si>
    <t>Komunikace Toužimská</t>
  </si>
  <si>
    <t>0042360</t>
  </si>
  <si>
    <t>Protipovod. opatření MO Blanka - Troja</t>
  </si>
  <si>
    <t>0042479</t>
  </si>
  <si>
    <t>Obchvatová komunikace Písnice</t>
  </si>
  <si>
    <t>SŽ - Terminál Smíchov</t>
  </si>
  <si>
    <t>0047403</t>
  </si>
  <si>
    <t>Propojovací komunikace Vídeňská-Kunratická spojka</t>
  </si>
  <si>
    <t>0011370</t>
  </si>
  <si>
    <t>OPD - Dobíjecí stanice hl. m. Prahy</t>
  </si>
  <si>
    <t>0004348</t>
  </si>
  <si>
    <t>Zachytná parkoviště P + R</t>
  </si>
  <si>
    <t>0044152</t>
  </si>
  <si>
    <t>Trojská</t>
  </si>
  <si>
    <t>0044153</t>
  </si>
  <si>
    <t>Elsnicovo náměstí - revitalizace</t>
  </si>
  <si>
    <t>0044274</t>
  </si>
  <si>
    <t>Parašutistů</t>
  </si>
  <si>
    <t>0044333</t>
  </si>
  <si>
    <t>Drážní promenáda</t>
  </si>
  <si>
    <t>0044608</t>
  </si>
  <si>
    <t>Most přes Kunratický potok K007</t>
  </si>
  <si>
    <t>0044613</t>
  </si>
  <si>
    <t>Most v ul. Kolbenova, Y505.3 - rek.</t>
  </si>
  <si>
    <t>0044629</t>
  </si>
  <si>
    <t>Rekonstrukce SSZ</t>
  </si>
  <si>
    <t>0045121</t>
  </si>
  <si>
    <t>Negrelliho viadukt - revit. okolí</t>
  </si>
  <si>
    <t>0045549</t>
  </si>
  <si>
    <t>Jinonická, rek. komunikace, P5</t>
  </si>
  <si>
    <t>0045565</t>
  </si>
  <si>
    <t>Systémy elektronické kontroly ZPS</t>
  </si>
  <si>
    <t>0045748</t>
  </si>
  <si>
    <t>Janovského, rek. komunikace, P7</t>
  </si>
  <si>
    <t>0046171</t>
  </si>
  <si>
    <t>Hvězdova, rozš. chodníku, P4</t>
  </si>
  <si>
    <t>0046552</t>
  </si>
  <si>
    <t>Most Mánesův, V014 – rek., P1</t>
  </si>
  <si>
    <t>0046553</t>
  </si>
  <si>
    <t>Zkap. Barr. mostu – nový jízd. pruh směr JS, P5,4</t>
  </si>
  <si>
    <t>0047186</t>
  </si>
  <si>
    <t>Na Kocínce, rek. komunikace, P6</t>
  </si>
  <si>
    <t>Jižní s. soubor staveb II (5.květ. - Prům.)</t>
  </si>
  <si>
    <t>Jižní spojka soubor staveb (BM x 5.Května)</t>
  </si>
  <si>
    <t>Kbelská, rek. komunikace, P9, P14, P18</t>
  </si>
  <si>
    <t>Komořanská – napojení na Pražský okruh, P12</t>
  </si>
  <si>
    <t>Soubor mostních objetků 5. května</t>
  </si>
  <si>
    <t>0047297</t>
  </si>
  <si>
    <t>Ječná, rek. komunikace, P2</t>
  </si>
  <si>
    <t>0047502</t>
  </si>
  <si>
    <t>BESIP - Bryksova - Mansfeldova, P14</t>
  </si>
  <si>
    <t>0047503</t>
  </si>
  <si>
    <t>BESIP - Janského - Bašteckého, P13</t>
  </si>
  <si>
    <t>0047504</t>
  </si>
  <si>
    <t>BESIP - Janského - Kurzova, P13</t>
  </si>
  <si>
    <t>0047505</t>
  </si>
  <si>
    <t>BESIP - Jateční - Osadní, P7</t>
  </si>
  <si>
    <t>0047506</t>
  </si>
  <si>
    <t>BESIP - Pavelkova - Borovanská, P12</t>
  </si>
  <si>
    <t>0047507</t>
  </si>
  <si>
    <t>BESIP - Plukovníka Mráze - Horolezecká, P15</t>
  </si>
  <si>
    <t>0047508</t>
  </si>
  <si>
    <t>BESIP - Trabantská - Budovatelská, P19</t>
  </si>
  <si>
    <t>0047509</t>
  </si>
  <si>
    <t>BESIP - V Olšinách x Starostrašnická, P10</t>
  </si>
  <si>
    <t>0047510</t>
  </si>
  <si>
    <t>BESIP - Vaňkova - Čertouská, P14</t>
  </si>
  <si>
    <t>0047511</t>
  </si>
  <si>
    <t>BESIP - Vizírská (BCŠ), P14</t>
  </si>
  <si>
    <t>0047512</t>
  </si>
  <si>
    <t>BESIP - Červeňanského - Janského, P13</t>
  </si>
  <si>
    <t>0047513</t>
  </si>
  <si>
    <t>BESIP - Československého exilu - Pavelkova, P12</t>
  </si>
  <si>
    <t>0047514</t>
  </si>
  <si>
    <t>BESIP – Ke Stáčírně - Donovalská, P11</t>
  </si>
  <si>
    <t>0047515</t>
  </si>
  <si>
    <t>BESIP – Kukelská - Žárská, P14</t>
  </si>
  <si>
    <t>0047516</t>
  </si>
  <si>
    <t>BESIP – Křejpského P11</t>
  </si>
  <si>
    <t>0047517</t>
  </si>
  <si>
    <t>BESIP – Libocká, P6</t>
  </si>
  <si>
    <t>0047518</t>
  </si>
  <si>
    <t>BESIP – Nedokončená - Objízdná, P14</t>
  </si>
  <si>
    <t>0047519</t>
  </si>
  <si>
    <t>BESIP – Pernerova – Kollárova, P8</t>
  </si>
  <si>
    <t>0047520</t>
  </si>
  <si>
    <t>Barrandovský most - sanace nosné konstrukce</t>
  </si>
  <si>
    <t>0047521</t>
  </si>
  <si>
    <t>BESIP – Za Žižkovskou vozovnou – Na Balkáně, P3</t>
  </si>
  <si>
    <t>0047522</t>
  </si>
  <si>
    <t>CYKLO - Letňanská, historické cyklopasy</t>
  </si>
  <si>
    <t>0047523</t>
  </si>
  <si>
    <t>CYKLO - doplnění pěší kom. při ul. Českobrodská</t>
  </si>
  <si>
    <t>0047524</t>
  </si>
  <si>
    <t>CYKLO – Pitkovice - Benice</t>
  </si>
  <si>
    <t>0047525</t>
  </si>
  <si>
    <t>Jandova, úprava podjezdu, P9</t>
  </si>
  <si>
    <t>0047526</t>
  </si>
  <si>
    <t>Křižovatka Bulhar, rekonstrukce, P1</t>
  </si>
  <si>
    <t>0047527</t>
  </si>
  <si>
    <t>Křižíkova - Ke Štvanici (Florenc), rek., P8</t>
  </si>
  <si>
    <t>0047528</t>
  </si>
  <si>
    <t>MOS MALOVANKA</t>
  </si>
  <si>
    <t>0047529</t>
  </si>
  <si>
    <t>Minská, rek. komunikace, P10</t>
  </si>
  <si>
    <t>0047530</t>
  </si>
  <si>
    <t>Most v ul. Kamýcká, Y015, P6</t>
  </si>
  <si>
    <t>0047531</t>
  </si>
  <si>
    <t>Most v ul. Slévačská, P508, P14</t>
  </si>
  <si>
    <t>0047532</t>
  </si>
  <si>
    <t>Nad Lomem, parkovací pás, P4</t>
  </si>
  <si>
    <t>0047533</t>
  </si>
  <si>
    <t>P+R Čakovice</t>
  </si>
  <si>
    <t>0047534</t>
  </si>
  <si>
    <t>PBB – Podchýšská, P12</t>
  </si>
  <si>
    <t>0047535</t>
  </si>
  <si>
    <t>PID - Chlumecká, zast. Olomoucká, P20</t>
  </si>
  <si>
    <t>0047536</t>
  </si>
  <si>
    <t>PID - K Přehradám, zast. Strnady, P-Zbraslav</t>
  </si>
  <si>
    <t>0047537</t>
  </si>
  <si>
    <t>PID - K Zadní Kopanině, zast. Zadní Kopanina, P5</t>
  </si>
  <si>
    <t>0047538</t>
  </si>
  <si>
    <t>PID - Lhotecká, zast. Sídliště Lhotka DC, P12</t>
  </si>
  <si>
    <t>0047539</t>
  </si>
  <si>
    <t>PID - Na Baních, zast. Na Drahách, P-Zbraslav</t>
  </si>
  <si>
    <t>0047540</t>
  </si>
  <si>
    <t>PID - Poděbradská, zast. Sídliště Hloubětín, P14</t>
  </si>
  <si>
    <t>0047541</t>
  </si>
  <si>
    <t>PID - Ryšavého, zast. Dědinova, P11</t>
  </si>
  <si>
    <t>0047542</t>
  </si>
  <si>
    <t>PID - V Olšinách, BUS zálivy zast. Strašnická, P10</t>
  </si>
  <si>
    <t>0047543</t>
  </si>
  <si>
    <t>PID - Zapova, zast. Mošnova, P5</t>
  </si>
  <si>
    <t>0047544</t>
  </si>
  <si>
    <t>PID - Českobrodská, nová zastávka ZC, P9</t>
  </si>
  <si>
    <t>0047545</t>
  </si>
  <si>
    <t>SCHPP - Tatarkova NN7088, P11</t>
  </si>
  <si>
    <t>0047546</t>
  </si>
  <si>
    <t>Strakonická – modernizace svodidel, P5</t>
  </si>
  <si>
    <t>0047547</t>
  </si>
  <si>
    <t>U Michelského lesa, rek. komunikace, P4</t>
  </si>
  <si>
    <t>0047548</t>
  </si>
  <si>
    <t>U Záběhlického zámku, most B028, P10</t>
  </si>
  <si>
    <t>0047549</t>
  </si>
  <si>
    <t>Vojenova, podchod, P8</t>
  </si>
  <si>
    <t>0047550</t>
  </si>
  <si>
    <t>ZePu, Lopuchová, P10</t>
  </si>
  <si>
    <t>0047551</t>
  </si>
  <si>
    <t>ZePu, Přemyslovská, P3</t>
  </si>
  <si>
    <t>0047552</t>
  </si>
  <si>
    <t>ZePu, Sukova, P6</t>
  </si>
  <si>
    <t>0047553</t>
  </si>
  <si>
    <t>ZePu, Tylovo náměstí, P2</t>
  </si>
  <si>
    <t>0047554</t>
  </si>
  <si>
    <t>ZePu, Varšavská, P2</t>
  </si>
  <si>
    <t>0047555</t>
  </si>
  <si>
    <t>ZePu, Čermákova, P2</t>
  </si>
  <si>
    <t>0047556</t>
  </si>
  <si>
    <t>BESIP - Bratří Venclíků, P14</t>
  </si>
  <si>
    <t>0047557</t>
  </si>
  <si>
    <t>BESIP - Kubelíkova – Fibichova, P3</t>
  </si>
  <si>
    <t>0047558</t>
  </si>
  <si>
    <t>BESIP – Pod Žvahovem, P5</t>
  </si>
  <si>
    <t>0047559</t>
  </si>
  <si>
    <t>Žerotínova, rek. komunikace, P3</t>
  </si>
  <si>
    <t>0047560</t>
  </si>
  <si>
    <t>Ohrada – rekonstrukce křižovatky, P3</t>
  </si>
  <si>
    <t>0047561</t>
  </si>
  <si>
    <t>PS - Most ul. Chodovská Y512</t>
  </si>
  <si>
    <t>0047562</t>
  </si>
  <si>
    <t>PS - V Šáreckém údolí - havárie svahu</t>
  </si>
  <si>
    <t>0047563</t>
  </si>
  <si>
    <t>BESIP - Křižíkova - Kollárova</t>
  </si>
  <si>
    <t>0047564</t>
  </si>
  <si>
    <t>Předpolí Libeňského mostu, P7</t>
  </si>
  <si>
    <t>0047570</t>
  </si>
  <si>
    <t>PID - Spojovací</t>
  </si>
  <si>
    <t>0046978</t>
  </si>
  <si>
    <t>HW Lab</t>
  </si>
  <si>
    <t>0047149</t>
  </si>
  <si>
    <t>Atletický stadion Strahov</t>
  </si>
  <si>
    <t>0011328</t>
  </si>
  <si>
    <t>EU - ZŠ Březiněves - škola</t>
  </si>
  <si>
    <t>0011329</t>
  </si>
  <si>
    <t>EU - ZŠ Březiněves - tělocvična</t>
  </si>
  <si>
    <t>0011380</t>
  </si>
  <si>
    <t>EU - ZŠ Březiněves - zelené střechy</t>
  </si>
  <si>
    <t>171100107 - Spolufin. HMP projektů EU-INV</t>
  </si>
  <si>
    <t>0040548</t>
  </si>
  <si>
    <t>SOŠ staveb.a zahrad. P9-zateplení objektů Jarov</t>
  </si>
  <si>
    <t>0041505</t>
  </si>
  <si>
    <t>ZŠ Dolní Počernice</t>
  </si>
  <si>
    <t>0043360</t>
  </si>
  <si>
    <t>IP pro kap. 04</t>
  </si>
  <si>
    <t>0044801</t>
  </si>
  <si>
    <t>Dostavba tělocvičny SŠ - COPTH Poděbradská</t>
  </si>
  <si>
    <t>0047369</t>
  </si>
  <si>
    <t>Gymnázium Opatov - nástavba objektu</t>
  </si>
  <si>
    <t>0047391</t>
  </si>
  <si>
    <t>Gymnázium Nad Štolou - vestavba šaten a tříd</t>
  </si>
  <si>
    <t>0047479</t>
  </si>
  <si>
    <t>Gymnázium se sportovní přípravou Šeberov</t>
  </si>
  <si>
    <t>0047480</t>
  </si>
  <si>
    <t>Šeberov - venkovní sportoviště</t>
  </si>
  <si>
    <t>0047567</t>
  </si>
  <si>
    <t>ZŠ Smíchov - Centrum</t>
  </si>
  <si>
    <t>0045070</t>
  </si>
  <si>
    <t>ZŠ a SŠ Karla Herforta, P1- rekonstrukce učeben a výdejna</t>
  </si>
  <si>
    <t>0045134</t>
  </si>
  <si>
    <t>OA Hovorčovická, P3 - rekonstrukce oken a fasády</t>
  </si>
  <si>
    <t>0045616</t>
  </si>
  <si>
    <t>HŠ Radlická, P5-zateplení fasády internátu</t>
  </si>
  <si>
    <t>0046897</t>
  </si>
  <si>
    <t>GYM. J. Nerudy, P1- přístavba, navýšení počtu tříd</t>
  </si>
  <si>
    <t>0047001</t>
  </si>
  <si>
    <t>SŠ gastronomie, P10 - Přístavba pavilonu E</t>
  </si>
  <si>
    <t>0047010</t>
  </si>
  <si>
    <t>SŠ pro admin. EU, P9 - rek. střechy a VZT kuchyně</t>
  </si>
  <si>
    <t>0047013</t>
  </si>
  <si>
    <t>Karlínská OA, P8 - rekonstrukce toalet</t>
  </si>
  <si>
    <t>0047094</t>
  </si>
  <si>
    <t>Gymnázium Botičská, P2 - výdejna stravy</t>
  </si>
  <si>
    <t>0047099</t>
  </si>
  <si>
    <t>SOŠ Jarov, P9 - rek. venkovního vstupního prostoru</t>
  </si>
  <si>
    <t>0047143</t>
  </si>
  <si>
    <t>SOŠ Jarov, P9 - rek. vnitroareálové komunikace</t>
  </si>
  <si>
    <t>0047302</t>
  </si>
  <si>
    <t>ZŠ a SŠ Vinohradská P2 - půdní vestavba ZŠ a SŠ</t>
  </si>
  <si>
    <t>0047340</t>
  </si>
  <si>
    <t>SŠAI a Gym.Weilova, P10 - sportovní hala</t>
  </si>
  <si>
    <t>0047414</t>
  </si>
  <si>
    <t>ZŠ Rooseveltova, P6 - příst. modul. učeben Brixiho</t>
  </si>
  <si>
    <t>0047415</t>
  </si>
  <si>
    <t>ZŠ Rooseveltova, P6 - příst.modul.učeben Nad Alejí</t>
  </si>
  <si>
    <t>0047467</t>
  </si>
  <si>
    <t>SOU Praha Radotín - přístavba</t>
  </si>
  <si>
    <t>0047468</t>
  </si>
  <si>
    <t>SŠ a VOŠ um-řemeslná P9 - přístavba Pod Táborem</t>
  </si>
  <si>
    <t>0047469</t>
  </si>
  <si>
    <t>ZŠ a SŠ Karla Herforta, P1 - rekonstrukce sociálek</t>
  </si>
  <si>
    <t>0047470</t>
  </si>
  <si>
    <t>DDM P6 - sportovní hala v areálu U Boroviček</t>
  </si>
  <si>
    <t>0047471</t>
  </si>
  <si>
    <t>DDM P6 - přestavba areálu U Boroviček</t>
  </si>
  <si>
    <t>0047472</t>
  </si>
  <si>
    <t>SOŠ Jarov, P9 - revitalizace skleníkových teras</t>
  </si>
  <si>
    <t>0047566</t>
  </si>
  <si>
    <t>Taneční konzervatoř P1 - rek. stoupaček a toalet</t>
  </si>
  <si>
    <t>0047568</t>
  </si>
  <si>
    <t>Gymnázium Na Zatlance - detaš. Vltavská</t>
  </si>
  <si>
    <t>000000028 - Fond spoluúčasti investorů</t>
  </si>
  <si>
    <t>0047452</t>
  </si>
  <si>
    <t>Technologie vodního hospodářství Hermes</t>
  </si>
  <si>
    <t>DOMOV SULICKÁ</t>
  </si>
  <si>
    <t>0047119</t>
  </si>
  <si>
    <t>Únikové cesty - schodiště</t>
  </si>
  <si>
    <t>0047447</t>
  </si>
  <si>
    <t>Vybudování nového nákladního výtahu</t>
  </si>
  <si>
    <t>DOMOV TEREZÍN</t>
  </si>
  <si>
    <t>0047449</t>
  </si>
  <si>
    <t>Klimatizace 6. odd.</t>
  </si>
  <si>
    <t>DOZP KYTLICE</t>
  </si>
  <si>
    <t>0047450</t>
  </si>
  <si>
    <t>Rekonstrukce střech na čp. 26, 63, 68, 69+71</t>
  </si>
  <si>
    <t>0047451</t>
  </si>
  <si>
    <t>Zakoupení nového minibusu</t>
  </si>
  <si>
    <t>0043999</t>
  </si>
  <si>
    <t>Vybavení nové přístavby a rek. stáv.budovy</t>
  </si>
  <si>
    <t>DZR KRÁSNÁ LÍPA</t>
  </si>
  <si>
    <t>0047448</t>
  </si>
  <si>
    <t>Rekonstrukce výtahu P2 - 3593</t>
  </si>
  <si>
    <t>0047446</t>
  </si>
  <si>
    <t>Půdní vestavba pokojů na domově A, křídlo A3</t>
  </si>
  <si>
    <t>0047445</t>
  </si>
  <si>
    <t>Půdní vestavba na budově B</t>
  </si>
  <si>
    <t>0047117</t>
  </si>
  <si>
    <t>Rekonstrukce střešního pláště s přípravou na FVE</t>
  </si>
  <si>
    <t>0008211</t>
  </si>
  <si>
    <t>Administrativně-technická budova ZZS</t>
  </si>
  <si>
    <t>0041929</t>
  </si>
  <si>
    <t>Domov pro seniory Krč II</t>
  </si>
  <si>
    <t>0043258</t>
  </si>
  <si>
    <t>Výjezdové stanoviště ZZS Argentinská</t>
  </si>
  <si>
    <t>0043424</t>
  </si>
  <si>
    <t>IP pro kap.05</t>
  </si>
  <si>
    <t>0047482</t>
  </si>
  <si>
    <t>Dům naděje Žižkov</t>
  </si>
  <si>
    <t>0047565</t>
  </si>
  <si>
    <t>Azylový dům Písnice</t>
  </si>
  <si>
    <t>MĚSTSKÁ POLIKLINIKA PRAHA</t>
  </si>
  <si>
    <t>0047417</t>
  </si>
  <si>
    <t>Zálohovací systém s páskovou knihovnou pro NIS2</t>
  </si>
  <si>
    <t>0047416</t>
  </si>
  <si>
    <t>MagRex7 TESLA a PelvicSeat</t>
  </si>
  <si>
    <t>0047371</t>
  </si>
  <si>
    <t>Sanitní vozidla RZP</t>
  </si>
  <si>
    <t>0047324</t>
  </si>
  <si>
    <t>Realizace budovy Vltavské filharmonie</t>
  </si>
  <si>
    <t>0047325</t>
  </si>
  <si>
    <t>Realizace veřejného prostoru v okolí budovy VLF</t>
  </si>
  <si>
    <t>0047327</t>
  </si>
  <si>
    <t>Přestavba nábřeží pro řešení veřejného prostoru</t>
  </si>
  <si>
    <t>DIVADLO NA VINOHRADECH</t>
  </si>
  <si>
    <t>0047466</t>
  </si>
  <si>
    <t>Vybavení náhradních prostor Radiopaláce</t>
  </si>
  <si>
    <t>DŮM NÁRODNOSTNÍCH MENŠIN</t>
  </si>
  <si>
    <t>0047463</t>
  </si>
  <si>
    <t>Instalace nové kotelny</t>
  </si>
  <si>
    <t>0047465</t>
  </si>
  <si>
    <t>Modernizace osobního výtahu</t>
  </si>
  <si>
    <t>0042153</t>
  </si>
  <si>
    <t>Rek. Hospodářských budov-Troj.zámek</t>
  </si>
  <si>
    <t>0045205</t>
  </si>
  <si>
    <t>Obnova osvětlení výstavních prostor objektů GHMP</t>
  </si>
  <si>
    <t>0047460</t>
  </si>
  <si>
    <t>Rekonstrukce infrastruktury Domu U Kamenného zvonu</t>
  </si>
  <si>
    <t>0047461</t>
  </si>
  <si>
    <t>Obnova maleb a záklopů stropů věží zámku Troja</t>
  </si>
  <si>
    <t>0047462</t>
  </si>
  <si>
    <t>Obnova závlahového systému zahrad zámku Troja</t>
  </si>
  <si>
    <t>0044667</t>
  </si>
  <si>
    <t>IP pro kapitolu 06</t>
  </si>
  <si>
    <t>0044434</t>
  </si>
  <si>
    <t>Pražská turistická karta</t>
  </si>
  <si>
    <t>0047456</t>
  </si>
  <si>
    <t>Investiční granty v oblasti kultury 2026</t>
  </si>
  <si>
    <t>MĚSTSKÁ KNIHOVNA V PRAZE</t>
  </si>
  <si>
    <t>0043435</t>
  </si>
  <si>
    <t>Klimatické podmínky knihoven</t>
  </si>
  <si>
    <t>0046397</t>
  </si>
  <si>
    <t>Komunitní centrum na kolech</t>
  </si>
  <si>
    <t>0047458</t>
  </si>
  <si>
    <t>Makerspace - otevřený prostor</t>
  </si>
  <si>
    <t>0047459</t>
  </si>
  <si>
    <t>Movité investice do knihovny XXI. století</t>
  </si>
  <si>
    <t>Vstupní expozice Vyšehradu</t>
  </si>
  <si>
    <t>0047484</t>
  </si>
  <si>
    <t>Výst. Areál - rek. hl. trafost. spod. části areálu</t>
  </si>
  <si>
    <t>0047485</t>
  </si>
  <si>
    <t>Výst. Areál - vstupní brána</t>
  </si>
  <si>
    <t>0047486</t>
  </si>
  <si>
    <t>Výst. Areál - úprava přilehlých ploch P1,P2,P4</t>
  </si>
  <si>
    <t>0047487</t>
  </si>
  <si>
    <t>Výst. Křižíkovy pavilony - úpravy podlah</t>
  </si>
  <si>
    <t>0047488</t>
  </si>
  <si>
    <t>Výst. Lapidárium - stav. úpr. inter. pro NM Praha</t>
  </si>
  <si>
    <t>0042884</t>
  </si>
  <si>
    <t>Investorská příprava pro kapitolu 07</t>
  </si>
  <si>
    <t>0047301</t>
  </si>
  <si>
    <t>Bezpečnostní a stavební úpravy Sněmovní a okolí</t>
  </si>
  <si>
    <t>0047396</t>
  </si>
  <si>
    <t>Terénní čtyřkolka s přívěsem - 2 ks</t>
  </si>
  <si>
    <t>0047397</t>
  </si>
  <si>
    <t>Nízkoložný přívěs za odtahové vozidlo</t>
  </si>
  <si>
    <t>0047398</t>
  </si>
  <si>
    <t>Tří nápravový valníkový návěs</t>
  </si>
  <si>
    <t>0047399</t>
  </si>
  <si>
    <t>Nákup čerpací techniky</t>
  </si>
  <si>
    <t>0047401</t>
  </si>
  <si>
    <t>Rekonstrukce střešního pláště objektu Korunní 98</t>
  </si>
  <si>
    <t>0047402</t>
  </si>
  <si>
    <t>Dodávkový automobil na odtahy motocyklů</t>
  </si>
  <si>
    <t>0047569</t>
  </si>
  <si>
    <t>Revitalizace Petřínské rozhledny</t>
  </si>
  <si>
    <t>0044069</t>
  </si>
  <si>
    <t>Výkupy pozemků, budov a staveb</t>
  </si>
  <si>
    <t>0040951</t>
  </si>
  <si>
    <t>Revitalizace náplavek</t>
  </si>
  <si>
    <t>0044072</t>
  </si>
  <si>
    <t>Holešovická tržnice</t>
  </si>
  <si>
    <t>0047489</t>
  </si>
  <si>
    <t>HT Hala 19a - odstranění stavby</t>
  </si>
  <si>
    <t>0047490</t>
  </si>
  <si>
    <t>HT Hala 2 -  kompletní rekonstrukce</t>
  </si>
  <si>
    <t>0047491</t>
  </si>
  <si>
    <t>HT Hala 29 - stavební úpravy</t>
  </si>
  <si>
    <t>0047492</t>
  </si>
  <si>
    <t>HT Hala 35 - kompletní rekonstrukce</t>
  </si>
  <si>
    <t>0047493</t>
  </si>
  <si>
    <t>HT Hala 7,8,9 - rekonstrukce střechy</t>
  </si>
  <si>
    <t>0047494</t>
  </si>
  <si>
    <t>Platýz, Národní 37 - rekonstrukce bytů</t>
  </si>
  <si>
    <t>0046590</t>
  </si>
  <si>
    <t>Pravoslavná kaple – Olšanské hřbitovy</t>
  </si>
  <si>
    <t>0046591</t>
  </si>
  <si>
    <t>Rekonstrukce provozního zázemí – hřbitov Vinohrady</t>
  </si>
  <si>
    <t>0046593</t>
  </si>
  <si>
    <t>Osárium – Olšanské hřbitovy</t>
  </si>
  <si>
    <t>0046892</t>
  </si>
  <si>
    <t>Obnova cestní sítě - Olšanské hřbitovy</t>
  </si>
  <si>
    <t>0047092</t>
  </si>
  <si>
    <t>Kon. kaple na Nusel. hřbitově na kolumbární objekt</t>
  </si>
  <si>
    <t>0047419</t>
  </si>
  <si>
    <t>Rekonstrukce zázemí včetně WC na Libockém hřbitově</t>
  </si>
  <si>
    <t>0047420</t>
  </si>
  <si>
    <t>Nákup pohřebního vozidla</t>
  </si>
  <si>
    <t>0047421</t>
  </si>
  <si>
    <t>Kompletní rekonstrukce areálu čakovického hřbitova</t>
  </si>
  <si>
    <t>0047422</t>
  </si>
  <si>
    <t>HW vybavení serverovny HPS v Pobřežní</t>
  </si>
  <si>
    <t>0047423</t>
  </si>
  <si>
    <t>Ďáblice – rekonstrukce zázemí (hřbitov Hloubětín)</t>
  </si>
  <si>
    <t>0011325</t>
  </si>
  <si>
    <t>Areál Skloněná-adaptace stávaj. ubyt. obj. na BD</t>
  </si>
  <si>
    <t>0046921</t>
  </si>
  <si>
    <t>Rekonstrukce objektu Moskevská</t>
  </si>
  <si>
    <t>0047501</t>
  </si>
  <si>
    <t>Příplatek mimo zákl. kap. Kongresové centrum Praha</t>
  </si>
  <si>
    <t>0042663</t>
  </si>
  <si>
    <t>Softwarové nástroje pro řízení ICT</t>
  </si>
  <si>
    <t>předfinancování + SFDI + FRDB + FSI + zapojení úspor</t>
  </si>
  <si>
    <t>000000121 - Individuální dotace a dary z rozpočtu HMP - investiční</t>
  </si>
  <si>
    <t>0046135</t>
  </si>
  <si>
    <t>0045528</t>
  </si>
  <si>
    <t>Příloha č. 2d k usnesení Zastupitelstva HMP č. 29/1 ze dne 11. 12.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</si>
</sst>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0"/>
      <name val="Arial CE"/>
      <charset val="238"/>
    </font>
    <font>
      <b/>
      <u/>
      <sz val="14"/>
      <name val="Arial CE"/>
      <charset val="238"/>
    </font>
    <font>
      <sz val="14"/>
      <name val="Arial CE"/>
      <charset val="238"/>
    </font>
    <font>
      <b/>
      <sz val="14"/>
      <name val="Arial CE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4"/>
      <name val="Arial CE"/>
      <family val="2"/>
      <charset val="238"/>
    </font>
    <font>
      <b/>
      <sz val="16"/>
      <name val="Arial CE"/>
      <charset val="238"/>
    </font>
    <font>
      <i/>
      <u/>
      <sz val="10"/>
      <name val="Arial CE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51">
    <xf numFmtId="0" fontId="0" fillId="0" borderId="0" xfId="0"/>
    <xf numFmtId="49" fontId="3" fillId="2" borderId="0" xfId="1" applyNumberFormat="1" applyFont="1" applyFill="1" applyAlignment="1">
      <alignment horizontal="centerContinuous" vertical="center"/>
    </xf>
    <xf numFmtId="4" fontId="3" fillId="2" borderId="0" xfId="1" applyNumberFormat="1" applyFont="1" applyFill="1" applyAlignment="1">
      <alignment horizontal="centerContinuous" vertical="center"/>
    </xf>
    <xf numFmtId="0" fontId="11" fillId="9" borderId="19" xfId="2" applyFont="1" applyFill="1" applyBorder="1" applyAlignment="1">
      <alignment horizontal="center" vertical="center" wrapText="1"/>
    </xf>
    <xf numFmtId="49" fontId="2" fillId="0" borderId="0" xfId="1" applyNumberFormat="1" applyAlignment="1">
      <alignment vertical="center"/>
    </xf>
    <xf numFmtId="4" fontId="2" fillId="0" borderId="0" xfId="1" applyNumberFormat="1" applyAlignment="1">
      <alignment vertical="center"/>
    </xf>
    <xf numFmtId="0" fontId="2" fillId="0" borderId="0" xfId="1" applyAlignment="1">
      <alignment vertical="center"/>
    </xf>
    <xf numFmtId="49" fontId="3" fillId="0" borderId="0" xfId="1" applyNumberFormat="1" applyFont="1" applyAlignment="1">
      <alignment vertical="center"/>
    </xf>
    <xf numFmtId="49" fontId="4" fillId="0" borderId="0" xfId="1" applyNumberFormat="1" applyFont="1" applyAlignment="1">
      <alignment horizontal="left" vertical="center"/>
    </xf>
    <xf numFmtId="164" fontId="5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" fontId="5" fillId="0" borderId="0" xfId="1" applyNumberFormat="1" applyFont="1" applyAlignment="1">
      <alignment vertical="center" wrapText="1"/>
    </xf>
    <xf numFmtId="4" fontId="6" fillId="0" borderId="0" xfId="1" applyNumberFormat="1" applyFont="1" applyAlignment="1">
      <alignment horizontal="right" vertical="center" wrapText="1"/>
    </xf>
    <xf numFmtId="4" fontId="2" fillId="0" borderId="0" xfId="1" applyNumberFormat="1" applyAlignment="1">
      <alignment vertical="center" wrapText="1"/>
    </xf>
    <xf numFmtId="164" fontId="2" fillId="0" borderId="0" xfId="1" applyNumberFormat="1" applyAlignment="1">
      <alignment vertical="center"/>
    </xf>
    <xf numFmtId="49" fontId="7" fillId="3" borderId="1" xfId="1" applyNumberFormat="1" applyFont="1" applyFill="1" applyBorder="1" applyAlignment="1">
      <alignment horizontal="left" vertical="center" wrapText="1"/>
    </xf>
    <xf numFmtId="164" fontId="7" fillId="3" borderId="2" xfId="1" applyNumberFormat="1" applyFont="1" applyFill="1" applyBorder="1" applyAlignment="1">
      <alignment horizontal="left" vertical="center" wrapText="1"/>
    </xf>
    <xf numFmtId="49" fontId="7" fillId="3" borderId="3" xfId="1" applyNumberFormat="1" applyFont="1" applyFill="1" applyBorder="1" applyAlignment="1">
      <alignment horizontal="left" vertical="center" wrapText="1"/>
    </xf>
    <xf numFmtId="4" fontId="7" fillId="3" borderId="3" xfId="1" applyNumberFormat="1" applyFont="1" applyFill="1" applyBorder="1" applyAlignment="1">
      <alignment horizontal="left" vertical="center" wrapText="1"/>
    </xf>
    <xf numFmtId="49" fontId="8" fillId="0" borderId="4" xfId="1" applyNumberFormat="1" applyFont="1" applyBorder="1" applyAlignment="1">
      <alignment horizontal="center" vertical="center" wrapText="1"/>
    </xf>
    <xf numFmtId="164" fontId="8" fillId="0" borderId="5" xfId="1" applyNumberFormat="1" applyFont="1" applyBorder="1" applyAlignment="1">
      <alignment horizontal="center" vertical="center" wrapText="1"/>
    </xf>
    <xf numFmtId="49" fontId="8" fillId="0" borderId="6" xfId="1" applyNumberFormat="1" applyFont="1" applyBorder="1" applyAlignment="1">
      <alignment horizontal="center" vertical="center" wrapText="1"/>
    </xf>
    <xf numFmtId="4" fontId="8" fillId="0" borderId="5" xfId="1" applyNumberFormat="1" applyFont="1" applyBorder="1" applyAlignment="1">
      <alignment horizontal="center" vertical="center" wrapText="1"/>
    </xf>
    <xf numFmtId="4" fontId="8" fillId="0" borderId="6" xfId="1" applyNumberFormat="1" applyFont="1" applyBorder="1" applyAlignment="1">
      <alignment horizontal="center" vertical="center" wrapText="1"/>
    </xf>
    <xf numFmtId="49" fontId="8" fillId="0" borderId="7" xfId="1" applyNumberFormat="1" applyFont="1" applyBorder="1" applyAlignment="1">
      <alignment horizontal="center" vertical="center" wrapText="1"/>
    </xf>
    <xf numFmtId="164" fontId="8" fillId="0" borderId="8" xfId="1" applyNumberFormat="1" applyFont="1" applyBorder="1" applyAlignment="1">
      <alignment horizontal="center" vertical="center" wrapText="1"/>
    </xf>
    <xf numFmtId="49" fontId="8" fillId="0" borderId="9" xfId="1" applyNumberFormat="1" applyFont="1" applyBorder="1" applyAlignment="1">
      <alignment horizontal="left" vertical="center" wrapText="1"/>
    </xf>
    <xf numFmtId="4" fontId="8" fillId="0" borderId="8" xfId="1" applyNumberFormat="1" applyFont="1" applyBorder="1" applyAlignment="1">
      <alignment horizontal="center" vertical="center" wrapText="1"/>
    </xf>
    <xf numFmtId="4" fontId="8" fillId="0" borderId="9" xfId="1" applyNumberFormat="1" applyFont="1" applyBorder="1" applyAlignment="1">
      <alignment horizontal="center" vertical="center" wrapText="1"/>
    </xf>
    <xf numFmtId="49" fontId="8" fillId="4" borderId="1" xfId="1" applyNumberFormat="1" applyFont="1" applyFill="1" applyBorder="1" applyAlignment="1">
      <alignment vertical="center"/>
    </xf>
    <xf numFmtId="164" fontId="8" fillId="4" borderId="2" xfId="1" applyNumberFormat="1" applyFont="1" applyFill="1" applyBorder="1" applyAlignment="1">
      <alignment vertical="center"/>
    </xf>
    <xf numFmtId="49" fontId="8" fillId="4" borderId="3" xfId="1" applyNumberFormat="1" applyFont="1" applyFill="1" applyBorder="1" applyAlignment="1">
      <alignment vertical="center"/>
    </xf>
    <xf numFmtId="4" fontId="8" fillId="4" borderId="10" xfId="1" applyNumberFormat="1" applyFont="1" applyFill="1" applyBorder="1" applyAlignment="1">
      <alignment vertical="center" wrapText="1"/>
    </xf>
    <xf numFmtId="4" fontId="8" fillId="4" borderId="3" xfId="1" applyNumberFormat="1" applyFont="1" applyFill="1" applyBorder="1" applyAlignment="1">
      <alignment vertical="center" wrapText="1"/>
    </xf>
    <xf numFmtId="49" fontId="8" fillId="0" borderId="11" xfId="1" applyNumberFormat="1" applyFont="1" applyBorder="1" applyAlignment="1">
      <alignment horizontal="left" vertical="center"/>
    </xf>
    <xf numFmtId="164" fontId="8" fillId="0" borderId="12" xfId="1" applyNumberFormat="1" applyFont="1" applyBorder="1" applyAlignment="1">
      <alignment horizontal="center" vertical="center"/>
    </xf>
    <xf numFmtId="49" fontId="8" fillId="0" borderId="13" xfId="1" applyNumberFormat="1" applyFont="1" applyBorder="1" applyAlignment="1">
      <alignment horizontal="left" vertical="center"/>
    </xf>
    <xf numFmtId="4" fontId="8" fillId="0" borderId="12" xfId="1" applyNumberFormat="1" applyFont="1" applyBorder="1" applyAlignment="1">
      <alignment horizontal="right" vertical="center" wrapText="1"/>
    </xf>
    <xf numFmtId="4" fontId="8" fillId="0" borderId="13" xfId="1" applyNumberFormat="1" applyFont="1" applyBorder="1" applyAlignment="1">
      <alignment horizontal="right" vertical="center" wrapText="1"/>
    </xf>
    <xf numFmtId="4" fontId="8" fillId="0" borderId="13" xfId="1" applyNumberFormat="1" applyFont="1" applyBorder="1" applyAlignment="1">
      <alignment vertical="center" wrapText="1"/>
    </xf>
    <xf numFmtId="49" fontId="9" fillId="0" borderId="11" xfId="1" applyNumberFormat="1" applyFont="1" applyBorder="1" applyAlignment="1">
      <alignment horizontal="left" vertical="center"/>
    </xf>
    <xf numFmtId="164" fontId="9" fillId="0" borderId="12" xfId="1" applyNumberFormat="1" applyFont="1" applyBorder="1" applyAlignment="1">
      <alignment horizontal="center" vertical="center"/>
    </xf>
    <xf numFmtId="49" fontId="9" fillId="0" borderId="13" xfId="1" applyNumberFormat="1" applyFont="1" applyBorder="1" applyAlignment="1">
      <alignment horizontal="left" vertical="center"/>
    </xf>
    <xf numFmtId="4" fontId="9" fillId="0" borderId="12" xfId="1" applyNumberFormat="1" applyFont="1" applyBorder="1" applyAlignment="1">
      <alignment horizontal="right" vertical="center" wrapText="1"/>
    </xf>
    <xf numFmtId="4" fontId="9" fillId="0" borderId="13" xfId="1" applyNumberFormat="1" applyFont="1" applyBorder="1" applyAlignment="1">
      <alignment horizontal="right" vertical="center" wrapText="1"/>
    </xf>
    <xf numFmtId="4" fontId="9" fillId="0" borderId="13" xfId="1" applyNumberFormat="1" applyFont="1" applyBorder="1" applyAlignment="1">
      <alignment vertical="center" wrapText="1"/>
    </xf>
    <xf numFmtId="49" fontId="7" fillId="3" borderId="1" xfId="1" applyNumberFormat="1" applyFont="1" applyFill="1" applyBorder="1" applyAlignment="1">
      <alignment horizontal="left" vertical="center"/>
    </xf>
    <xf numFmtId="164" fontId="7" fillId="3" borderId="2" xfId="1" applyNumberFormat="1" applyFont="1" applyFill="1" applyBorder="1" applyAlignment="1">
      <alignment horizontal="left" vertical="center"/>
    </xf>
    <xf numFmtId="49" fontId="7" fillId="3" borderId="3" xfId="1" applyNumberFormat="1" applyFont="1" applyFill="1" applyBorder="1" applyAlignment="1">
      <alignment horizontal="left" vertical="center"/>
    </xf>
    <xf numFmtId="4" fontId="8" fillId="3" borderId="14" xfId="1" applyNumberFormat="1" applyFont="1" applyFill="1" applyBorder="1" applyAlignment="1">
      <alignment horizontal="right" vertical="center" wrapText="1"/>
    </xf>
    <xf numFmtId="4" fontId="8" fillId="3" borderId="15" xfId="1" applyNumberFormat="1" applyFont="1" applyFill="1" applyBorder="1" applyAlignment="1">
      <alignment horizontal="right" vertical="center" wrapText="1"/>
    </xf>
    <xf numFmtId="4" fontId="8" fillId="3" borderId="3" xfId="1" applyNumberFormat="1" applyFont="1" applyFill="1" applyBorder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0" fontId="17" fillId="0" borderId="0" xfId="2" applyFont="1" applyAlignment="1">
      <alignment vertical="center"/>
    </xf>
    <xf numFmtId="0" fontId="2" fillId="0" borderId="0" xfId="2" applyAlignment="1">
      <alignment vertical="center"/>
    </xf>
    <xf numFmtId="49" fontId="12" fillId="5" borderId="1" xfId="9" applyNumberFormat="1" applyFont="1" applyFill="1" applyBorder="1" applyAlignment="1">
      <alignment horizontal="left" vertical="center"/>
    </xf>
    <xf numFmtId="0" fontId="2" fillId="5" borderId="2" xfId="2" applyFill="1" applyBorder="1" applyAlignment="1">
      <alignment vertical="center"/>
    </xf>
    <xf numFmtId="0" fontId="11" fillId="5" borderId="2" xfId="2" applyFont="1" applyFill="1" applyBorder="1" applyAlignment="1">
      <alignment vertical="center"/>
    </xf>
    <xf numFmtId="0" fontId="11" fillId="5" borderId="3" xfId="2" applyFont="1" applyFill="1" applyBorder="1" applyAlignment="1">
      <alignment vertical="center"/>
    </xf>
    <xf numFmtId="0" fontId="2" fillId="6" borderId="25" xfId="2" applyFill="1" applyBorder="1" applyAlignment="1">
      <alignment vertical="center"/>
    </xf>
    <xf numFmtId="49" fontId="8" fillId="8" borderId="1" xfId="1" applyNumberFormat="1" applyFont="1" applyFill="1" applyBorder="1" applyAlignment="1">
      <alignment vertical="center"/>
    </xf>
    <xf numFmtId="0" fontId="2" fillId="8" borderId="2" xfId="2" applyFill="1" applyBorder="1" applyAlignment="1">
      <alignment vertical="center"/>
    </xf>
    <xf numFmtId="0" fontId="2" fillId="8" borderId="3" xfId="2" applyFill="1" applyBorder="1" applyAlignment="1">
      <alignment vertical="center"/>
    </xf>
    <xf numFmtId="4" fontId="2" fillId="0" borderId="16" xfId="2" applyNumberFormat="1" applyBorder="1" applyAlignment="1">
      <alignment vertical="center"/>
    </xf>
    <xf numFmtId="0" fontId="2" fillId="6" borderId="19" xfId="2" applyFill="1" applyBorder="1" applyAlignment="1">
      <alignment vertical="center"/>
    </xf>
    <xf numFmtId="0" fontId="11" fillId="7" borderId="1" xfId="2" applyFont="1" applyFill="1" applyBorder="1" applyAlignment="1">
      <alignment vertical="center"/>
    </xf>
    <xf numFmtId="0" fontId="2" fillId="7" borderId="2" xfId="2" applyFill="1" applyBorder="1" applyAlignment="1">
      <alignment vertical="center"/>
    </xf>
    <xf numFmtId="4" fontId="11" fillId="7" borderId="16" xfId="2" applyNumberFormat="1" applyFont="1" applyFill="1" applyBorder="1" applyAlignment="1">
      <alignment vertical="center"/>
    </xf>
    <xf numFmtId="0" fontId="2" fillId="6" borderId="2" xfId="2" applyFill="1" applyBorder="1" applyAlignment="1">
      <alignment vertical="center"/>
    </xf>
    <xf numFmtId="0" fontId="11" fillId="6" borderId="2" xfId="2" applyFont="1" applyFill="1" applyBorder="1" applyAlignment="1">
      <alignment vertical="center"/>
    </xf>
    <xf numFmtId="4" fontId="11" fillId="0" borderId="2" xfId="2" applyNumberFormat="1" applyFont="1" applyBorder="1" applyAlignment="1">
      <alignment vertical="center"/>
    </xf>
    <xf numFmtId="49" fontId="12" fillId="5" borderId="1" xfId="11" applyNumberFormat="1" applyFont="1" applyFill="1" applyBorder="1" applyAlignment="1">
      <alignment horizontal="left" vertical="center"/>
    </xf>
    <xf numFmtId="4" fontId="11" fillId="5" borderId="16" xfId="2" applyNumberFormat="1" applyFont="1" applyFill="1" applyBorder="1" applyAlignment="1">
      <alignment vertical="center"/>
    </xf>
    <xf numFmtId="0" fontId="2" fillId="0" borderId="2" xfId="2" applyBorder="1" applyAlignment="1">
      <alignment vertical="center"/>
    </xf>
    <xf numFmtId="0" fontId="2" fillId="0" borderId="3" xfId="2" applyBorder="1" applyAlignment="1">
      <alignment vertical="center"/>
    </xf>
    <xf numFmtId="0" fontId="2" fillId="7" borderId="3" xfId="2" applyFill="1" applyBorder="1" applyAlignment="1">
      <alignment vertical="center"/>
    </xf>
    <xf numFmtId="49" fontId="12" fillId="5" borderId="1" xfId="10" applyNumberFormat="1" applyFont="1" applyFill="1" applyBorder="1" applyAlignment="1">
      <alignment horizontal="left" vertical="center"/>
    </xf>
    <xf numFmtId="4" fontId="11" fillId="5" borderId="3" xfId="2" applyNumberFormat="1" applyFont="1" applyFill="1" applyBorder="1" applyAlignment="1">
      <alignment vertical="center"/>
    </xf>
    <xf numFmtId="0" fontId="2" fillId="0" borderId="22" xfId="2" applyBorder="1" applyAlignment="1">
      <alignment vertical="center"/>
    </xf>
    <xf numFmtId="4" fontId="2" fillId="0" borderId="20" xfId="2" applyNumberFormat="1" applyBorder="1" applyAlignment="1">
      <alignment vertical="center"/>
    </xf>
    <xf numFmtId="4" fontId="2" fillId="0" borderId="36" xfId="2" applyNumberFormat="1" applyBorder="1" applyAlignment="1">
      <alignment vertical="center"/>
    </xf>
    <xf numFmtId="49" fontId="3" fillId="0" borderId="21" xfId="4" applyNumberFormat="1" applyFont="1" applyBorder="1" applyAlignment="1">
      <alignment horizontal="left" vertical="center"/>
    </xf>
    <xf numFmtId="0" fontId="2" fillId="0" borderId="27" xfId="2" applyBorder="1" applyAlignment="1">
      <alignment vertical="center"/>
    </xf>
    <xf numFmtId="0" fontId="2" fillId="0" borderId="26" xfId="2" applyBorder="1" applyAlignment="1">
      <alignment vertical="center"/>
    </xf>
    <xf numFmtId="0" fontId="2" fillId="0" borderId="34" xfId="2" applyBorder="1" applyAlignment="1">
      <alignment vertical="center"/>
    </xf>
    <xf numFmtId="0" fontId="2" fillId="0" borderId="17" xfId="2" applyBorder="1" applyAlignment="1">
      <alignment vertical="center"/>
    </xf>
    <xf numFmtId="0" fontId="2" fillId="0" borderId="35" xfId="2" applyBorder="1" applyAlignment="1">
      <alignment vertical="center"/>
    </xf>
    <xf numFmtId="49" fontId="12" fillId="5" borderId="24" xfId="7" applyNumberFormat="1" applyFont="1" applyFill="1" applyBorder="1" applyAlignment="1">
      <alignment horizontal="left" vertical="center"/>
    </xf>
    <xf numFmtId="0" fontId="2" fillId="6" borderId="21" xfId="2" applyFill="1" applyBorder="1" applyAlignment="1">
      <alignment vertical="center"/>
    </xf>
    <xf numFmtId="49" fontId="12" fillId="5" borderId="1" xfId="6" applyNumberFormat="1" applyFont="1" applyFill="1" applyBorder="1" applyAlignment="1">
      <alignment horizontal="left" vertical="center"/>
    </xf>
    <xf numFmtId="49" fontId="3" fillId="0" borderId="25" xfId="6" applyNumberFormat="1" applyFont="1" applyBorder="1" applyAlignment="1">
      <alignment horizontal="left" vertical="center"/>
    </xf>
    <xf numFmtId="0" fontId="2" fillId="0" borderId="1" xfId="2" applyBorder="1" applyAlignment="1">
      <alignment vertical="center"/>
    </xf>
    <xf numFmtId="49" fontId="12" fillId="5" borderId="24" xfId="3" applyNumberFormat="1" applyFont="1" applyFill="1" applyBorder="1" applyAlignment="1">
      <alignment horizontal="left" vertical="center"/>
    </xf>
    <xf numFmtId="0" fontId="2" fillId="0" borderId="33" xfId="2" applyBorder="1" applyAlignment="1">
      <alignment vertical="center"/>
    </xf>
    <xf numFmtId="0" fontId="2" fillId="0" borderId="32" xfId="2" applyBorder="1" applyAlignment="1">
      <alignment vertical="center"/>
    </xf>
    <xf numFmtId="4" fontId="2" fillId="0" borderId="31" xfId="2" applyNumberFormat="1" applyBorder="1" applyAlignment="1">
      <alignment vertical="center"/>
    </xf>
    <xf numFmtId="49" fontId="12" fillId="5" borderId="1" xfId="5" applyNumberFormat="1" applyFont="1" applyFill="1" applyBorder="1" applyAlignment="1">
      <alignment horizontal="left" vertical="center"/>
    </xf>
    <xf numFmtId="0" fontId="11" fillId="5" borderId="17" xfId="2" applyFont="1" applyFill="1" applyBorder="1" applyAlignment="1">
      <alignment vertical="center"/>
    </xf>
    <xf numFmtId="0" fontId="2" fillId="6" borderId="24" xfId="2" applyFill="1" applyBorder="1" applyAlignment="1">
      <alignment vertical="center"/>
    </xf>
    <xf numFmtId="164" fontId="8" fillId="8" borderId="2" xfId="1" applyNumberFormat="1" applyFont="1" applyFill="1" applyBorder="1" applyAlignment="1">
      <alignment vertical="center"/>
    </xf>
    <xf numFmtId="49" fontId="2" fillId="8" borderId="1" xfId="5" applyNumberFormat="1" applyFill="1" applyBorder="1" applyAlignment="1">
      <alignment vertical="center"/>
    </xf>
    <xf numFmtId="0" fontId="8" fillId="8" borderId="2" xfId="2" applyFont="1" applyFill="1" applyBorder="1" applyAlignment="1">
      <alignment vertical="center"/>
    </xf>
    <xf numFmtId="0" fontId="8" fillId="8" borderId="3" xfId="2" applyFont="1" applyFill="1" applyBorder="1" applyAlignment="1">
      <alignment vertical="center"/>
    </xf>
    <xf numFmtId="0" fontId="11" fillId="7" borderId="30" xfId="2" applyFont="1" applyFill="1" applyBorder="1" applyAlignment="1">
      <alignment vertical="center"/>
    </xf>
    <xf numFmtId="0" fontId="2" fillId="7" borderId="29" xfId="2" applyFill="1" applyBorder="1" applyAlignment="1">
      <alignment vertical="center"/>
    </xf>
    <xf numFmtId="4" fontId="11" fillId="7" borderId="19" xfId="2" applyNumberFormat="1" applyFont="1" applyFill="1" applyBorder="1" applyAlignment="1">
      <alignment vertical="center"/>
    </xf>
    <xf numFmtId="49" fontId="12" fillId="5" borderId="1" xfId="4" applyNumberFormat="1" applyFont="1" applyFill="1" applyBorder="1" applyAlignment="1">
      <alignment horizontal="left" vertical="center"/>
    </xf>
    <xf numFmtId="49" fontId="2" fillId="0" borderId="28" xfId="4" applyNumberFormat="1" applyBorder="1" applyAlignment="1">
      <alignment vertical="center"/>
    </xf>
    <xf numFmtId="4" fontId="2" fillId="0" borderId="21" xfId="2" applyNumberFormat="1" applyBorder="1" applyAlignment="1">
      <alignment vertical="center"/>
    </xf>
    <xf numFmtId="49" fontId="3" fillId="0" borderId="25" xfId="4" applyNumberFormat="1" applyFont="1" applyBorder="1" applyAlignment="1">
      <alignment horizontal="left" vertical="center"/>
    </xf>
    <xf numFmtId="0" fontId="11" fillId="7" borderId="2" xfId="2" applyFont="1" applyFill="1" applyBorder="1" applyAlignment="1">
      <alignment vertical="center"/>
    </xf>
    <xf numFmtId="0" fontId="11" fillId="8" borderId="17" xfId="2" applyFont="1" applyFill="1" applyBorder="1" applyAlignment="1">
      <alignment vertical="center"/>
    </xf>
    <xf numFmtId="0" fontId="2" fillId="8" borderId="17" xfId="2" applyFill="1" applyBorder="1" applyAlignment="1">
      <alignment vertical="center"/>
    </xf>
    <xf numFmtId="4" fontId="11" fillId="8" borderId="17" xfId="2" applyNumberFormat="1" applyFont="1" applyFill="1" applyBorder="1" applyAlignment="1">
      <alignment vertical="center"/>
    </xf>
    <xf numFmtId="49" fontId="8" fillId="8" borderId="23" xfId="1" applyNumberFormat="1" applyFont="1" applyFill="1" applyBorder="1" applyAlignment="1">
      <alignment vertical="center"/>
    </xf>
    <xf numFmtId="0" fontId="11" fillId="6" borderId="17" xfId="2" applyFont="1" applyFill="1" applyBorder="1" applyAlignment="1">
      <alignment vertical="center"/>
    </xf>
    <xf numFmtId="0" fontId="2" fillId="6" borderId="17" xfId="2" applyFill="1" applyBorder="1" applyAlignment="1">
      <alignment vertical="center"/>
    </xf>
    <xf numFmtId="4" fontId="11" fillId="0" borderId="17" xfId="2" applyNumberFormat="1" applyFont="1" applyBorder="1" applyAlignment="1">
      <alignment vertical="center"/>
    </xf>
    <xf numFmtId="0" fontId="10" fillId="5" borderId="1" xfId="2" applyFont="1" applyFill="1" applyBorder="1" applyAlignment="1">
      <alignment vertical="center"/>
    </xf>
    <xf numFmtId="0" fontId="2" fillId="5" borderId="3" xfId="2" applyFill="1" applyBorder="1" applyAlignment="1">
      <alignment vertical="center"/>
    </xf>
    <xf numFmtId="4" fontId="10" fillId="5" borderId="16" xfId="2" applyNumberFormat="1" applyFont="1" applyFill="1" applyBorder="1" applyAlignment="1">
      <alignment vertical="center"/>
    </xf>
    <xf numFmtId="49" fontId="8" fillId="0" borderId="11" xfId="1" applyNumberFormat="1" applyFont="1" applyBorder="1" applyAlignment="1">
      <alignment horizontal="left"/>
    </xf>
    <xf numFmtId="164" fontId="8" fillId="0" borderId="12" xfId="1" applyNumberFormat="1" applyFont="1" applyBorder="1" applyAlignment="1">
      <alignment horizontal="center"/>
    </xf>
    <xf numFmtId="49" fontId="8" fillId="0" borderId="13" xfId="1" applyNumberFormat="1" applyFont="1" applyBorder="1" applyAlignment="1">
      <alignment horizontal="left"/>
    </xf>
    <xf numFmtId="4" fontId="8" fillId="0" borderId="12" xfId="1" applyNumberFormat="1" applyFont="1" applyBorder="1" applyAlignment="1">
      <alignment horizontal="right" wrapText="1"/>
    </xf>
    <xf numFmtId="4" fontId="8" fillId="0" borderId="13" xfId="1" applyNumberFormat="1" applyFont="1" applyBorder="1" applyAlignment="1">
      <alignment horizontal="right" wrapText="1"/>
    </xf>
    <xf numFmtId="4" fontId="8" fillId="0" borderId="13" xfId="1" applyNumberFormat="1" applyFont="1" applyBorder="1" applyAlignment="1">
      <alignment wrapText="1"/>
    </xf>
    <xf numFmtId="49" fontId="9" fillId="0" borderId="11" xfId="1" applyNumberFormat="1" applyFont="1" applyBorder="1" applyAlignment="1">
      <alignment horizontal="left"/>
    </xf>
    <xf numFmtId="164" fontId="9" fillId="0" borderId="12" xfId="1" applyNumberFormat="1" applyFont="1" applyBorder="1" applyAlignment="1">
      <alignment horizontal="center"/>
    </xf>
    <xf numFmtId="49" fontId="9" fillId="0" borderId="13" xfId="1" applyNumberFormat="1" applyFont="1" applyBorder="1" applyAlignment="1">
      <alignment horizontal="left"/>
    </xf>
    <xf numFmtId="4" fontId="9" fillId="0" borderId="12" xfId="1" applyNumberFormat="1" applyFont="1" applyBorder="1" applyAlignment="1">
      <alignment horizontal="right" wrapText="1"/>
    </xf>
    <xf numFmtId="4" fontId="9" fillId="0" borderId="13" xfId="1" applyNumberFormat="1" applyFont="1" applyBorder="1" applyAlignment="1">
      <alignment horizontal="right" wrapText="1"/>
    </xf>
    <xf numFmtId="4" fontId="9" fillId="0" borderId="13" xfId="1" applyNumberFormat="1" applyFont="1" applyBorder="1" applyAlignment="1">
      <alignment wrapText="1"/>
    </xf>
    <xf numFmtId="4" fontId="8" fillId="8" borderId="13" xfId="1" applyNumberFormat="1" applyFont="1" applyFill="1" applyBorder="1" applyAlignment="1">
      <alignment wrapText="1"/>
    </xf>
    <xf numFmtId="4" fontId="9" fillId="8" borderId="13" xfId="1" applyNumberFormat="1" applyFont="1" applyFill="1" applyBorder="1" applyAlignment="1">
      <alignment wrapText="1"/>
    </xf>
    <xf numFmtId="0" fontId="12" fillId="5" borderId="1" xfId="9" applyFont="1" applyFill="1" applyBorder="1" applyAlignment="1">
      <alignment horizontal="left" vertical="center" wrapText="1"/>
    </xf>
    <xf numFmtId="0" fontId="14" fillId="5" borderId="2" xfId="8" applyFont="1" applyFill="1" applyBorder="1" applyAlignment="1">
      <alignment vertical="center" wrapText="1"/>
    </xf>
    <xf numFmtId="49" fontId="16" fillId="6" borderId="0" xfId="2" applyNumberFormat="1" applyFont="1" applyFill="1" applyAlignment="1">
      <alignment horizontal="center" vertical="center" wrapText="1"/>
    </xf>
    <xf numFmtId="0" fontId="13" fillId="0" borderId="0" xfId="8" applyAlignment="1">
      <alignment vertical="center" wrapText="1"/>
    </xf>
    <xf numFmtId="0" fontId="15" fillId="9" borderId="18" xfId="2" applyFont="1" applyFill="1" applyBorder="1" applyAlignment="1">
      <alignment horizontal="center" vertical="center"/>
    </xf>
    <xf numFmtId="0" fontId="13" fillId="9" borderId="17" xfId="8" applyFill="1" applyBorder="1" applyAlignment="1">
      <alignment horizontal="center" vertical="center"/>
    </xf>
    <xf numFmtId="0" fontId="13" fillId="9" borderId="35" xfId="8" applyFill="1" applyBorder="1" applyAlignment="1">
      <alignment horizontal="center" vertical="center"/>
    </xf>
    <xf numFmtId="0" fontId="13" fillId="9" borderId="30" xfId="8" applyFill="1" applyBorder="1" applyAlignment="1">
      <alignment horizontal="center" vertical="center"/>
    </xf>
    <xf numFmtId="0" fontId="13" fillId="9" borderId="29" xfId="8" applyFill="1" applyBorder="1" applyAlignment="1">
      <alignment horizontal="center" vertical="center"/>
    </xf>
    <xf numFmtId="0" fontId="13" fillId="9" borderId="37" xfId="8" applyFill="1" applyBorder="1" applyAlignment="1">
      <alignment horizontal="center" vertical="center"/>
    </xf>
    <xf numFmtId="0" fontId="11" fillId="9" borderId="21" xfId="2" applyFont="1" applyFill="1" applyBorder="1" applyAlignment="1">
      <alignment horizontal="center" vertical="center" wrapText="1"/>
    </xf>
    <xf numFmtId="0" fontId="13" fillId="9" borderId="19" xfId="8" applyFill="1" applyBorder="1" applyAlignment="1">
      <alignment horizontal="center" vertical="center" wrapText="1"/>
    </xf>
    <xf numFmtId="0" fontId="11" fillId="9" borderId="1" xfId="2" applyFont="1" applyFill="1" applyBorder="1" applyAlignment="1">
      <alignment horizontal="center" vertical="center" wrapText="1"/>
    </xf>
    <xf numFmtId="0" fontId="11" fillId="9" borderId="3" xfId="2" applyFont="1" applyFill="1" applyBorder="1" applyAlignment="1">
      <alignment horizontal="center" vertical="center" wrapText="1"/>
    </xf>
    <xf numFmtId="4" fontId="7" fillId="3" borderId="2" xfId="1" applyNumberFormat="1" applyFont="1" applyFill="1" applyBorder="1" applyAlignment="1">
      <alignment horizontal="center" vertical="center" wrapText="1"/>
    </xf>
    <xf numFmtId="4" fontId="7" fillId="3" borderId="3" xfId="1" applyNumberFormat="1" applyFont="1" applyFill="1" applyBorder="1" applyAlignment="1">
      <alignment horizontal="center" vertical="center" wrapText="1"/>
    </xf>
  </cellXfs>
  <cellStyles count="13">
    <cellStyle name="Normální" xfId="0" builtinId="0"/>
    <cellStyle name="Normální 2" xfId="1" xr:uid="{00000000-0005-0000-0000-000001000000}"/>
    <cellStyle name="Normální 3" xfId="12" xr:uid="{00000000-0005-0000-0000-000002000000}"/>
    <cellStyle name="Normální 3 2" xfId="8" xr:uid="{00000000-0005-0000-0000-000003000000}"/>
    <cellStyle name="normální_01" xfId="9" xr:uid="{00000000-0005-0000-0000-000004000000}"/>
    <cellStyle name="normální_02" xfId="11" xr:uid="{00000000-0005-0000-0000-000005000000}"/>
    <cellStyle name="normální_03" xfId="10" xr:uid="{00000000-0005-0000-0000-000006000000}"/>
    <cellStyle name="normální_05" xfId="7" xr:uid="{00000000-0005-0000-0000-000007000000}"/>
    <cellStyle name="normální_06" xfId="6" xr:uid="{00000000-0005-0000-0000-000008000000}"/>
    <cellStyle name="normální_07" xfId="3" xr:uid="{00000000-0005-0000-0000-000009000000}"/>
    <cellStyle name="normální_08" xfId="5" xr:uid="{00000000-0005-0000-0000-00000A000000}"/>
    <cellStyle name="normální_09" xfId="4" xr:uid="{00000000-0005-0000-0000-00000B000000}"/>
    <cellStyle name="normální_Správ sohhrn" xfId="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1">
    <pageSetUpPr fitToPage="1"/>
  </sheetPr>
  <dimension ref="B1:H62"/>
  <sheetViews>
    <sheetView tabSelected="1" zoomScaleNormal="100" workbookViewId="0">
      <selection activeCell="B2" sqref="B2:H4"/>
    </sheetView>
  </sheetViews>
  <sheetFormatPr defaultRowHeight="12.75" x14ac:dyDescent="0.25"/>
  <cols>
    <col min="1" max="1" width="3.28515625" style="54" customWidth="1"/>
    <col min="2" max="2" width="9.140625" style="54"/>
    <col min="3" max="3" width="10.7109375" style="54" customWidth="1"/>
    <col min="4" max="4" width="9.140625" style="54"/>
    <col min="5" max="5" width="35.7109375" style="54" customWidth="1"/>
    <col min="6" max="7" width="20.28515625" style="54" customWidth="1"/>
    <col min="8" max="8" width="18.7109375" style="54" customWidth="1"/>
    <col min="9" max="258" width="9.140625" style="54"/>
    <col min="259" max="259" width="10.7109375" style="54" customWidth="1"/>
    <col min="260" max="260" width="9.140625" style="54"/>
    <col min="261" max="261" width="35.7109375" style="54" customWidth="1"/>
    <col min="262" max="264" width="20.28515625" style="54" customWidth="1"/>
    <col min="265" max="514" width="9.140625" style="54"/>
    <col min="515" max="515" width="10.7109375" style="54" customWidth="1"/>
    <col min="516" max="516" width="9.140625" style="54"/>
    <col min="517" max="517" width="35.7109375" style="54" customWidth="1"/>
    <col min="518" max="520" width="20.28515625" style="54" customWidth="1"/>
    <col min="521" max="770" width="9.140625" style="54"/>
    <col min="771" max="771" width="10.7109375" style="54" customWidth="1"/>
    <col min="772" max="772" width="9.140625" style="54"/>
    <col min="773" max="773" width="35.7109375" style="54" customWidth="1"/>
    <col min="774" max="776" width="20.28515625" style="54" customWidth="1"/>
    <col min="777" max="1026" width="9.140625" style="54"/>
    <col min="1027" max="1027" width="10.7109375" style="54" customWidth="1"/>
    <col min="1028" max="1028" width="9.140625" style="54"/>
    <col min="1029" max="1029" width="35.7109375" style="54" customWidth="1"/>
    <col min="1030" max="1032" width="20.28515625" style="54" customWidth="1"/>
    <col min="1033" max="1282" width="9.140625" style="54"/>
    <col min="1283" max="1283" width="10.7109375" style="54" customWidth="1"/>
    <col min="1284" max="1284" width="9.140625" style="54"/>
    <col min="1285" max="1285" width="35.7109375" style="54" customWidth="1"/>
    <col min="1286" max="1288" width="20.28515625" style="54" customWidth="1"/>
    <col min="1289" max="1538" width="9.140625" style="54"/>
    <col min="1539" max="1539" width="10.7109375" style="54" customWidth="1"/>
    <col min="1540" max="1540" width="9.140625" style="54"/>
    <col min="1541" max="1541" width="35.7109375" style="54" customWidth="1"/>
    <col min="1542" max="1544" width="20.28515625" style="54" customWidth="1"/>
    <col min="1545" max="1794" width="9.140625" style="54"/>
    <col min="1795" max="1795" width="10.7109375" style="54" customWidth="1"/>
    <col min="1796" max="1796" width="9.140625" style="54"/>
    <col min="1797" max="1797" width="35.7109375" style="54" customWidth="1"/>
    <col min="1798" max="1800" width="20.28515625" style="54" customWidth="1"/>
    <col min="1801" max="2050" width="9.140625" style="54"/>
    <col min="2051" max="2051" width="10.7109375" style="54" customWidth="1"/>
    <col min="2052" max="2052" width="9.140625" style="54"/>
    <col min="2053" max="2053" width="35.7109375" style="54" customWidth="1"/>
    <col min="2054" max="2056" width="20.28515625" style="54" customWidth="1"/>
    <col min="2057" max="2306" width="9.140625" style="54"/>
    <col min="2307" max="2307" width="10.7109375" style="54" customWidth="1"/>
    <col min="2308" max="2308" width="9.140625" style="54"/>
    <col min="2309" max="2309" width="35.7109375" style="54" customWidth="1"/>
    <col min="2310" max="2312" width="20.28515625" style="54" customWidth="1"/>
    <col min="2313" max="2562" width="9.140625" style="54"/>
    <col min="2563" max="2563" width="10.7109375" style="54" customWidth="1"/>
    <col min="2564" max="2564" width="9.140625" style="54"/>
    <col min="2565" max="2565" width="35.7109375" style="54" customWidth="1"/>
    <col min="2566" max="2568" width="20.28515625" style="54" customWidth="1"/>
    <col min="2569" max="2818" width="9.140625" style="54"/>
    <col min="2819" max="2819" width="10.7109375" style="54" customWidth="1"/>
    <col min="2820" max="2820" width="9.140625" style="54"/>
    <col min="2821" max="2821" width="35.7109375" style="54" customWidth="1"/>
    <col min="2822" max="2824" width="20.28515625" style="54" customWidth="1"/>
    <col min="2825" max="3074" width="9.140625" style="54"/>
    <col min="3075" max="3075" width="10.7109375" style="54" customWidth="1"/>
    <col min="3076" max="3076" width="9.140625" style="54"/>
    <col min="3077" max="3077" width="35.7109375" style="54" customWidth="1"/>
    <col min="3078" max="3080" width="20.28515625" style="54" customWidth="1"/>
    <col min="3081" max="3330" width="9.140625" style="54"/>
    <col min="3331" max="3331" width="10.7109375" style="54" customWidth="1"/>
    <col min="3332" max="3332" width="9.140625" style="54"/>
    <col min="3333" max="3333" width="35.7109375" style="54" customWidth="1"/>
    <col min="3334" max="3336" width="20.28515625" style="54" customWidth="1"/>
    <col min="3337" max="3586" width="9.140625" style="54"/>
    <col min="3587" max="3587" width="10.7109375" style="54" customWidth="1"/>
    <col min="3588" max="3588" width="9.140625" style="54"/>
    <col min="3589" max="3589" width="35.7109375" style="54" customWidth="1"/>
    <col min="3590" max="3592" width="20.28515625" style="54" customWidth="1"/>
    <col min="3593" max="3842" width="9.140625" style="54"/>
    <col min="3843" max="3843" width="10.7109375" style="54" customWidth="1"/>
    <col min="3844" max="3844" width="9.140625" style="54"/>
    <col min="3845" max="3845" width="35.7109375" style="54" customWidth="1"/>
    <col min="3846" max="3848" width="20.28515625" style="54" customWidth="1"/>
    <col min="3849" max="4098" width="9.140625" style="54"/>
    <col min="4099" max="4099" width="10.7109375" style="54" customWidth="1"/>
    <col min="4100" max="4100" width="9.140625" style="54"/>
    <col min="4101" max="4101" width="35.7109375" style="54" customWidth="1"/>
    <col min="4102" max="4104" width="20.28515625" style="54" customWidth="1"/>
    <col min="4105" max="4354" width="9.140625" style="54"/>
    <col min="4355" max="4355" width="10.7109375" style="54" customWidth="1"/>
    <col min="4356" max="4356" width="9.140625" style="54"/>
    <col min="4357" max="4357" width="35.7109375" style="54" customWidth="1"/>
    <col min="4358" max="4360" width="20.28515625" style="54" customWidth="1"/>
    <col min="4361" max="4610" width="9.140625" style="54"/>
    <col min="4611" max="4611" width="10.7109375" style="54" customWidth="1"/>
    <col min="4612" max="4612" width="9.140625" style="54"/>
    <col min="4613" max="4613" width="35.7109375" style="54" customWidth="1"/>
    <col min="4614" max="4616" width="20.28515625" style="54" customWidth="1"/>
    <col min="4617" max="4866" width="9.140625" style="54"/>
    <col min="4867" max="4867" width="10.7109375" style="54" customWidth="1"/>
    <col min="4868" max="4868" width="9.140625" style="54"/>
    <col min="4869" max="4869" width="35.7109375" style="54" customWidth="1"/>
    <col min="4870" max="4872" width="20.28515625" style="54" customWidth="1"/>
    <col min="4873" max="5122" width="9.140625" style="54"/>
    <col min="5123" max="5123" width="10.7109375" style="54" customWidth="1"/>
    <col min="5124" max="5124" width="9.140625" style="54"/>
    <col min="5125" max="5125" width="35.7109375" style="54" customWidth="1"/>
    <col min="5126" max="5128" width="20.28515625" style="54" customWidth="1"/>
    <col min="5129" max="5378" width="9.140625" style="54"/>
    <col min="5379" max="5379" width="10.7109375" style="54" customWidth="1"/>
    <col min="5380" max="5380" width="9.140625" style="54"/>
    <col min="5381" max="5381" width="35.7109375" style="54" customWidth="1"/>
    <col min="5382" max="5384" width="20.28515625" style="54" customWidth="1"/>
    <col min="5385" max="5634" width="9.140625" style="54"/>
    <col min="5635" max="5635" width="10.7109375" style="54" customWidth="1"/>
    <col min="5636" max="5636" width="9.140625" style="54"/>
    <col min="5637" max="5637" width="35.7109375" style="54" customWidth="1"/>
    <col min="5638" max="5640" width="20.28515625" style="54" customWidth="1"/>
    <col min="5641" max="5890" width="9.140625" style="54"/>
    <col min="5891" max="5891" width="10.7109375" style="54" customWidth="1"/>
    <col min="5892" max="5892" width="9.140625" style="54"/>
    <col min="5893" max="5893" width="35.7109375" style="54" customWidth="1"/>
    <col min="5894" max="5896" width="20.28515625" style="54" customWidth="1"/>
    <col min="5897" max="6146" width="9.140625" style="54"/>
    <col min="6147" max="6147" width="10.7109375" style="54" customWidth="1"/>
    <col min="6148" max="6148" width="9.140625" style="54"/>
    <col min="6149" max="6149" width="35.7109375" style="54" customWidth="1"/>
    <col min="6150" max="6152" width="20.28515625" style="54" customWidth="1"/>
    <col min="6153" max="6402" width="9.140625" style="54"/>
    <col min="6403" max="6403" width="10.7109375" style="54" customWidth="1"/>
    <col min="6404" max="6404" width="9.140625" style="54"/>
    <col min="6405" max="6405" width="35.7109375" style="54" customWidth="1"/>
    <col min="6406" max="6408" width="20.28515625" style="54" customWidth="1"/>
    <col min="6409" max="6658" width="9.140625" style="54"/>
    <col min="6659" max="6659" width="10.7109375" style="54" customWidth="1"/>
    <col min="6660" max="6660" width="9.140625" style="54"/>
    <col min="6661" max="6661" width="35.7109375" style="54" customWidth="1"/>
    <col min="6662" max="6664" width="20.28515625" style="54" customWidth="1"/>
    <col min="6665" max="6914" width="9.140625" style="54"/>
    <col min="6915" max="6915" width="10.7109375" style="54" customWidth="1"/>
    <col min="6916" max="6916" width="9.140625" style="54"/>
    <col min="6917" max="6917" width="35.7109375" style="54" customWidth="1"/>
    <col min="6918" max="6920" width="20.28515625" style="54" customWidth="1"/>
    <col min="6921" max="7170" width="9.140625" style="54"/>
    <col min="7171" max="7171" width="10.7109375" style="54" customWidth="1"/>
    <col min="7172" max="7172" width="9.140625" style="54"/>
    <col min="7173" max="7173" width="35.7109375" style="54" customWidth="1"/>
    <col min="7174" max="7176" width="20.28515625" style="54" customWidth="1"/>
    <col min="7177" max="7426" width="9.140625" style="54"/>
    <col min="7427" max="7427" width="10.7109375" style="54" customWidth="1"/>
    <col min="7428" max="7428" width="9.140625" style="54"/>
    <col min="7429" max="7429" width="35.7109375" style="54" customWidth="1"/>
    <col min="7430" max="7432" width="20.28515625" style="54" customWidth="1"/>
    <col min="7433" max="7682" width="9.140625" style="54"/>
    <col min="7683" max="7683" width="10.7109375" style="54" customWidth="1"/>
    <col min="7684" max="7684" width="9.140625" style="54"/>
    <col min="7685" max="7685" width="35.7109375" style="54" customWidth="1"/>
    <col min="7686" max="7688" width="20.28515625" style="54" customWidth="1"/>
    <col min="7689" max="7938" width="9.140625" style="54"/>
    <col min="7939" max="7939" width="10.7109375" style="54" customWidth="1"/>
    <col min="7940" max="7940" width="9.140625" style="54"/>
    <col min="7941" max="7941" width="35.7109375" style="54" customWidth="1"/>
    <col min="7942" max="7944" width="20.28515625" style="54" customWidth="1"/>
    <col min="7945" max="8194" width="9.140625" style="54"/>
    <col min="8195" max="8195" width="10.7109375" style="54" customWidth="1"/>
    <col min="8196" max="8196" width="9.140625" style="54"/>
    <col min="8197" max="8197" width="35.7109375" style="54" customWidth="1"/>
    <col min="8198" max="8200" width="20.28515625" style="54" customWidth="1"/>
    <col min="8201" max="8450" width="9.140625" style="54"/>
    <col min="8451" max="8451" width="10.7109375" style="54" customWidth="1"/>
    <col min="8452" max="8452" width="9.140625" style="54"/>
    <col min="8453" max="8453" width="35.7109375" style="54" customWidth="1"/>
    <col min="8454" max="8456" width="20.28515625" style="54" customWidth="1"/>
    <col min="8457" max="8706" width="9.140625" style="54"/>
    <col min="8707" max="8707" width="10.7109375" style="54" customWidth="1"/>
    <col min="8708" max="8708" width="9.140625" style="54"/>
    <col min="8709" max="8709" width="35.7109375" style="54" customWidth="1"/>
    <col min="8710" max="8712" width="20.28515625" style="54" customWidth="1"/>
    <col min="8713" max="8962" width="9.140625" style="54"/>
    <col min="8963" max="8963" width="10.7109375" style="54" customWidth="1"/>
    <col min="8964" max="8964" width="9.140625" style="54"/>
    <col min="8965" max="8965" width="35.7109375" style="54" customWidth="1"/>
    <col min="8966" max="8968" width="20.28515625" style="54" customWidth="1"/>
    <col min="8969" max="9218" width="9.140625" style="54"/>
    <col min="9219" max="9219" width="10.7109375" style="54" customWidth="1"/>
    <col min="9220" max="9220" width="9.140625" style="54"/>
    <col min="9221" max="9221" width="35.7109375" style="54" customWidth="1"/>
    <col min="9222" max="9224" width="20.28515625" style="54" customWidth="1"/>
    <col min="9225" max="9474" width="9.140625" style="54"/>
    <col min="9475" max="9475" width="10.7109375" style="54" customWidth="1"/>
    <col min="9476" max="9476" width="9.140625" style="54"/>
    <col min="9477" max="9477" width="35.7109375" style="54" customWidth="1"/>
    <col min="9478" max="9480" width="20.28515625" style="54" customWidth="1"/>
    <col min="9481" max="9730" width="9.140625" style="54"/>
    <col min="9731" max="9731" width="10.7109375" style="54" customWidth="1"/>
    <col min="9732" max="9732" width="9.140625" style="54"/>
    <col min="9733" max="9733" width="35.7109375" style="54" customWidth="1"/>
    <col min="9734" max="9736" width="20.28515625" style="54" customWidth="1"/>
    <col min="9737" max="9986" width="9.140625" style="54"/>
    <col min="9987" max="9987" width="10.7109375" style="54" customWidth="1"/>
    <col min="9988" max="9988" width="9.140625" style="54"/>
    <col min="9989" max="9989" width="35.7109375" style="54" customWidth="1"/>
    <col min="9990" max="9992" width="20.28515625" style="54" customWidth="1"/>
    <col min="9993" max="10242" width="9.140625" style="54"/>
    <col min="10243" max="10243" width="10.7109375" style="54" customWidth="1"/>
    <col min="10244" max="10244" width="9.140625" style="54"/>
    <col min="10245" max="10245" width="35.7109375" style="54" customWidth="1"/>
    <col min="10246" max="10248" width="20.28515625" style="54" customWidth="1"/>
    <col min="10249" max="10498" width="9.140625" style="54"/>
    <col min="10499" max="10499" width="10.7109375" style="54" customWidth="1"/>
    <col min="10500" max="10500" width="9.140625" style="54"/>
    <col min="10501" max="10501" width="35.7109375" style="54" customWidth="1"/>
    <col min="10502" max="10504" width="20.28515625" style="54" customWidth="1"/>
    <col min="10505" max="10754" width="9.140625" style="54"/>
    <col min="10755" max="10755" width="10.7109375" style="54" customWidth="1"/>
    <col min="10756" max="10756" width="9.140625" style="54"/>
    <col min="10757" max="10757" width="35.7109375" style="54" customWidth="1"/>
    <col min="10758" max="10760" width="20.28515625" style="54" customWidth="1"/>
    <col min="10761" max="11010" width="9.140625" style="54"/>
    <col min="11011" max="11011" width="10.7109375" style="54" customWidth="1"/>
    <col min="11012" max="11012" width="9.140625" style="54"/>
    <col min="11013" max="11013" width="35.7109375" style="54" customWidth="1"/>
    <col min="11014" max="11016" width="20.28515625" style="54" customWidth="1"/>
    <col min="11017" max="11266" width="9.140625" style="54"/>
    <col min="11267" max="11267" width="10.7109375" style="54" customWidth="1"/>
    <col min="11268" max="11268" width="9.140625" style="54"/>
    <col min="11269" max="11269" width="35.7109375" style="54" customWidth="1"/>
    <col min="11270" max="11272" width="20.28515625" style="54" customWidth="1"/>
    <col min="11273" max="11522" width="9.140625" style="54"/>
    <col min="11523" max="11523" width="10.7109375" style="54" customWidth="1"/>
    <col min="11524" max="11524" width="9.140625" style="54"/>
    <col min="11525" max="11525" width="35.7109375" style="54" customWidth="1"/>
    <col min="11526" max="11528" width="20.28515625" style="54" customWidth="1"/>
    <col min="11529" max="11778" width="9.140625" style="54"/>
    <col min="11779" max="11779" width="10.7109375" style="54" customWidth="1"/>
    <col min="11780" max="11780" width="9.140625" style="54"/>
    <col min="11781" max="11781" width="35.7109375" style="54" customWidth="1"/>
    <col min="11782" max="11784" width="20.28515625" style="54" customWidth="1"/>
    <col min="11785" max="12034" width="9.140625" style="54"/>
    <col min="12035" max="12035" width="10.7109375" style="54" customWidth="1"/>
    <col min="12036" max="12036" width="9.140625" style="54"/>
    <col min="12037" max="12037" width="35.7109375" style="54" customWidth="1"/>
    <col min="12038" max="12040" width="20.28515625" style="54" customWidth="1"/>
    <col min="12041" max="12290" width="9.140625" style="54"/>
    <col min="12291" max="12291" width="10.7109375" style="54" customWidth="1"/>
    <col min="12292" max="12292" width="9.140625" style="54"/>
    <col min="12293" max="12293" width="35.7109375" style="54" customWidth="1"/>
    <col min="12294" max="12296" width="20.28515625" style="54" customWidth="1"/>
    <col min="12297" max="12546" width="9.140625" style="54"/>
    <col min="12547" max="12547" width="10.7109375" style="54" customWidth="1"/>
    <col min="12548" max="12548" width="9.140625" style="54"/>
    <col min="12549" max="12549" width="35.7109375" style="54" customWidth="1"/>
    <col min="12550" max="12552" width="20.28515625" style="54" customWidth="1"/>
    <col min="12553" max="12802" width="9.140625" style="54"/>
    <col min="12803" max="12803" width="10.7109375" style="54" customWidth="1"/>
    <col min="12804" max="12804" width="9.140625" style="54"/>
    <col min="12805" max="12805" width="35.7109375" style="54" customWidth="1"/>
    <col min="12806" max="12808" width="20.28515625" style="54" customWidth="1"/>
    <col min="12809" max="13058" width="9.140625" style="54"/>
    <col min="13059" max="13059" width="10.7109375" style="54" customWidth="1"/>
    <col min="13060" max="13060" width="9.140625" style="54"/>
    <col min="13061" max="13061" width="35.7109375" style="54" customWidth="1"/>
    <col min="13062" max="13064" width="20.28515625" style="54" customWidth="1"/>
    <col min="13065" max="13314" width="9.140625" style="54"/>
    <col min="13315" max="13315" width="10.7109375" style="54" customWidth="1"/>
    <col min="13316" max="13316" width="9.140625" style="54"/>
    <col min="13317" max="13317" width="35.7109375" style="54" customWidth="1"/>
    <col min="13318" max="13320" width="20.28515625" style="54" customWidth="1"/>
    <col min="13321" max="13570" width="9.140625" style="54"/>
    <col min="13571" max="13571" width="10.7109375" style="54" customWidth="1"/>
    <col min="13572" max="13572" width="9.140625" style="54"/>
    <col min="13573" max="13573" width="35.7109375" style="54" customWidth="1"/>
    <col min="13574" max="13576" width="20.28515625" style="54" customWidth="1"/>
    <col min="13577" max="13826" width="9.140625" style="54"/>
    <col min="13827" max="13827" width="10.7109375" style="54" customWidth="1"/>
    <col min="13828" max="13828" width="9.140625" style="54"/>
    <col min="13829" max="13829" width="35.7109375" style="54" customWidth="1"/>
    <col min="13830" max="13832" width="20.28515625" style="54" customWidth="1"/>
    <col min="13833" max="14082" width="9.140625" style="54"/>
    <col min="14083" max="14083" width="10.7109375" style="54" customWidth="1"/>
    <col min="14084" max="14084" width="9.140625" style="54"/>
    <col min="14085" max="14085" width="35.7109375" style="54" customWidth="1"/>
    <col min="14086" max="14088" width="20.28515625" style="54" customWidth="1"/>
    <col min="14089" max="14338" width="9.140625" style="54"/>
    <col min="14339" max="14339" width="10.7109375" style="54" customWidth="1"/>
    <col min="14340" max="14340" width="9.140625" style="54"/>
    <col min="14341" max="14341" width="35.7109375" style="54" customWidth="1"/>
    <col min="14342" max="14344" width="20.28515625" style="54" customWidth="1"/>
    <col min="14345" max="14594" width="9.140625" style="54"/>
    <col min="14595" max="14595" width="10.7109375" style="54" customWidth="1"/>
    <col min="14596" max="14596" width="9.140625" style="54"/>
    <col min="14597" max="14597" width="35.7109375" style="54" customWidth="1"/>
    <col min="14598" max="14600" width="20.28515625" style="54" customWidth="1"/>
    <col min="14601" max="14850" width="9.140625" style="54"/>
    <col min="14851" max="14851" width="10.7109375" style="54" customWidth="1"/>
    <col min="14852" max="14852" width="9.140625" style="54"/>
    <col min="14853" max="14853" width="35.7109375" style="54" customWidth="1"/>
    <col min="14854" max="14856" width="20.28515625" style="54" customWidth="1"/>
    <col min="14857" max="15106" width="9.140625" style="54"/>
    <col min="15107" max="15107" width="10.7109375" style="54" customWidth="1"/>
    <col min="15108" max="15108" width="9.140625" style="54"/>
    <col min="15109" max="15109" width="35.7109375" style="54" customWidth="1"/>
    <col min="15110" max="15112" width="20.28515625" style="54" customWidth="1"/>
    <col min="15113" max="15362" width="9.140625" style="54"/>
    <col min="15363" max="15363" width="10.7109375" style="54" customWidth="1"/>
    <col min="15364" max="15364" width="9.140625" style="54"/>
    <col min="15365" max="15365" width="35.7109375" style="54" customWidth="1"/>
    <col min="15366" max="15368" width="20.28515625" style="54" customWidth="1"/>
    <col min="15369" max="15618" width="9.140625" style="54"/>
    <col min="15619" max="15619" width="10.7109375" style="54" customWidth="1"/>
    <col min="15620" max="15620" width="9.140625" style="54"/>
    <col min="15621" max="15621" width="35.7109375" style="54" customWidth="1"/>
    <col min="15622" max="15624" width="20.28515625" style="54" customWidth="1"/>
    <col min="15625" max="15874" width="9.140625" style="54"/>
    <col min="15875" max="15875" width="10.7109375" style="54" customWidth="1"/>
    <col min="15876" max="15876" width="9.140625" style="54"/>
    <col min="15877" max="15877" width="35.7109375" style="54" customWidth="1"/>
    <col min="15878" max="15880" width="20.28515625" style="54" customWidth="1"/>
    <col min="15881" max="16130" width="9.140625" style="54"/>
    <col min="16131" max="16131" width="10.7109375" style="54" customWidth="1"/>
    <col min="16132" max="16132" width="9.140625" style="54"/>
    <col min="16133" max="16133" width="35.7109375" style="54" customWidth="1"/>
    <col min="16134" max="16136" width="20.28515625" style="54" customWidth="1"/>
    <col min="16137" max="16384" width="9.140625" style="54"/>
  </cols>
  <sheetData>
    <row r="1" spans="2:8" x14ac:dyDescent="0.25">
      <c r="B1" s="53" t="s">
        <v>1432</v>
      </c>
    </row>
    <row r="2" spans="2:8" ht="12.75" customHeight="1" x14ac:dyDescent="0.25">
      <c r="B2" s="137" t="s">
        <v>895</v>
      </c>
      <c r="C2" s="138"/>
      <c r="D2" s="138"/>
      <c r="E2" s="138"/>
      <c r="F2" s="138"/>
      <c r="G2" s="138"/>
      <c r="H2" s="138"/>
    </row>
    <row r="3" spans="2:8" ht="12.75" customHeight="1" x14ac:dyDescent="0.25">
      <c r="B3" s="138"/>
      <c r="C3" s="138"/>
      <c r="D3" s="138"/>
      <c r="E3" s="138"/>
      <c r="F3" s="138"/>
      <c r="G3" s="138"/>
      <c r="H3" s="138"/>
    </row>
    <row r="4" spans="2:8" ht="39.75" customHeight="1" thickBot="1" x14ac:dyDescent="0.3">
      <c r="B4" s="138"/>
      <c r="C4" s="138"/>
      <c r="D4" s="138"/>
      <c r="E4" s="138"/>
      <c r="F4" s="138"/>
      <c r="G4" s="138"/>
      <c r="H4" s="138"/>
    </row>
    <row r="5" spans="2:8" ht="12.75" customHeight="1" thickBot="1" x14ac:dyDescent="0.3">
      <c r="B5" s="139" t="s">
        <v>856</v>
      </c>
      <c r="C5" s="140"/>
      <c r="D5" s="140"/>
      <c r="E5" s="141"/>
      <c r="F5" s="145" t="s">
        <v>896</v>
      </c>
      <c r="G5" s="147" t="s">
        <v>893</v>
      </c>
      <c r="H5" s="148"/>
    </row>
    <row r="6" spans="2:8" ht="43.5" customHeight="1" thickBot="1" x14ac:dyDescent="0.3">
      <c r="B6" s="142"/>
      <c r="C6" s="143"/>
      <c r="D6" s="143"/>
      <c r="E6" s="144"/>
      <c r="F6" s="146"/>
      <c r="G6" s="3" t="s">
        <v>894</v>
      </c>
      <c r="H6" s="3" t="s">
        <v>1428</v>
      </c>
    </row>
    <row r="7" spans="2:8" ht="15.75" thickBot="1" x14ac:dyDescent="0.3">
      <c r="B7" s="55" t="s">
        <v>4</v>
      </c>
      <c r="C7" s="56"/>
      <c r="D7" s="56"/>
      <c r="E7" s="57"/>
      <c r="F7" s="58"/>
      <c r="G7" s="57"/>
      <c r="H7" s="58"/>
    </row>
    <row r="8" spans="2:8" ht="13.5" thickBot="1" x14ac:dyDescent="0.3">
      <c r="B8" s="59"/>
      <c r="C8" s="60" t="s">
        <v>21</v>
      </c>
      <c r="D8" s="61"/>
      <c r="E8" s="62"/>
      <c r="F8" s="63">
        <f>Kap.01!I94</f>
        <v>941609</v>
      </c>
      <c r="G8" s="63">
        <f>F8-H8</f>
        <v>741409</v>
      </c>
      <c r="H8" s="63">
        <f>Kap.01!I28+Kap.01!I32+Kap.01!I34+Kap.01!I36+Kap.01!I40+Kap.01!I46+Kap.01!I48+Kap.01!I50+Kap.01!I52+Kap.01!I54+Kap.01!I56+Kap.01!I58+Kap.01!I60+Kap.01!I62+Kap.01!I64+Kap.01!I66+Kap.01!I70+Kap.01!I72+Kap.01!I75+Kap.01!I77+Kap.01!I79+Kap.01!I89+Kap.01!I91+Kap.01!I93</f>
        <v>200200</v>
      </c>
    </row>
    <row r="9" spans="2:8" ht="13.5" thickBot="1" x14ac:dyDescent="0.3">
      <c r="B9" s="59"/>
      <c r="C9" s="60" t="s">
        <v>71</v>
      </c>
      <c r="D9" s="61"/>
      <c r="E9" s="62"/>
      <c r="F9" s="63">
        <f>Kap.01!I98</f>
        <v>1000</v>
      </c>
      <c r="G9" s="63">
        <f>F9-H9</f>
        <v>1000</v>
      </c>
      <c r="H9" s="63">
        <v>0</v>
      </c>
    </row>
    <row r="10" spans="2:8" ht="13.5" thickBot="1" x14ac:dyDescent="0.3">
      <c r="B10" s="59"/>
      <c r="C10" s="60" t="s">
        <v>75</v>
      </c>
      <c r="D10" s="61"/>
      <c r="E10" s="61"/>
      <c r="F10" s="63">
        <f>Kap.01!I113</f>
        <v>482017.6</v>
      </c>
      <c r="G10" s="63">
        <f>F10-H10</f>
        <v>76600</v>
      </c>
      <c r="H10" s="63">
        <f>Kap.01!I101+Kap.01!I103+Kap.01!I106+Kap.01!I109</f>
        <v>405417.6</v>
      </c>
    </row>
    <row r="11" spans="2:8" ht="13.5" thickBot="1" x14ac:dyDescent="0.3">
      <c r="B11" s="64"/>
      <c r="C11" s="65" t="s">
        <v>852</v>
      </c>
      <c r="D11" s="66"/>
      <c r="E11" s="66"/>
      <c r="F11" s="67">
        <f>SUM(F8:F10)</f>
        <v>1424626.6</v>
      </c>
      <c r="G11" s="67">
        <f>SUM(G8:G10)</f>
        <v>819009</v>
      </c>
      <c r="H11" s="67">
        <f>SUM(H8:H10)</f>
        <v>605617.6</v>
      </c>
    </row>
    <row r="12" spans="2:8" ht="13.5" thickBot="1" x14ac:dyDescent="0.3">
      <c r="B12" s="68"/>
      <c r="C12" s="69"/>
      <c r="D12" s="68"/>
      <c r="E12" s="68"/>
      <c r="F12" s="70"/>
      <c r="G12" s="70"/>
      <c r="H12" s="70"/>
    </row>
    <row r="13" spans="2:8" ht="15.75" thickBot="1" x14ac:dyDescent="0.3">
      <c r="B13" s="71" t="s">
        <v>80</v>
      </c>
      <c r="C13" s="57"/>
      <c r="D13" s="57"/>
      <c r="E13" s="57"/>
      <c r="F13" s="72"/>
      <c r="G13" s="72"/>
      <c r="H13" s="72"/>
    </row>
    <row r="14" spans="2:8" ht="13.5" thickBot="1" x14ac:dyDescent="0.3">
      <c r="B14" s="59"/>
      <c r="C14" s="60" t="s">
        <v>854</v>
      </c>
      <c r="D14" s="73"/>
      <c r="E14" s="74"/>
      <c r="F14" s="63">
        <f>Kap.02!I16</f>
        <v>30000</v>
      </c>
      <c r="G14" s="63">
        <f>F14-H14</f>
        <v>20000</v>
      </c>
      <c r="H14" s="63">
        <f>Kap.02!I14</f>
        <v>10000</v>
      </c>
    </row>
    <row r="15" spans="2:8" ht="13.5" thickBot="1" x14ac:dyDescent="0.3">
      <c r="B15" s="59"/>
      <c r="C15" s="60" t="s">
        <v>71</v>
      </c>
      <c r="D15" s="73"/>
      <c r="E15" s="74"/>
      <c r="F15" s="63">
        <f>Kap.02!I166</f>
        <v>1662304.3</v>
      </c>
      <c r="G15" s="63">
        <f>F15-H15</f>
        <v>1662304.3</v>
      </c>
      <c r="H15" s="63">
        <v>0</v>
      </c>
    </row>
    <row r="16" spans="2:8" ht="13.5" thickBot="1" x14ac:dyDescent="0.3">
      <c r="B16" s="59"/>
      <c r="C16" s="60" t="s">
        <v>204</v>
      </c>
      <c r="D16" s="73"/>
      <c r="E16" s="74"/>
      <c r="F16" s="63">
        <f>Kap.02!I239</f>
        <v>450550</v>
      </c>
      <c r="G16" s="63">
        <f>F16-H16</f>
        <v>432550</v>
      </c>
      <c r="H16" s="63">
        <f>Kap.02!I175</f>
        <v>18000</v>
      </c>
    </row>
    <row r="17" spans="2:8" ht="13.5" thickBot="1" x14ac:dyDescent="0.3">
      <c r="B17" s="64"/>
      <c r="C17" s="65" t="s">
        <v>852</v>
      </c>
      <c r="D17" s="66"/>
      <c r="E17" s="75"/>
      <c r="F17" s="67">
        <f>SUM(F14:F16)</f>
        <v>2142854.2999999998</v>
      </c>
      <c r="G17" s="67">
        <f>SUM(G14:G16)</f>
        <v>2114854.2999999998</v>
      </c>
      <c r="H17" s="67">
        <f>SUM(H14:H16)</f>
        <v>28000</v>
      </c>
    </row>
    <row r="18" spans="2:8" ht="13.5" thickBot="1" x14ac:dyDescent="0.3">
      <c r="B18" s="68"/>
      <c r="C18" s="69"/>
      <c r="D18" s="68"/>
      <c r="E18" s="68"/>
      <c r="F18" s="70"/>
      <c r="G18" s="70"/>
      <c r="H18" s="70"/>
    </row>
    <row r="19" spans="2:8" ht="15.75" thickBot="1" x14ac:dyDescent="0.3">
      <c r="B19" s="76" t="s">
        <v>253</v>
      </c>
      <c r="C19" s="57"/>
      <c r="D19" s="57"/>
      <c r="E19" s="57"/>
      <c r="F19" s="77"/>
      <c r="G19" s="77"/>
      <c r="H19" s="77"/>
    </row>
    <row r="20" spans="2:8" ht="13.5" thickBot="1" x14ac:dyDescent="0.3">
      <c r="B20" s="59"/>
      <c r="C20" s="60" t="s">
        <v>255</v>
      </c>
      <c r="D20" s="78"/>
      <c r="E20" s="78"/>
      <c r="F20" s="79">
        <f>Kap.03!I543</f>
        <v>10420224.300000001</v>
      </c>
      <c r="G20" s="80">
        <f>F20-H20</f>
        <v>7014805.1000000006</v>
      </c>
      <c r="H20" s="79">
        <f>Kap.03!I146+Kap.03!I158+Kap.03!I183+Kap.03!I187+Kap.03!I189+Kap.03!I229+Kap.03!I244+Kap.03!I309+Kap.03!I312+Kap.03!I383+Kap.03!I386+Kap.03!I391+Kap.03!I400+Kap.03!I443+Kap.03!I14</f>
        <v>3405419.2</v>
      </c>
    </row>
    <row r="21" spans="2:8" ht="13.5" thickBot="1" x14ac:dyDescent="0.3">
      <c r="B21" s="64"/>
      <c r="C21" s="65" t="s">
        <v>852</v>
      </c>
      <c r="D21" s="66"/>
      <c r="E21" s="66"/>
      <c r="F21" s="67">
        <f>SUM(F20:F20)</f>
        <v>10420224.300000001</v>
      </c>
      <c r="G21" s="67">
        <f>SUM(G20:G20)</f>
        <v>7014805.1000000006</v>
      </c>
      <c r="H21" s="67">
        <f>SUM(H20:H20)</f>
        <v>3405419.2</v>
      </c>
    </row>
    <row r="22" spans="2:8" ht="13.5" thickBot="1" x14ac:dyDescent="0.3">
      <c r="B22" s="68"/>
      <c r="C22" s="69"/>
      <c r="D22" s="68"/>
      <c r="E22" s="68"/>
      <c r="F22" s="70"/>
      <c r="G22" s="70"/>
      <c r="H22" s="70"/>
    </row>
    <row r="23" spans="2:8" ht="15" thickBot="1" x14ac:dyDescent="0.3">
      <c r="B23" s="135" t="s">
        <v>548</v>
      </c>
      <c r="C23" s="136"/>
      <c r="D23" s="136"/>
      <c r="E23" s="58"/>
      <c r="F23" s="72"/>
      <c r="G23" s="72"/>
      <c r="H23" s="72"/>
    </row>
    <row r="24" spans="2:8" ht="13.5" thickBot="1" x14ac:dyDescent="0.3">
      <c r="B24" s="81"/>
      <c r="C24" s="60" t="s">
        <v>665</v>
      </c>
      <c r="D24" s="82"/>
      <c r="E24" s="83"/>
      <c r="F24" s="63">
        <f>Kap.04!I15</f>
        <v>1000</v>
      </c>
      <c r="G24" s="63">
        <f>F24-H24</f>
        <v>1000</v>
      </c>
      <c r="H24" s="63">
        <v>0</v>
      </c>
    </row>
    <row r="25" spans="2:8" ht="13.5" thickBot="1" x14ac:dyDescent="0.3">
      <c r="B25" s="59"/>
      <c r="C25" s="60" t="s">
        <v>855</v>
      </c>
      <c r="D25" s="78"/>
      <c r="E25" s="84"/>
      <c r="F25" s="63">
        <f>Kap.04!I157</f>
        <v>1255162.6000000001</v>
      </c>
      <c r="G25" s="63">
        <f>F25-H25</f>
        <v>1106895</v>
      </c>
      <c r="H25" s="63">
        <f>Kap.04!I24+Kap.04!I28+Kap.04!I32</f>
        <v>148267.6</v>
      </c>
    </row>
    <row r="26" spans="2:8" ht="13.5" thickBot="1" x14ac:dyDescent="0.3">
      <c r="B26" s="59"/>
      <c r="C26" s="60" t="s">
        <v>614</v>
      </c>
      <c r="D26" s="85"/>
      <c r="E26" s="86"/>
      <c r="F26" s="63">
        <f>Kap.04!I162</f>
        <v>42000</v>
      </c>
      <c r="G26" s="63">
        <f>F26-H26</f>
        <v>27000</v>
      </c>
      <c r="H26" s="63">
        <f>Kap.04!I160</f>
        <v>15000</v>
      </c>
    </row>
    <row r="27" spans="2:8" ht="13.5" thickBot="1" x14ac:dyDescent="0.3">
      <c r="B27" s="64"/>
      <c r="C27" s="65" t="s">
        <v>852</v>
      </c>
      <c r="D27" s="66"/>
      <c r="E27" s="75"/>
      <c r="F27" s="67">
        <f>SUM(F24:F26)</f>
        <v>1298162.6000000001</v>
      </c>
      <c r="G27" s="67">
        <f t="shared" ref="G27:H27" si="0">SUM(G24:G26)</f>
        <v>1134895</v>
      </c>
      <c r="H27" s="67">
        <f t="shared" si="0"/>
        <v>163267.6</v>
      </c>
    </row>
    <row r="28" spans="2:8" ht="13.5" thickBot="1" x14ac:dyDescent="0.3">
      <c r="B28" s="68"/>
      <c r="C28" s="69"/>
      <c r="D28" s="68"/>
      <c r="E28" s="68"/>
      <c r="F28" s="70"/>
      <c r="G28" s="70"/>
      <c r="H28" s="70"/>
    </row>
    <row r="29" spans="2:8" ht="15.75" thickBot="1" x14ac:dyDescent="0.3">
      <c r="B29" s="87" t="s">
        <v>618</v>
      </c>
      <c r="C29" s="57"/>
      <c r="D29" s="57"/>
      <c r="E29" s="57"/>
      <c r="F29" s="77"/>
      <c r="G29" s="77"/>
      <c r="H29" s="77"/>
    </row>
    <row r="30" spans="2:8" ht="13.5" thickBot="1" x14ac:dyDescent="0.3">
      <c r="B30" s="88"/>
      <c r="C30" s="60" t="s">
        <v>75</v>
      </c>
      <c r="D30" s="78"/>
      <c r="E30" s="84"/>
      <c r="F30" s="79">
        <f>Kap.05!I87</f>
        <v>706584.6</v>
      </c>
      <c r="G30" s="63">
        <f>F30-H30</f>
        <v>706584.6</v>
      </c>
      <c r="H30" s="79">
        <v>0</v>
      </c>
    </row>
    <row r="31" spans="2:8" ht="12.75" customHeight="1" thickBot="1" x14ac:dyDescent="0.3">
      <c r="B31" s="64"/>
      <c r="C31" s="65" t="s">
        <v>852</v>
      </c>
      <c r="D31" s="66"/>
      <c r="E31" s="66"/>
      <c r="F31" s="67">
        <f>SUM(F30:F30)</f>
        <v>706584.6</v>
      </c>
      <c r="G31" s="67">
        <f>SUM(G30:G30)</f>
        <v>706584.6</v>
      </c>
      <c r="H31" s="67">
        <f>SUM(H30:H30)</f>
        <v>0</v>
      </c>
    </row>
    <row r="32" spans="2:8" ht="13.5" thickBot="1" x14ac:dyDescent="0.3">
      <c r="B32" s="68"/>
      <c r="C32" s="69"/>
      <c r="D32" s="68"/>
      <c r="E32" s="68"/>
      <c r="F32" s="70"/>
      <c r="G32" s="70"/>
      <c r="H32" s="70"/>
    </row>
    <row r="33" spans="2:8" ht="15.75" thickBot="1" x14ac:dyDescent="0.3">
      <c r="B33" s="89" t="s">
        <v>664</v>
      </c>
      <c r="C33" s="57"/>
      <c r="D33" s="57"/>
      <c r="E33" s="57"/>
      <c r="F33" s="72"/>
      <c r="G33" s="72"/>
      <c r="H33" s="72"/>
    </row>
    <row r="34" spans="2:8" ht="13.5" thickBot="1" x14ac:dyDescent="0.3">
      <c r="B34" s="90"/>
      <c r="C34" s="60" t="s">
        <v>21</v>
      </c>
      <c r="D34" s="91"/>
      <c r="E34" s="74"/>
      <c r="F34" s="63">
        <f>Kap.06!I21</f>
        <v>379000</v>
      </c>
      <c r="G34" s="63">
        <f>F34-H34</f>
        <v>379000</v>
      </c>
      <c r="H34" s="63">
        <v>0</v>
      </c>
    </row>
    <row r="35" spans="2:8" x14ac:dyDescent="0.25">
      <c r="B35" s="90"/>
      <c r="C35" s="60" t="s">
        <v>202</v>
      </c>
      <c r="D35" s="91"/>
      <c r="E35" s="74"/>
      <c r="F35" s="63">
        <f>Kap.06!I83</f>
        <v>388093.3</v>
      </c>
      <c r="G35" s="63">
        <f>F35-H35</f>
        <v>388093.3</v>
      </c>
      <c r="H35" s="63">
        <v>0</v>
      </c>
    </row>
    <row r="36" spans="2:8" ht="13.5" thickBot="1" x14ac:dyDescent="0.3">
      <c r="B36" s="90"/>
      <c r="C36" s="60" t="s">
        <v>614</v>
      </c>
      <c r="D36" s="73"/>
      <c r="E36" s="73"/>
      <c r="F36" s="63">
        <f>Kap.06!I105</f>
        <v>916000</v>
      </c>
      <c r="G36" s="63">
        <f>F36-H36</f>
        <v>916000</v>
      </c>
      <c r="H36" s="63">
        <v>0</v>
      </c>
    </row>
    <row r="37" spans="2:8" ht="13.5" thickBot="1" x14ac:dyDescent="0.3">
      <c r="B37" s="64"/>
      <c r="C37" s="65" t="s">
        <v>852</v>
      </c>
      <c r="D37" s="66"/>
      <c r="E37" s="66"/>
      <c r="F37" s="67">
        <f>SUM(F34:F36)</f>
        <v>1683093.3</v>
      </c>
      <c r="G37" s="67">
        <f>SUM(G34:G36)</f>
        <v>1683093.3</v>
      </c>
      <c r="H37" s="67">
        <f>SUM(H34:H36)</f>
        <v>0</v>
      </c>
    </row>
    <row r="38" spans="2:8" ht="13.5" thickBot="1" x14ac:dyDescent="0.3">
      <c r="B38" s="68"/>
      <c r="C38" s="69"/>
      <c r="D38" s="68"/>
      <c r="E38" s="68"/>
      <c r="F38" s="70"/>
      <c r="G38" s="70"/>
      <c r="H38" s="70"/>
    </row>
    <row r="39" spans="2:8" ht="15.75" thickBot="1" x14ac:dyDescent="0.3">
      <c r="B39" s="92" t="s">
        <v>715</v>
      </c>
      <c r="C39" s="57"/>
      <c r="D39" s="57"/>
      <c r="E39" s="57"/>
      <c r="F39" s="72"/>
      <c r="G39" s="72"/>
      <c r="H39" s="72"/>
    </row>
    <row r="40" spans="2:8" ht="13.5" thickBot="1" x14ac:dyDescent="0.3">
      <c r="B40" s="88"/>
      <c r="C40" s="60" t="s">
        <v>854</v>
      </c>
      <c r="D40" s="93"/>
      <c r="E40" s="94"/>
      <c r="F40" s="95">
        <f>Kap.07!I53</f>
        <v>544394.1</v>
      </c>
      <c r="G40" s="63">
        <f>F40-H40</f>
        <v>544394.1</v>
      </c>
      <c r="H40" s="95">
        <v>0</v>
      </c>
    </row>
    <row r="41" spans="2:8" ht="13.5" thickBot="1" x14ac:dyDescent="0.3">
      <c r="B41" s="64"/>
      <c r="C41" s="65" t="s">
        <v>852</v>
      </c>
      <c r="D41" s="66"/>
      <c r="E41" s="66"/>
      <c r="F41" s="67">
        <f>SUM(F40:F40)</f>
        <v>544394.1</v>
      </c>
      <c r="G41" s="67">
        <f>SUM(G40:G40)</f>
        <v>544394.1</v>
      </c>
      <c r="H41" s="67">
        <f>SUM(H40:H40)</f>
        <v>0</v>
      </c>
    </row>
    <row r="42" spans="2:8" ht="13.5" thickBot="1" x14ac:dyDescent="0.3">
      <c r="B42" s="68"/>
      <c r="C42" s="69"/>
      <c r="D42" s="68"/>
      <c r="E42" s="68"/>
      <c r="F42" s="70"/>
      <c r="G42" s="70"/>
      <c r="H42" s="70"/>
    </row>
    <row r="43" spans="2:8" ht="15.75" thickBot="1" x14ac:dyDescent="0.3">
      <c r="B43" s="96" t="s">
        <v>744</v>
      </c>
      <c r="C43" s="97"/>
      <c r="D43" s="97"/>
      <c r="E43" s="57"/>
      <c r="F43" s="72"/>
      <c r="G43" s="72"/>
      <c r="H43" s="72"/>
    </row>
    <row r="44" spans="2:8" ht="13.5" thickBot="1" x14ac:dyDescent="0.3">
      <c r="B44" s="98"/>
      <c r="C44" s="60" t="s">
        <v>71</v>
      </c>
      <c r="D44" s="61"/>
      <c r="E44" s="62"/>
      <c r="F44" s="63">
        <f>Kap.08!I19</f>
        <v>532750</v>
      </c>
      <c r="G44" s="63">
        <f t="shared" ref="G44:G49" si="1">F44-H44</f>
        <v>532750</v>
      </c>
      <c r="H44" s="63">
        <v>0</v>
      </c>
    </row>
    <row r="45" spans="2:8" ht="13.5" thickBot="1" x14ac:dyDescent="0.3">
      <c r="B45" s="59"/>
      <c r="C45" s="60" t="s">
        <v>202</v>
      </c>
      <c r="D45" s="99"/>
      <c r="E45" s="62"/>
      <c r="F45" s="63">
        <f>Kap.08!I25</f>
        <v>41000</v>
      </c>
      <c r="G45" s="63">
        <f t="shared" si="1"/>
        <v>41000</v>
      </c>
      <c r="H45" s="63">
        <v>0</v>
      </c>
    </row>
    <row r="46" spans="2:8" ht="12.75" hidden="1" customHeight="1" thickBot="1" x14ac:dyDescent="0.3">
      <c r="B46" s="59"/>
      <c r="C46" s="100"/>
      <c r="D46" s="61"/>
      <c r="E46" s="62"/>
      <c r="F46" s="63"/>
      <c r="G46" s="63">
        <f t="shared" si="1"/>
        <v>0</v>
      </c>
      <c r="H46" s="63"/>
    </row>
    <row r="47" spans="2:8" ht="12.75" hidden="1" customHeight="1" thickBot="1" x14ac:dyDescent="0.3">
      <c r="B47" s="59"/>
      <c r="C47" s="100"/>
      <c r="D47" s="61"/>
      <c r="E47" s="62"/>
      <c r="F47" s="63"/>
      <c r="G47" s="63">
        <f t="shared" si="1"/>
        <v>0</v>
      </c>
      <c r="H47" s="63"/>
    </row>
    <row r="48" spans="2:8" ht="12.75" customHeight="1" thickBot="1" x14ac:dyDescent="0.3">
      <c r="B48" s="59"/>
      <c r="C48" s="60" t="s">
        <v>614</v>
      </c>
      <c r="D48" s="101"/>
      <c r="E48" s="102"/>
      <c r="F48" s="63">
        <f>Kap.08!I63</f>
        <v>496100</v>
      </c>
      <c r="G48" s="63">
        <f t="shared" si="1"/>
        <v>496100</v>
      </c>
      <c r="H48" s="63">
        <v>0</v>
      </c>
    </row>
    <row r="49" spans="2:8" ht="12.75" customHeight="1" thickBot="1" x14ac:dyDescent="0.3">
      <c r="B49" s="59"/>
      <c r="C49" s="60" t="s">
        <v>75</v>
      </c>
      <c r="D49" s="101"/>
      <c r="E49" s="102"/>
      <c r="F49" s="63">
        <f>Kap.08!I96</f>
        <v>831208</v>
      </c>
      <c r="G49" s="63">
        <f t="shared" si="1"/>
        <v>826908</v>
      </c>
      <c r="H49" s="63">
        <f>Kap.08!I88</f>
        <v>4300</v>
      </c>
    </row>
    <row r="50" spans="2:8" ht="13.5" thickBot="1" x14ac:dyDescent="0.3">
      <c r="B50" s="64"/>
      <c r="C50" s="103" t="s">
        <v>852</v>
      </c>
      <c r="D50" s="104"/>
      <c r="E50" s="104"/>
      <c r="F50" s="105">
        <f>SUM(F44:F49)</f>
        <v>1901058</v>
      </c>
      <c r="G50" s="67">
        <f>SUM(G44:G49)</f>
        <v>1896758</v>
      </c>
      <c r="H50" s="105">
        <f>SUM(H44:H49)</f>
        <v>4300</v>
      </c>
    </row>
    <row r="51" spans="2:8" ht="13.5" thickBot="1" x14ac:dyDescent="0.3">
      <c r="B51" s="68"/>
      <c r="C51" s="69"/>
      <c r="D51" s="68"/>
      <c r="E51" s="68"/>
      <c r="F51" s="70"/>
      <c r="G51" s="70"/>
      <c r="H51" s="70"/>
    </row>
    <row r="52" spans="2:8" ht="15.75" thickBot="1" x14ac:dyDescent="0.3">
      <c r="B52" s="106" t="s">
        <v>778</v>
      </c>
      <c r="C52" s="57"/>
      <c r="D52" s="57"/>
      <c r="E52" s="57"/>
      <c r="F52" s="72"/>
      <c r="G52" s="72"/>
      <c r="H52" s="72"/>
    </row>
    <row r="53" spans="2:8" ht="12.75" hidden="1" customHeight="1" thickBot="1" x14ac:dyDescent="0.3">
      <c r="B53" s="81"/>
      <c r="C53" s="107" t="s">
        <v>853</v>
      </c>
      <c r="D53" s="78"/>
      <c r="E53" s="78"/>
      <c r="F53" s="108"/>
      <c r="G53" s="108"/>
      <c r="H53" s="108"/>
    </row>
    <row r="54" spans="2:8" ht="13.5" thickBot="1" x14ac:dyDescent="0.3">
      <c r="B54" s="109"/>
      <c r="C54" s="60" t="s">
        <v>665</v>
      </c>
      <c r="D54" s="82"/>
      <c r="E54" s="83"/>
      <c r="F54" s="63">
        <f>Kap.09!I43</f>
        <v>661323.1</v>
      </c>
      <c r="G54" s="63">
        <f>F54-H54</f>
        <v>661323.1</v>
      </c>
      <c r="H54" s="63">
        <v>0</v>
      </c>
    </row>
    <row r="55" spans="2:8" ht="13.5" thickBot="1" x14ac:dyDescent="0.3">
      <c r="B55" s="109"/>
      <c r="C55" s="60" t="s">
        <v>808</v>
      </c>
      <c r="D55" s="73"/>
      <c r="E55" s="73"/>
      <c r="F55" s="63">
        <f>Kap.09!I67</f>
        <v>67856</v>
      </c>
      <c r="G55" s="63">
        <f>F55-H55</f>
        <v>67856</v>
      </c>
      <c r="H55" s="63">
        <v>0</v>
      </c>
    </row>
    <row r="56" spans="2:8" ht="13.5" thickBot="1" x14ac:dyDescent="0.3">
      <c r="B56" s="64"/>
      <c r="C56" s="110" t="s">
        <v>852</v>
      </c>
      <c r="D56" s="66"/>
      <c r="E56" s="66"/>
      <c r="F56" s="67">
        <f>SUM(F54:F55)</f>
        <v>729179.1</v>
      </c>
      <c r="G56" s="67">
        <f>SUM(G54:G55)</f>
        <v>729179.1</v>
      </c>
      <c r="H56" s="67">
        <f>SUM(H54:H55)</f>
        <v>0</v>
      </c>
    </row>
    <row r="57" spans="2:8" ht="13.5" thickBot="1" x14ac:dyDescent="0.3">
      <c r="B57" s="68"/>
      <c r="C57" s="111"/>
      <c r="D57" s="112"/>
      <c r="E57" s="112"/>
      <c r="F57" s="113"/>
      <c r="G57" s="113"/>
      <c r="H57" s="113"/>
    </row>
    <row r="58" spans="2:8" ht="15.75" thickBot="1" x14ac:dyDescent="0.3">
      <c r="B58" s="92" t="s">
        <v>834</v>
      </c>
      <c r="C58" s="57"/>
      <c r="D58" s="57"/>
      <c r="E58" s="57"/>
      <c r="F58" s="72"/>
      <c r="G58" s="72"/>
      <c r="H58" s="72"/>
    </row>
    <row r="59" spans="2:8" ht="13.5" thickBot="1" x14ac:dyDescent="0.3">
      <c r="B59" s="88"/>
      <c r="C59" s="114" t="s">
        <v>835</v>
      </c>
      <c r="D59" s="78"/>
      <c r="E59" s="78"/>
      <c r="F59" s="79">
        <f>Kap.10!I27</f>
        <v>2181850.7999999998</v>
      </c>
      <c r="G59" s="63">
        <f>F59-H59</f>
        <v>2181850.7999999998</v>
      </c>
      <c r="H59" s="79">
        <v>0</v>
      </c>
    </row>
    <row r="60" spans="2:8" ht="13.5" thickBot="1" x14ac:dyDescent="0.3">
      <c r="B60" s="64"/>
      <c r="C60" s="65" t="s">
        <v>852</v>
      </c>
      <c r="D60" s="66"/>
      <c r="E60" s="66"/>
      <c r="F60" s="67">
        <f>SUM(F59)</f>
        <v>2181850.7999999998</v>
      </c>
      <c r="G60" s="67">
        <f t="shared" ref="G60:H60" si="2">SUM(G59)</f>
        <v>2181850.7999999998</v>
      </c>
      <c r="H60" s="67">
        <f t="shared" si="2"/>
        <v>0</v>
      </c>
    </row>
    <row r="61" spans="2:8" ht="13.5" thickBot="1" x14ac:dyDescent="0.3">
      <c r="B61" s="68"/>
      <c r="C61" s="115"/>
      <c r="D61" s="116"/>
      <c r="E61" s="116"/>
      <c r="F61" s="117"/>
      <c r="G61" s="117"/>
      <c r="H61" s="117"/>
    </row>
    <row r="62" spans="2:8" ht="16.5" thickBot="1" x14ac:dyDescent="0.3">
      <c r="B62" s="118" t="s">
        <v>851</v>
      </c>
      <c r="C62" s="56"/>
      <c r="D62" s="56"/>
      <c r="E62" s="119"/>
      <c r="F62" s="120">
        <f>F11+F17+F21+F27+F31+F37+F41+F50+F56+F60</f>
        <v>23032027.700000003</v>
      </c>
      <c r="G62" s="120">
        <f>G11+G17+G21+G27+G31+G37+G41+G50+G56+G60</f>
        <v>18825423.300000001</v>
      </c>
      <c r="H62" s="120">
        <f>H11+H17+H21+H27+H31+H37+H41+H50+H56+H60</f>
        <v>4206604.4000000004</v>
      </c>
    </row>
  </sheetData>
  <mergeCells count="5">
    <mergeCell ref="B23:D23"/>
    <mergeCell ref="B2:H4"/>
    <mergeCell ref="B5:E6"/>
    <mergeCell ref="F5:F6"/>
    <mergeCell ref="G5:H5"/>
  </mergeCells>
  <pageMargins left="0.27559055118110237" right="0.35433070866141736" top="0.43307086614173229" bottom="0.70866141732283472" header="0.51181102362204722" footer="0.51181102362204722"/>
  <pageSetup paperSize="9" scale="76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244C0-C2DE-4F9A-A085-DA0E61DDF091}">
  <sheetPr codeName="List9">
    <pageSetUpPr fitToPage="1"/>
  </sheetPr>
  <dimension ref="A3:K69"/>
  <sheetViews>
    <sheetView showGridLines="0" zoomScaleNormal="100" zoomScaleSheetLayoutView="80" workbookViewId="0">
      <selection activeCell="D3" sqref="D3"/>
    </sheetView>
  </sheetViews>
  <sheetFormatPr defaultRowHeight="12.75" x14ac:dyDescent="0.25"/>
  <cols>
    <col min="1" max="1" width="5.7109375" style="4" customWidth="1"/>
    <col min="2" max="2" width="26.28515625" style="4" customWidth="1"/>
    <col min="3" max="3" width="8.7109375" style="4" customWidth="1"/>
    <col min="4" max="4" width="37.28515625" style="4" customWidth="1"/>
    <col min="5" max="5" width="15.140625" style="5" customWidth="1"/>
    <col min="6" max="6" width="12.7109375" style="5" customWidth="1"/>
    <col min="7" max="11" width="15.140625" style="5" customWidth="1"/>
    <col min="12" max="256" width="8.85546875" style="6"/>
    <col min="257" max="257" width="5.7109375" style="6" customWidth="1"/>
    <col min="258" max="258" width="26.28515625" style="6" customWidth="1"/>
    <col min="259" max="259" width="8.7109375" style="6" customWidth="1"/>
    <col min="260" max="260" width="37.28515625" style="6" customWidth="1"/>
    <col min="261" max="267" width="15.140625" style="6" customWidth="1"/>
    <col min="268" max="512" width="8.85546875" style="6"/>
    <col min="513" max="513" width="5.7109375" style="6" customWidth="1"/>
    <col min="514" max="514" width="26.28515625" style="6" customWidth="1"/>
    <col min="515" max="515" width="8.7109375" style="6" customWidth="1"/>
    <col min="516" max="516" width="37.28515625" style="6" customWidth="1"/>
    <col min="517" max="523" width="15.140625" style="6" customWidth="1"/>
    <col min="524" max="768" width="8.85546875" style="6"/>
    <col min="769" max="769" width="5.7109375" style="6" customWidth="1"/>
    <col min="770" max="770" width="26.28515625" style="6" customWidth="1"/>
    <col min="771" max="771" width="8.7109375" style="6" customWidth="1"/>
    <col min="772" max="772" width="37.28515625" style="6" customWidth="1"/>
    <col min="773" max="779" width="15.140625" style="6" customWidth="1"/>
    <col min="780" max="1024" width="8.85546875" style="6"/>
    <col min="1025" max="1025" width="5.7109375" style="6" customWidth="1"/>
    <col min="1026" max="1026" width="26.28515625" style="6" customWidth="1"/>
    <col min="1027" max="1027" width="8.7109375" style="6" customWidth="1"/>
    <col min="1028" max="1028" width="37.28515625" style="6" customWidth="1"/>
    <col min="1029" max="1035" width="15.140625" style="6" customWidth="1"/>
    <col min="1036" max="1280" width="8.85546875" style="6"/>
    <col min="1281" max="1281" width="5.7109375" style="6" customWidth="1"/>
    <col min="1282" max="1282" width="26.28515625" style="6" customWidth="1"/>
    <col min="1283" max="1283" width="8.7109375" style="6" customWidth="1"/>
    <col min="1284" max="1284" width="37.28515625" style="6" customWidth="1"/>
    <col min="1285" max="1291" width="15.140625" style="6" customWidth="1"/>
    <col min="1292" max="1536" width="8.85546875" style="6"/>
    <col min="1537" max="1537" width="5.7109375" style="6" customWidth="1"/>
    <col min="1538" max="1538" width="26.28515625" style="6" customWidth="1"/>
    <col min="1539" max="1539" width="8.7109375" style="6" customWidth="1"/>
    <col min="1540" max="1540" width="37.28515625" style="6" customWidth="1"/>
    <col min="1541" max="1547" width="15.140625" style="6" customWidth="1"/>
    <col min="1548" max="1792" width="8.85546875" style="6"/>
    <col min="1793" max="1793" width="5.7109375" style="6" customWidth="1"/>
    <col min="1794" max="1794" width="26.28515625" style="6" customWidth="1"/>
    <col min="1795" max="1795" width="8.7109375" style="6" customWidth="1"/>
    <col min="1796" max="1796" width="37.28515625" style="6" customWidth="1"/>
    <col min="1797" max="1803" width="15.140625" style="6" customWidth="1"/>
    <col min="1804" max="2048" width="8.85546875" style="6"/>
    <col min="2049" max="2049" width="5.7109375" style="6" customWidth="1"/>
    <col min="2050" max="2050" width="26.28515625" style="6" customWidth="1"/>
    <col min="2051" max="2051" width="8.7109375" style="6" customWidth="1"/>
    <col min="2052" max="2052" width="37.28515625" style="6" customWidth="1"/>
    <col min="2053" max="2059" width="15.140625" style="6" customWidth="1"/>
    <col min="2060" max="2304" width="8.85546875" style="6"/>
    <col min="2305" max="2305" width="5.7109375" style="6" customWidth="1"/>
    <col min="2306" max="2306" width="26.28515625" style="6" customWidth="1"/>
    <col min="2307" max="2307" width="8.7109375" style="6" customWidth="1"/>
    <col min="2308" max="2308" width="37.28515625" style="6" customWidth="1"/>
    <col min="2309" max="2315" width="15.140625" style="6" customWidth="1"/>
    <col min="2316" max="2560" width="8.85546875" style="6"/>
    <col min="2561" max="2561" width="5.7109375" style="6" customWidth="1"/>
    <col min="2562" max="2562" width="26.28515625" style="6" customWidth="1"/>
    <col min="2563" max="2563" width="8.7109375" style="6" customWidth="1"/>
    <col min="2564" max="2564" width="37.28515625" style="6" customWidth="1"/>
    <col min="2565" max="2571" width="15.140625" style="6" customWidth="1"/>
    <col min="2572" max="2816" width="8.85546875" style="6"/>
    <col min="2817" max="2817" width="5.7109375" style="6" customWidth="1"/>
    <col min="2818" max="2818" width="26.28515625" style="6" customWidth="1"/>
    <col min="2819" max="2819" width="8.7109375" style="6" customWidth="1"/>
    <col min="2820" max="2820" width="37.28515625" style="6" customWidth="1"/>
    <col min="2821" max="2827" width="15.140625" style="6" customWidth="1"/>
    <col min="2828" max="3072" width="8.85546875" style="6"/>
    <col min="3073" max="3073" width="5.7109375" style="6" customWidth="1"/>
    <col min="3074" max="3074" width="26.28515625" style="6" customWidth="1"/>
    <col min="3075" max="3075" width="8.7109375" style="6" customWidth="1"/>
    <col min="3076" max="3076" width="37.28515625" style="6" customWidth="1"/>
    <col min="3077" max="3083" width="15.140625" style="6" customWidth="1"/>
    <col min="3084" max="3328" width="8.85546875" style="6"/>
    <col min="3329" max="3329" width="5.7109375" style="6" customWidth="1"/>
    <col min="3330" max="3330" width="26.28515625" style="6" customWidth="1"/>
    <col min="3331" max="3331" width="8.7109375" style="6" customWidth="1"/>
    <col min="3332" max="3332" width="37.28515625" style="6" customWidth="1"/>
    <col min="3333" max="3339" width="15.140625" style="6" customWidth="1"/>
    <col min="3340" max="3584" width="8.85546875" style="6"/>
    <col min="3585" max="3585" width="5.7109375" style="6" customWidth="1"/>
    <col min="3586" max="3586" width="26.28515625" style="6" customWidth="1"/>
    <col min="3587" max="3587" width="8.7109375" style="6" customWidth="1"/>
    <col min="3588" max="3588" width="37.28515625" style="6" customWidth="1"/>
    <col min="3589" max="3595" width="15.140625" style="6" customWidth="1"/>
    <col min="3596" max="3840" width="8.85546875" style="6"/>
    <col min="3841" max="3841" width="5.7109375" style="6" customWidth="1"/>
    <col min="3842" max="3842" width="26.28515625" style="6" customWidth="1"/>
    <col min="3843" max="3843" width="8.7109375" style="6" customWidth="1"/>
    <col min="3844" max="3844" width="37.28515625" style="6" customWidth="1"/>
    <col min="3845" max="3851" width="15.140625" style="6" customWidth="1"/>
    <col min="3852" max="4096" width="8.85546875" style="6"/>
    <col min="4097" max="4097" width="5.7109375" style="6" customWidth="1"/>
    <col min="4098" max="4098" width="26.28515625" style="6" customWidth="1"/>
    <col min="4099" max="4099" width="8.7109375" style="6" customWidth="1"/>
    <col min="4100" max="4100" width="37.28515625" style="6" customWidth="1"/>
    <col min="4101" max="4107" width="15.140625" style="6" customWidth="1"/>
    <col min="4108" max="4352" width="8.85546875" style="6"/>
    <col min="4353" max="4353" width="5.7109375" style="6" customWidth="1"/>
    <col min="4354" max="4354" width="26.28515625" style="6" customWidth="1"/>
    <col min="4355" max="4355" width="8.7109375" style="6" customWidth="1"/>
    <col min="4356" max="4356" width="37.28515625" style="6" customWidth="1"/>
    <col min="4357" max="4363" width="15.140625" style="6" customWidth="1"/>
    <col min="4364" max="4608" width="8.85546875" style="6"/>
    <col min="4609" max="4609" width="5.7109375" style="6" customWidth="1"/>
    <col min="4610" max="4610" width="26.28515625" style="6" customWidth="1"/>
    <col min="4611" max="4611" width="8.7109375" style="6" customWidth="1"/>
    <col min="4612" max="4612" width="37.28515625" style="6" customWidth="1"/>
    <col min="4613" max="4619" width="15.140625" style="6" customWidth="1"/>
    <col min="4620" max="4864" width="8.85546875" style="6"/>
    <col min="4865" max="4865" width="5.7109375" style="6" customWidth="1"/>
    <col min="4866" max="4866" width="26.28515625" style="6" customWidth="1"/>
    <col min="4867" max="4867" width="8.7109375" style="6" customWidth="1"/>
    <col min="4868" max="4868" width="37.28515625" style="6" customWidth="1"/>
    <col min="4869" max="4875" width="15.140625" style="6" customWidth="1"/>
    <col min="4876" max="5120" width="8.85546875" style="6"/>
    <col min="5121" max="5121" width="5.7109375" style="6" customWidth="1"/>
    <col min="5122" max="5122" width="26.28515625" style="6" customWidth="1"/>
    <col min="5123" max="5123" width="8.7109375" style="6" customWidth="1"/>
    <col min="5124" max="5124" width="37.28515625" style="6" customWidth="1"/>
    <col min="5125" max="5131" width="15.140625" style="6" customWidth="1"/>
    <col min="5132" max="5376" width="8.85546875" style="6"/>
    <col min="5377" max="5377" width="5.7109375" style="6" customWidth="1"/>
    <col min="5378" max="5378" width="26.28515625" style="6" customWidth="1"/>
    <col min="5379" max="5379" width="8.7109375" style="6" customWidth="1"/>
    <col min="5380" max="5380" width="37.28515625" style="6" customWidth="1"/>
    <col min="5381" max="5387" width="15.140625" style="6" customWidth="1"/>
    <col min="5388" max="5632" width="8.85546875" style="6"/>
    <col min="5633" max="5633" width="5.7109375" style="6" customWidth="1"/>
    <col min="5634" max="5634" width="26.28515625" style="6" customWidth="1"/>
    <col min="5635" max="5635" width="8.7109375" style="6" customWidth="1"/>
    <col min="5636" max="5636" width="37.28515625" style="6" customWidth="1"/>
    <col min="5637" max="5643" width="15.140625" style="6" customWidth="1"/>
    <col min="5644" max="5888" width="8.85546875" style="6"/>
    <col min="5889" max="5889" width="5.7109375" style="6" customWidth="1"/>
    <col min="5890" max="5890" width="26.28515625" style="6" customWidth="1"/>
    <col min="5891" max="5891" width="8.7109375" style="6" customWidth="1"/>
    <col min="5892" max="5892" width="37.28515625" style="6" customWidth="1"/>
    <col min="5893" max="5899" width="15.140625" style="6" customWidth="1"/>
    <col min="5900" max="6144" width="8.85546875" style="6"/>
    <col min="6145" max="6145" width="5.7109375" style="6" customWidth="1"/>
    <col min="6146" max="6146" width="26.28515625" style="6" customWidth="1"/>
    <col min="6147" max="6147" width="8.7109375" style="6" customWidth="1"/>
    <col min="6148" max="6148" width="37.28515625" style="6" customWidth="1"/>
    <col min="6149" max="6155" width="15.140625" style="6" customWidth="1"/>
    <col min="6156" max="6400" width="8.85546875" style="6"/>
    <col min="6401" max="6401" width="5.7109375" style="6" customWidth="1"/>
    <col min="6402" max="6402" width="26.28515625" style="6" customWidth="1"/>
    <col min="6403" max="6403" width="8.7109375" style="6" customWidth="1"/>
    <col min="6404" max="6404" width="37.28515625" style="6" customWidth="1"/>
    <col min="6405" max="6411" width="15.140625" style="6" customWidth="1"/>
    <col min="6412" max="6656" width="8.85546875" style="6"/>
    <col min="6657" max="6657" width="5.7109375" style="6" customWidth="1"/>
    <col min="6658" max="6658" width="26.28515625" style="6" customWidth="1"/>
    <col min="6659" max="6659" width="8.7109375" style="6" customWidth="1"/>
    <col min="6660" max="6660" width="37.28515625" style="6" customWidth="1"/>
    <col min="6661" max="6667" width="15.140625" style="6" customWidth="1"/>
    <col min="6668" max="6912" width="8.85546875" style="6"/>
    <col min="6913" max="6913" width="5.7109375" style="6" customWidth="1"/>
    <col min="6914" max="6914" width="26.28515625" style="6" customWidth="1"/>
    <col min="6915" max="6915" width="8.7109375" style="6" customWidth="1"/>
    <col min="6916" max="6916" width="37.28515625" style="6" customWidth="1"/>
    <col min="6917" max="6923" width="15.140625" style="6" customWidth="1"/>
    <col min="6924" max="7168" width="8.85546875" style="6"/>
    <col min="7169" max="7169" width="5.7109375" style="6" customWidth="1"/>
    <col min="7170" max="7170" width="26.28515625" style="6" customWidth="1"/>
    <col min="7171" max="7171" width="8.7109375" style="6" customWidth="1"/>
    <col min="7172" max="7172" width="37.28515625" style="6" customWidth="1"/>
    <col min="7173" max="7179" width="15.140625" style="6" customWidth="1"/>
    <col min="7180" max="7424" width="8.85546875" style="6"/>
    <col min="7425" max="7425" width="5.7109375" style="6" customWidth="1"/>
    <col min="7426" max="7426" width="26.28515625" style="6" customWidth="1"/>
    <col min="7427" max="7427" width="8.7109375" style="6" customWidth="1"/>
    <col min="7428" max="7428" width="37.28515625" style="6" customWidth="1"/>
    <col min="7429" max="7435" width="15.140625" style="6" customWidth="1"/>
    <col min="7436" max="7680" width="8.85546875" style="6"/>
    <col min="7681" max="7681" width="5.7109375" style="6" customWidth="1"/>
    <col min="7682" max="7682" width="26.28515625" style="6" customWidth="1"/>
    <col min="7683" max="7683" width="8.7109375" style="6" customWidth="1"/>
    <col min="7684" max="7684" width="37.28515625" style="6" customWidth="1"/>
    <col min="7685" max="7691" width="15.140625" style="6" customWidth="1"/>
    <col min="7692" max="7936" width="8.85546875" style="6"/>
    <col min="7937" max="7937" width="5.7109375" style="6" customWidth="1"/>
    <col min="7938" max="7938" width="26.28515625" style="6" customWidth="1"/>
    <col min="7939" max="7939" width="8.7109375" style="6" customWidth="1"/>
    <col min="7940" max="7940" width="37.28515625" style="6" customWidth="1"/>
    <col min="7941" max="7947" width="15.140625" style="6" customWidth="1"/>
    <col min="7948" max="8192" width="8.85546875" style="6"/>
    <col min="8193" max="8193" width="5.7109375" style="6" customWidth="1"/>
    <col min="8194" max="8194" width="26.28515625" style="6" customWidth="1"/>
    <col min="8195" max="8195" width="8.7109375" style="6" customWidth="1"/>
    <col min="8196" max="8196" width="37.28515625" style="6" customWidth="1"/>
    <col min="8197" max="8203" width="15.140625" style="6" customWidth="1"/>
    <col min="8204" max="8448" width="8.85546875" style="6"/>
    <col min="8449" max="8449" width="5.7109375" style="6" customWidth="1"/>
    <col min="8450" max="8450" width="26.28515625" style="6" customWidth="1"/>
    <col min="8451" max="8451" width="8.7109375" style="6" customWidth="1"/>
    <col min="8452" max="8452" width="37.28515625" style="6" customWidth="1"/>
    <col min="8453" max="8459" width="15.140625" style="6" customWidth="1"/>
    <col min="8460" max="8704" width="8.85546875" style="6"/>
    <col min="8705" max="8705" width="5.7109375" style="6" customWidth="1"/>
    <col min="8706" max="8706" width="26.28515625" style="6" customWidth="1"/>
    <col min="8707" max="8707" width="8.7109375" style="6" customWidth="1"/>
    <col min="8708" max="8708" width="37.28515625" style="6" customWidth="1"/>
    <col min="8709" max="8715" width="15.140625" style="6" customWidth="1"/>
    <col min="8716" max="8960" width="8.85546875" style="6"/>
    <col min="8961" max="8961" width="5.7109375" style="6" customWidth="1"/>
    <col min="8962" max="8962" width="26.28515625" style="6" customWidth="1"/>
    <col min="8963" max="8963" width="8.7109375" style="6" customWidth="1"/>
    <col min="8964" max="8964" width="37.28515625" style="6" customWidth="1"/>
    <col min="8965" max="8971" width="15.140625" style="6" customWidth="1"/>
    <col min="8972" max="9216" width="8.85546875" style="6"/>
    <col min="9217" max="9217" width="5.7109375" style="6" customWidth="1"/>
    <col min="9218" max="9218" width="26.28515625" style="6" customWidth="1"/>
    <col min="9219" max="9219" width="8.7109375" style="6" customWidth="1"/>
    <col min="9220" max="9220" width="37.28515625" style="6" customWidth="1"/>
    <col min="9221" max="9227" width="15.140625" style="6" customWidth="1"/>
    <col min="9228" max="9472" width="8.85546875" style="6"/>
    <col min="9473" max="9473" width="5.7109375" style="6" customWidth="1"/>
    <col min="9474" max="9474" width="26.28515625" style="6" customWidth="1"/>
    <col min="9475" max="9475" width="8.7109375" style="6" customWidth="1"/>
    <col min="9476" max="9476" width="37.28515625" style="6" customWidth="1"/>
    <col min="9477" max="9483" width="15.140625" style="6" customWidth="1"/>
    <col min="9484" max="9728" width="8.85546875" style="6"/>
    <col min="9729" max="9729" width="5.7109375" style="6" customWidth="1"/>
    <col min="9730" max="9730" width="26.28515625" style="6" customWidth="1"/>
    <col min="9731" max="9731" width="8.7109375" style="6" customWidth="1"/>
    <col min="9732" max="9732" width="37.28515625" style="6" customWidth="1"/>
    <col min="9733" max="9739" width="15.140625" style="6" customWidth="1"/>
    <col min="9740" max="9984" width="8.85546875" style="6"/>
    <col min="9985" max="9985" width="5.7109375" style="6" customWidth="1"/>
    <col min="9986" max="9986" width="26.28515625" style="6" customWidth="1"/>
    <col min="9987" max="9987" width="8.7109375" style="6" customWidth="1"/>
    <col min="9988" max="9988" width="37.28515625" style="6" customWidth="1"/>
    <col min="9989" max="9995" width="15.140625" style="6" customWidth="1"/>
    <col min="9996" max="10240" width="8.85546875" style="6"/>
    <col min="10241" max="10241" width="5.7109375" style="6" customWidth="1"/>
    <col min="10242" max="10242" width="26.28515625" style="6" customWidth="1"/>
    <col min="10243" max="10243" width="8.7109375" style="6" customWidth="1"/>
    <col min="10244" max="10244" width="37.28515625" style="6" customWidth="1"/>
    <col min="10245" max="10251" width="15.140625" style="6" customWidth="1"/>
    <col min="10252" max="10496" width="8.85546875" style="6"/>
    <col min="10497" max="10497" width="5.7109375" style="6" customWidth="1"/>
    <col min="10498" max="10498" width="26.28515625" style="6" customWidth="1"/>
    <col min="10499" max="10499" width="8.7109375" style="6" customWidth="1"/>
    <col min="10500" max="10500" width="37.28515625" style="6" customWidth="1"/>
    <col min="10501" max="10507" width="15.140625" style="6" customWidth="1"/>
    <col min="10508" max="10752" width="8.85546875" style="6"/>
    <col min="10753" max="10753" width="5.7109375" style="6" customWidth="1"/>
    <col min="10754" max="10754" width="26.28515625" style="6" customWidth="1"/>
    <col min="10755" max="10755" width="8.7109375" style="6" customWidth="1"/>
    <col min="10756" max="10756" width="37.28515625" style="6" customWidth="1"/>
    <col min="10757" max="10763" width="15.140625" style="6" customWidth="1"/>
    <col min="10764" max="11008" width="8.85546875" style="6"/>
    <col min="11009" max="11009" width="5.7109375" style="6" customWidth="1"/>
    <col min="11010" max="11010" width="26.28515625" style="6" customWidth="1"/>
    <col min="11011" max="11011" width="8.7109375" style="6" customWidth="1"/>
    <col min="11012" max="11012" width="37.28515625" style="6" customWidth="1"/>
    <col min="11013" max="11019" width="15.140625" style="6" customWidth="1"/>
    <col min="11020" max="11264" width="8.85546875" style="6"/>
    <col min="11265" max="11265" width="5.7109375" style="6" customWidth="1"/>
    <col min="11266" max="11266" width="26.28515625" style="6" customWidth="1"/>
    <col min="11267" max="11267" width="8.7109375" style="6" customWidth="1"/>
    <col min="11268" max="11268" width="37.28515625" style="6" customWidth="1"/>
    <col min="11269" max="11275" width="15.140625" style="6" customWidth="1"/>
    <col min="11276" max="11520" width="8.85546875" style="6"/>
    <col min="11521" max="11521" width="5.7109375" style="6" customWidth="1"/>
    <col min="11522" max="11522" width="26.28515625" style="6" customWidth="1"/>
    <col min="11523" max="11523" width="8.7109375" style="6" customWidth="1"/>
    <col min="11524" max="11524" width="37.28515625" style="6" customWidth="1"/>
    <col min="11525" max="11531" width="15.140625" style="6" customWidth="1"/>
    <col min="11532" max="11776" width="8.85546875" style="6"/>
    <col min="11777" max="11777" width="5.7109375" style="6" customWidth="1"/>
    <col min="11778" max="11778" width="26.28515625" style="6" customWidth="1"/>
    <col min="11779" max="11779" width="8.7109375" style="6" customWidth="1"/>
    <col min="11780" max="11780" width="37.28515625" style="6" customWidth="1"/>
    <col min="11781" max="11787" width="15.140625" style="6" customWidth="1"/>
    <col min="11788" max="12032" width="8.85546875" style="6"/>
    <col min="12033" max="12033" width="5.7109375" style="6" customWidth="1"/>
    <col min="12034" max="12034" width="26.28515625" style="6" customWidth="1"/>
    <col min="12035" max="12035" width="8.7109375" style="6" customWidth="1"/>
    <col min="12036" max="12036" width="37.28515625" style="6" customWidth="1"/>
    <col min="12037" max="12043" width="15.140625" style="6" customWidth="1"/>
    <col min="12044" max="12288" width="8.85546875" style="6"/>
    <col min="12289" max="12289" width="5.7109375" style="6" customWidth="1"/>
    <col min="12290" max="12290" width="26.28515625" style="6" customWidth="1"/>
    <col min="12291" max="12291" width="8.7109375" style="6" customWidth="1"/>
    <col min="12292" max="12292" width="37.28515625" style="6" customWidth="1"/>
    <col min="12293" max="12299" width="15.140625" style="6" customWidth="1"/>
    <col min="12300" max="12544" width="8.85546875" style="6"/>
    <col min="12545" max="12545" width="5.7109375" style="6" customWidth="1"/>
    <col min="12546" max="12546" width="26.28515625" style="6" customWidth="1"/>
    <col min="12547" max="12547" width="8.7109375" style="6" customWidth="1"/>
    <col min="12548" max="12548" width="37.28515625" style="6" customWidth="1"/>
    <col min="12549" max="12555" width="15.140625" style="6" customWidth="1"/>
    <col min="12556" max="12800" width="8.85546875" style="6"/>
    <col min="12801" max="12801" width="5.7109375" style="6" customWidth="1"/>
    <col min="12802" max="12802" width="26.28515625" style="6" customWidth="1"/>
    <col min="12803" max="12803" width="8.7109375" style="6" customWidth="1"/>
    <col min="12804" max="12804" width="37.28515625" style="6" customWidth="1"/>
    <col min="12805" max="12811" width="15.140625" style="6" customWidth="1"/>
    <col min="12812" max="13056" width="8.85546875" style="6"/>
    <col min="13057" max="13057" width="5.7109375" style="6" customWidth="1"/>
    <col min="13058" max="13058" width="26.28515625" style="6" customWidth="1"/>
    <col min="13059" max="13059" width="8.7109375" style="6" customWidth="1"/>
    <col min="13060" max="13060" width="37.28515625" style="6" customWidth="1"/>
    <col min="13061" max="13067" width="15.140625" style="6" customWidth="1"/>
    <col min="13068" max="13312" width="8.85546875" style="6"/>
    <col min="13313" max="13313" width="5.7109375" style="6" customWidth="1"/>
    <col min="13314" max="13314" width="26.28515625" style="6" customWidth="1"/>
    <col min="13315" max="13315" width="8.7109375" style="6" customWidth="1"/>
    <col min="13316" max="13316" width="37.28515625" style="6" customWidth="1"/>
    <col min="13317" max="13323" width="15.140625" style="6" customWidth="1"/>
    <col min="13324" max="13568" width="8.85546875" style="6"/>
    <col min="13569" max="13569" width="5.7109375" style="6" customWidth="1"/>
    <col min="13570" max="13570" width="26.28515625" style="6" customWidth="1"/>
    <col min="13571" max="13571" width="8.7109375" style="6" customWidth="1"/>
    <col min="13572" max="13572" width="37.28515625" style="6" customWidth="1"/>
    <col min="13573" max="13579" width="15.140625" style="6" customWidth="1"/>
    <col min="13580" max="13824" width="8.85546875" style="6"/>
    <col min="13825" max="13825" width="5.7109375" style="6" customWidth="1"/>
    <col min="13826" max="13826" width="26.28515625" style="6" customWidth="1"/>
    <col min="13827" max="13827" width="8.7109375" style="6" customWidth="1"/>
    <col min="13828" max="13828" width="37.28515625" style="6" customWidth="1"/>
    <col min="13829" max="13835" width="15.140625" style="6" customWidth="1"/>
    <col min="13836" max="14080" width="8.85546875" style="6"/>
    <col min="14081" max="14081" width="5.7109375" style="6" customWidth="1"/>
    <col min="14082" max="14082" width="26.28515625" style="6" customWidth="1"/>
    <col min="14083" max="14083" width="8.7109375" style="6" customWidth="1"/>
    <col min="14084" max="14084" width="37.28515625" style="6" customWidth="1"/>
    <col min="14085" max="14091" width="15.140625" style="6" customWidth="1"/>
    <col min="14092" max="14336" width="8.85546875" style="6"/>
    <col min="14337" max="14337" width="5.7109375" style="6" customWidth="1"/>
    <col min="14338" max="14338" width="26.28515625" style="6" customWidth="1"/>
    <col min="14339" max="14339" width="8.7109375" style="6" customWidth="1"/>
    <col min="14340" max="14340" width="37.28515625" style="6" customWidth="1"/>
    <col min="14341" max="14347" width="15.140625" style="6" customWidth="1"/>
    <col min="14348" max="14592" width="8.85546875" style="6"/>
    <col min="14593" max="14593" width="5.7109375" style="6" customWidth="1"/>
    <col min="14594" max="14594" width="26.28515625" style="6" customWidth="1"/>
    <col min="14595" max="14595" width="8.7109375" style="6" customWidth="1"/>
    <col min="14596" max="14596" width="37.28515625" style="6" customWidth="1"/>
    <col min="14597" max="14603" width="15.140625" style="6" customWidth="1"/>
    <col min="14604" max="14848" width="8.85546875" style="6"/>
    <col min="14849" max="14849" width="5.7109375" style="6" customWidth="1"/>
    <col min="14850" max="14850" width="26.28515625" style="6" customWidth="1"/>
    <col min="14851" max="14851" width="8.7109375" style="6" customWidth="1"/>
    <col min="14852" max="14852" width="37.28515625" style="6" customWidth="1"/>
    <col min="14853" max="14859" width="15.140625" style="6" customWidth="1"/>
    <col min="14860" max="15104" width="8.85546875" style="6"/>
    <col min="15105" max="15105" width="5.7109375" style="6" customWidth="1"/>
    <col min="15106" max="15106" width="26.28515625" style="6" customWidth="1"/>
    <col min="15107" max="15107" width="8.7109375" style="6" customWidth="1"/>
    <col min="15108" max="15108" width="37.28515625" style="6" customWidth="1"/>
    <col min="15109" max="15115" width="15.140625" style="6" customWidth="1"/>
    <col min="15116" max="15360" width="8.85546875" style="6"/>
    <col min="15361" max="15361" width="5.7109375" style="6" customWidth="1"/>
    <col min="15362" max="15362" width="26.28515625" style="6" customWidth="1"/>
    <col min="15363" max="15363" width="8.7109375" style="6" customWidth="1"/>
    <col min="15364" max="15364" width="37.28515625" style="6" customWidth="1"/>
    <col min="15365" max="15371" width="15.140625" style="6" customWidth="1"/>
    <col min="15372" max="15616" width="8.85546875" style="6"/>
    <col min="15617" max="15617" width="5.7109375" style="6" customWidth="1"/>
    <col min="15618" max="15618" width="26.28515625" style="6" customWidth="1"/>
    <col min="15619" max="15619" width="8.7109375" style="6" customWidth="1"/>
    <col min="15620" max="15620" width="37.28515625" style="6" customWidth="1"/>
    <col min="15621" max="15627" width="15.140625" style="6" customWidth="1"/>
    <col min="15628" max="15872" width="8.85546875" style="6"/>
    <col min="15873" max="15873" width="5.7109375" style="6" customWidth="1"/>
    <col min="15874" max="15874" width="26.28515625" style="6" customWidth="1"/>
    <col min="15875" max="15875" width="8.7109375" style="6" customWidth="1"/>
    <col min="15876" max="15876" width="37.28515625" style="6" customWidth="1"/>
    <col min="15877" max="15883" width="15.140625" style="6" customWidth="1"/>
    <col min="15884" max="16128" width="8.85546875" style="6"/>
    <col min="16129" max="16129" width="5.7109375" style="6" customWidth="1"/>
    <col min="16130" max="16130" width="26.28515625" style="6" customWidth="1"/>
    <col min="16131" max="16131" width="8.7109375" style="6" customWidth="1"/>
    <col min="16132" max="16132" width="37.28515625" style="6" customWidth="1"/>
    <col min="16133" max="16139" width="15.140625" style="6" customWidth="1"/>
    <col min="16140" max="16384" width="8.85546875" style="6"/>
  </cols>
  <sheetData>
    <row r="3" spans="1:11" x14ac:dyDescent="0.25">
      <c r="B3" s="1" t="s">
        <v>0</v>
      </c>
      <c r="C3" s="1"/>
      <c r="D3" s="1"/>
      <c r="E3" s="2"/>
      <c r="F3" s="2"/>
      <c r="G3" s="2"/>
      <c r="H3" s="2"/>
      <c r="I3" s="2"/>
      <c r="J3" s="2"/>
    </row>
    <row r="4" spans="1:11" x14ac:dyDescent="0.25">
      <c r="B4" s="1" t="s">
        <v>1</v>
      </c>
      <c r="C4" s="1"/>
      <c r="D4" s="1"/>
      <c r="E4" s="2"/>
      <c r="F4" s="2"/>
      <c r="G4" s="2"/>
      <c r="H4" s="2"/>
      <c r="I4" s="2"/>
      <c r="J4" s="2"/>
    </row>
    <row r="5" spans="1:11" x14ac:dyDescent="0.25">
      <c r="B5" s="1" t="s">
        <v>2</v>
      </c>
      <c r="C5" s="1"/>
      <c r="D5" s="1"/>
      <c r="E5" s="2"/>
      <c r="F5" s="2"/>
      <c r="G5" s="2"/>
      <c r="H5" s="2"/>
      <c r="I5" s="2"/>
      <c r="J5" s="2"/>
    </row>
    <row r="7" spans="1:11" ht="18" x14ac:dyDescent="0.25">
      <c r="A7" s="7" t="s">
        <v>3</v>
      </c>
      <c r="B7" s="8" t="s">
        <v>778</v>
      </c>
      <c r="C7" s="9"/>
      <c r="D7" s="10"/>
      <c r="E7" s="11"/>
      <c r="F7" s="11"/>
      <c r="G7" s="11"/>
      <c r="H7" s="11"/>
      <c r="I7" s="11"/>
      <c r="J7" s="12"/>
      <c r="K7" s="13"/>
    </row>
    <row r="8" spans="1:11" ht="13.5" thickBot="1" x14ac:dyDescent="0.3">
      <c r="A8" s="4" t="s">
        <v>3</v>
      </c>
      <c r="C8" s="14"/>
      <c r="E8" s="13"/>
      <c r="F8" s="13"/>
      <c r="G8" s="13"/>
      <c r="H8" s="13"/>
      <c r="I8" s="13"/>
      <c r="J8" s="13"/>
      <c r="K8" s="13"/>
    </row>
    <row r="9" spans="1:11" ht="34.5" customHeight="1" thickBot="1" x14ac:dyDescent="0.3">
      <c r="A9" s="4" t="s">
        <v>3</v>
      </c>
      <c r="B9" s="15"/>
      <c r="C9" s="16"/>
      <c r="D9" s="17" t="s">
        <v>5</v>
      </c>
      <c r="E9" s="149" t="s">
        <v>6</v>
      </c>
      <c r="F9" s="150"/>
      <c r="G9" s="149" t="s">
        <v>7</v>
      </c>
      <c r="H9" s="150"/>
      <c r="I9" s="18"/>
      <c r="J9" s="18"/>
      <c r="K9" s="13"/>
    </row>
    <row r="10" spans="1:11" ht="34.5" customHeight="1" x14ac:dyDescent="0.25">
      <c r="A10" s="4" t="s">
        <v>3</v>
      </c>
      <c r="B10" s="19" t="s">
        <v>8</v>
      </c>
      <c r="C10" s="20" t="s">
        <v>9</v>
      </c>
      <c r="D10" s="21" t="s">
        <v>10</v>
      </c>
      <c r="E10" s="22" t="s">
        <v>11</v>
      </c>
      <c r="F10" s="23" t="s">
        <v>897</v>
      </c>
      <c r="G10" s="22" t="s">
        <v>898</v>
      </c>
      <c r="H10" s="23" t="s">
        <v>899</v>
      </c>
      <c r="I10" s="23" t="s">
        <v>900</v>
      </c>
      <c r="J10" s="23" t="s">
        <v>12</v>
      </c>
      <c r="K10" s="13"/>
    </row>
    <row r="11" spans="1:11" ht="13.5" customHeight="1" thickBot="1" x14ac:dyDescent="0.3">
      <c r="A11" s="4" t="s">
        <v>3</v>
      </c>
      <c r="B11" s="24"/>
      <c r="C11" s="25"/>
      <c r="D11" s="26"/>
      <c r="E11" s="27"/>
      <c r="F11" s="28"/>
      <c r="G11" s="27"/>
      <c r="H11" s="28"/>
      <c r="I11" s="28"/>
      <c r="J11" s="28"/>
      <c r="K11" s="13"/>
    </row>
    <row r="12" spans="1:11" ht="13.5" thickBot="1" x14ac:dyDescent="0.3">
      <c r="A12" s="4" t="s">
        <v>3</v>
      </c>
      <c r="B12" s="29" t="s">
        <v>665</v>
      </c>
      <c r="C12" s="30"/>
      <c r="D12" s="31"/>
      <c r="E12" s="32"/>
      <c r="F12" s="33"/>
      <c r="G12" s="32"/>
      <c r="H12" s="33"/>
      <c r="I12" s="33"/>
      <c r="J12" s="33"/>
      <c r="K12" s="13"/>
    </row>
    <row r="13" spans="1:11" x14ac:dyDescent="0.25">
      <c r="A13" s="4" t="s">
        <v>3</v>
      </c>
      <c r="B13" s="34" t="s">
        <v>727</v>
      </c>
      <c r="C13" s="35" t="s">
        <v>779</v>
      </c>
      <c r="D13" s="36" t="s">
        <v>780</v>
      </c>
      <c r="E13" s="37">
        <v>1664877.7</v>
      </c>
      <c r="F13" s="38">
        <v>905864</v>
      </c>
      <c r="G13" s="37">
        <v>14830</v>
      </c>
      <c r="H13" s="38">
        <v>16830</v>
      </c>
      <c r="I13" s="39">
        <v>37909</v>
      </c>
      <c r="J13" s="39">
        <f>E13-(F13+H13+I13)</f>
        <v>704274.7</v>
      </c>
      <c r="K13" s="13"/>
    </row>
    <row r="14" spans="1:11" x14ac:dyDescent="0.25">
      <c r="A14" s="4" t="s">
        <v>3</v>
      </c>
      <c r="B14" s="40"/>
      <c r="C14" s="41"/>
      <c r="D14" s="42" t="s">
        <v>25</v>
      </c>
      <c r="E14" s="43"/>
      <c r="F14" s="44"/>
      <c r="G14" s="43"/>
      <c r="H14" s="44"/>
      <c r="I14" s="45">
        <v>37909</v>
      </c>
      <c r="J14" s="45"/>
      <c r="K14" s="13"/>
    </row>
    <row r="15" spans="1:11" x14ac:dyDescent="0.25">
      <c r="A15" s="4" t="s">
        <v>3</v>
      </c>
      <c r="B15" s="34" t="s">
        <v>727</v>
      </c>
      <c r="C15" s="35" t="s">
        <v>781</v>
      </c>
      <c r="D15" s="36" t="s">
        <v>782</v>
      </c>
      <c r="E15" s="37">
        <v>830606.01</v>
      </c>
      <c r="F15" s="38">
        <v>333337.21000000002</v>
      </c>
      <c r="G15" s="37">
        <v>26620</v>
      </c>
      <c r="H15" s="38">
        <v>31458.3</v>
      </c>
      <c r="I15" s="39">
        <v>59568</v>
      </c>
      <c r="J15" s="39">
        <f>E15-(F15+H15+I15)</f>
        <v>406242.5</v>
      </c>
      <c r="K15" s="13"/>
    </row>
    <row r="16" spans="1:11" x14ac:dyDescent="0.25">
      <c r="A16" s="4" t="s">
        <v>3</v>
      </c>
      <c r="B16" s="40"/>
      <c r="C16" s="41"/>
      <c r="D16" s="42" t="s">
        <v>25</v>
      </c>
      <c r="E16" s="43"/>
      <c r="F16" s="44"/>
      <c r="G16" s="43"/>
      <c r="H16" s="44"/>
      <c r="I16" s="45">
        <v>59568</v>
      </c>
      <c r="J16" s="45"/>
      <c r="K16" s="13"/>
    </row>
    <row r="17" spans="1:11" x14ac:dyDescent="0.25">
      <c r="A17" s="4" t="s">
        <v>3</v>
      </c>
      <c r="B17" s="34" t="s">
        <v>727</v>
      </c>
      <c r="C17" s="35" t="s">
        <v>783</v>
      </c>
      <c r="D17" s="36" t="s">
        <v>784</v>
      </c>
      <c r="E17" s="37">
        <v>881862.52</v>
      </c>
      <c r="F17" s="38">
        <v>628758.55000000005</v>
      </c>
      <c r="G17" s="37">
        <v>71000</v>
      </c>
      <c r="H17" s="38">
        <v>117200.9</v>
      </c>
      <c r="I17" s="39">
        <v>51246</v>
      </c>
      <c r="J17" s="39">
        <f>E17-(F17+H17+I17)</f>
        <v>84657.069999999949</v>
      </c>
      <c r="K17" s="13"/>
    </row>
    <row r="18" spans="1:11" x14ac:dyDescent="0.25">
      <c r="A18" s="4" t="s">
        <v>3</v>
      </c>
      <c r="B18" s="40"/>
      <c r="C18" s="41"/>
      <c r="D18" s="42" t="s">
        <v>25</v>
      </c>
      <c r="E18" s="43"/>
      <c r="F18" s="44"/>
      <c r="G18" s="43"/>
      <c r="H18" s="44"/>
      <c r="I18" s="45">
        <v>51246</v>
      </c>
      <c r="J18" s="45"/>
      <c r="K18" s="13"/>
    </row>
    <row r="19" spans="1:11" x14ac:dyDescent="0.25">
      <c r="A19" s="4" t="s">
        <v>3</v>
      </c>
      <c r="B19" s="34" t="s">
        <v>727</v>
      </c>
      <c r="C19" s="35" t="s">
        <v>785</v>
      </c>
      <c r="D19" s="36" t="s">
        <v>786</v>
      </c>
      <c r="E19" s="37">
        <v>547200</v>
      </c>
      <c r="F19" s="38">
        <v>65523.839999999997</v>
      </c>
      <c r="G19" s="37">
        <v>3000</v>
      </c>
      <c r="H19" s="38">
        <v>3000</v>
      </c>
      <c r="I19" s="39">
        <v>3100</v>
      </c>
      <c r="J19" s="39">
        <f>E19-(F19+H19+I19)</f>
        <v>475576.16000000003</v>
      </c>
      <c r="K19" s="13"/>
    </row>
    <row r="20" spans="1:11" x14ac:dyDescent="0.25">
      <c r="A20" s="4" t="s">
        <v>3</v>
      </c>
      <c r="B20" s="40"/>
      <c r="C20" s="41"/>
      <c r="D20" s="42" t="s">
        <v>25</v>
      </c>
      <c r="E20" s="43"/>
      <c r="F20" s="44"/>
      <c r="G20" s="43"/>
      <c r="H20" s="44"/>
      <c r="I20" s="45">
        <v>3100</v>
      </c>
      <c r="J20" s="45"/>
      <c r="K20" s="13"/>
    </row>
    <row r="21" spans="1:11" x14ac:dyDescent="0.25">
      <c r="A21" s="4" t="s">
        <v>3</v>
      </c>
      <c r="B21" s="34" t="s">
        <v>727</v>
      </c>
      <c r="C21" s="35" t="s">
        <v>787</v>
      </c>
      <c r="D21" s="36" t="s">
        <v>788</v>
      </c>
      <c r="E21" s="37">
        <v>400960.6</v>
      </c>
      <c r="F21" s="38">
        <v>194083</v>
      </c>
      <c r="G21" s="37">
        <v>10000</v>
      </c>
      <c r="H21" s="38">
        <v>26000</v>
      </c>
      <c r="I21" s="39">
        <v>13718.1</v>
      </c>
      <c r="J21" s="39">
        <f>E21-(F21+H21+I21)</f>
        <v>167159.49999999997</v>
      </c>
      <c r="K21" s="13"/>
    </row>
    <row r="22" spans="1:11" x14ac:dyDescent="0.25">
      <c r="A22" s="4" t="s">
        <v>3</v>
      </c>
      <c r="B22" s="40"/>
      <c r="C22" s="41"/>
      <c r="D22" s="42" t="s">
        <v>25</v>
      </c>
      <c r="E22" s="43"/>
      <c r="F22" s="44"/>
      <c r="G22" s="43"/>
      <c r="H22" s="44"/>
      <c r="I22" s="45">
        <v>13718.1</v>
      </c>
      <c r="J22" s="45"/>
      <c r="K22" s="13"/>
    </row>
    <row r="23" spans="1:11" x14ac:dyDescent="0.25">
      <c r="A23" s="4" t="s">
        <v>3</v>
      </c>
      <c r="B23" s="34" t="s">
        <v>727</v>
      </c>
      <c r="C23" s="35" t="s">
        <v>789</v>
      </c>
      <c r="D23" s="36" t="s">
        <v>790</v>
      </c>
      <c r="E23" s="37">
        <v>1623309.6</v>
      </c>
      <c r="F23" s="38">
        <v>944966.42</v>
      </c>
      <c r="G23" s="37">
        <v>171000</v>
      </c>
      <c r="H23" s="38">
        <v>166012.70000000001</v>
      </c>
      <c r="I23" s="39">
        <v>322356</v>
      </c>
      <c r="J23" s="39">
        <f>E23-(F23+H23+I23)</f>
        <v>189974.47999999998</v>
      </c>
      <c r="K23" s="13"/>
    </row>
    <row r="24" spans="1:11" x14ac:dyDescent="0.25">
      <c r="A24" s="4" t="s">
        <v>3</v>
      </c>
      <c r="B24" s="40"/>
      <c r="C24" s="41"/>
      <c r="D24" s="42" t="s">
        <v>25</v>
      </c>
      <c r="E24" s="43"/>
      <c r="F24" s="44"/>
      <c r="G24" s="43"/>
      <c r="H24" s="44"/>
      <c r="I24" s="45">
        <v>322356</v>
      </c>
      <c r="J24" s="45"/>
      <c r="K24" s="13"/>
    </row>
    <row r="25" spans="1:11" x14ac:dyDescent="0.25">
      <c r="A25" s="4" t="s">
        <v>3</v>
      </c>
      <c r="B25" s="34" t="s">
        <v>727</v>
      </c>
      <c r="C25" s="35" t="s">
        <v>791</v>
      </c>
      <c r="D25" s="36" t="s">
        <v>792</v>
      </c>
      <c r="E25" s="37">
        <v>1214865.8</v>
      </c>
      <c r="F25" s="38">
        <v>860856.27</v>
      </c>
      <c r="G25" s="37">
        <v>76835</v>
      </c>
      <c r="H25" s="38">
        <v>116835</v>
      </c>
      <c r="I25" s="39">
        <v>64015</v>
      </c>
      <c r="J25" s="39">
        <f>E25-(F25+H25+I25)</f>
        <v>173159.53000000003</v>
      </c>
      <c r="K25" s="13"/>
    </row>
    <row r="26" spans="1:11" x14ac:dyDescent="0.25">
      <c r="A26" s="4" t="s">
        <v>3</v>
      </c>
      <c r="B26" s="40"/>
      <c r="C26" s="41"/>
      <c r="D26" s="42" t="s">
        <v>25</v>
      </c>
      <c r="E26" s="43"/>
      <c r="F26" s="44"/>
      <c r="G26" s="43"/>
      <c r="H26" s="44"/>
      <c r="I26" s="45">
        <v>64015</v>
      </c>
      <c r="J26" s="45"/>
      <c r="K26" s="13"/>
    </row>
    <row r="27" spans="1:11" x14ac:dyDescent="0.25">
      <c r="A27" s="4" t="s">
        <v>3</v>
      </c>
      <c r="B27" s="34" t="s">
        <v>727</v>
      </c>
      <c r="C27" s="35" t="s">
        <v>793</v>
      </c>
      <c r="D27" s="36" t="s">
        <v>794</v>
      </c>
      <c r="E27" s="37">
        <v>263000</v>
      </c>
      <c r="F27" s="38">
        <v>58560.15</v>
      </c>
      <c r="G27" s="37">
        <v>6200</v>
      </c>
      <c r="H27" s="38">
        <v>8200</v>
      </c>
      <c r="I27" s="39">
        <v>6209</v>
      </c>
      <c r="J27" s="39">
        <f>E27-(F27+H27+I27)</f>
        <v>190030.85</v>
      </c>
      <c r="K27" s="13"/>
    </row>
    <row r="28" spans="1:11" x14ac:dyDescent="0.25">
      <c r="A28" s="4" t="s">
        <v>3</v>
      </c>
      <c r="B28" s="40"/>
      <c r="C28" s="41"/>
      <c r="D28" s="42" t="s">
        <v>25</v>
      </c>
      <c r="E28" s="43"/>
      <c r="F28" s="44"/>
      <c r="G28" s="43"/>
      <c r="H28" s="44"/>
      <c r="I28" s="45">
        <v>6209</v>
      </c>
      <c r="J28" s="45"/>
      <c r="K28" s="13"/>
    </row>
    <row r="29" spans="1:11" x14ac:dyDescent="0.25">
      <c r="A29" s="4" t="s">
        <v>3</v>
      </c>
      <c r="B29" s="34" t="s">
        <v>727</v>
      </c>
      <c r="C29" s="35" t="s">
        <v>795</v>
      </c>
      <c r="D29" s="36" t="s">
        <v>796</v>
      </c>
      <c r="E29" s="37">
        <v>246766.6</v>
      </c>
      <c r="F29" s="38">
        <v>93217.55</v>
      </c>
      <c r="G29" s="37">
        <v>3000</v>
      </c>
      <c r="H29" s="38">
        <v>10000</v>
      </c>
      <c r="I29" s="39">
        <v>3872</v>
      </c>
      <c r="J29" s="39">
        <f>E29-(F29+H29+I29)</f>
        <v>139677.04999999999</v>
      </c>
      <c r="K29" s="13"/>
    </row>
    <row r="30" spans="1:11" x14ac:dyDescent="0.25">
      <c r="A30" s="4" t="s">
        <v>3</v>
      </c>
      <c r="B30" s="40"/>
      <c r="C30" s="41"/>
      <c r="D30" s="42" t="s">
        <v>25</v>
      </c>
      <c r="E30" s="43"/>
      <c r="F30" s="44"/>
      <c r="G30" s="43"/>
      <c r="H30" s="44"/>
      <c r="I30" s="45">
        <v>3872</v>
      </c>
      <c r="J30" s="45"/>
      <c r="K30" s="13"/>
    </row>
    <row r="31" spans="1:11" x14ac:dyDescent="0.25">
      <c r="A31" s="4" t="s">
        <v>3</v>
      </c>
      <c r="B31" s="34" t="s">
        <v>727</v>
      </c>
      <c r="C31" s="35" t="s">
        <v>797</v>
      </c>
      <c r="D31" s="36" t="s">
        <v>798</v>
      </c>
      <c r="E31" s="37">
        <v>139966</v>
      </c>
      <c r="F31" s="38">
        <v>102220.85</v>
      </c>
      <c r="G31" s="37">
        <v>15931</v>
      </c>
      <c r="H31" s="38">
        <v>21879.9</v>
      </c>
      <c r="I31" s="39">
        <v>1300</v>
      </c>
      <c r="J31" s="39">
        <f>E31-(F31+H31+I31)</f>
        <v>14565.25</v>
      </c>
      <c r="K31" s="13"/>
    </row>
    <row r="32" spans="1:11" x14ac:dyDescent="0.25">
      <c r="A32" s="4" t="s">
        <v>3</v>
      </c>
      <c r="B32" s="40"/>
      <c r="C32" s="41"/>
      <c r="D32" s="42" t="s">
        <v>25</v>
      </c>
      <c r="E32" s="43"/>
      <c r="F32" s="44"/>
      <c r="G32" s="43"/>
      <c r="H32" s="44"/>
      <c r="I32" s="45">
        <v>1300</v>
      </c>
      <c r="J32" s="45"/>
      <c r="K32" s="13"/>
    </row>
    <row r="33" spans="1:11" x14ac:dyDescent="0.25">
      <c r="A33" s="4" t="s">
        <v>3</v>
      </c>
      <c r="B33" s="34" t="s">
        <v>727</v>
      </c>
      <c r="C33" s="35" t="s">
        <v>799</v>
      </c>
      <c r="D33" s="36" t="s">
        <v>800</v>
      </c>
      <c r="E33" s="37">
        <v>81402.600000000006</v>
      </c>
      <c r="F33" s="38">
        <v>45392.78</v>
      </c>
      <c r="G33" s="37">
        <v>6195</v>
      </c>
      <c r="H33" s="38">
        <v>6195</v>
      </c>
      <c r="I33" s="39">
        <v>23102</v>
      </c>
      <c r="J33" s="39">
        <f>E33-(F33+H33+I33)</f>
        <v>6712.820000000007</v>
      </c>
      <c r="K33" s="13"/>
    </row>
    <row r="34" spans="1:11" x14ac:dyDescent="0.25">
      <c r="A34" s="4" t="s">
        <v>3</v>
      </c>
      <c r="B34" s="40"/>
      <c r="C34" s="41"/>
      <c r="D34" s="42" t="s">
        <v>25</v>
      </c>
      <c r="E34" s="43"/>
      <c r="F34" s="44"/>
      <c r="G34" s="43"/>
      <c r="H34" s="44"/>
      <c r="I34" s="45">
        <v>23102</v>
      </c>
      <c r="J34" s="45"/>
      <c r="K34" s="13"/>
    </row>
    <row r="35" spans="1:11" x14ac:dyDescent="0.25">
      <c r="A35" s="4" t="s">
        <v>3</v>
      </c>
      <c r="B35" s="34" t="s">
        <v>727</v>
      </c>
      <c r="C35" s="35" t="s">
        <v>801</v>
      </c>
      <c r="D35" s="36" t="s">
        <v>802</v>
      </c>
      <c r="E35" s="37">
        <v>54081.4</v>
      </c>
      <c r="F35" s="38">
        <v>19453.59</v>
      </c>
      <c r="G35" s="37">
        <v>12800</v>
      </c>
      <c r="H35" s="38">
        <v>16800</v>
      </c>
      <c r="I35" s="39">
        <v>4457</v>
      </c>
      <c r="J35" s="39">
        <f>E35-(F35+H35+I35)</f>
        <v>13370.810000000005</v>
      </c>
      <c r="K35" s="13"/>
    </row>
    <row r="36" spans="1:11" x14ac:dyDescent="0.25">
      <c r="A36" s="4" t="s">
        <v>3</v>
      </c>
      <c r="B36" s="40"/>
      <c r="C36" s="41"/>
      <c r="D36" s="42" t="s">
        <v>25</v>
      </c>
      <c r="E36" s="43"/>
      <c r="F36" s="44"/>
      <c r="G36" s="43"/>
      <c r="H36" s="44"/>
      <c r="I36" s="45">
        <v>4457</v>
      </c>
      <c r="J36" s="45"/>
      <c r="K36" s="13"/>
    </row>
    <row r="37" spans="1:11" x14ac:dyDescent="0.25">
      <c r="A37" s="4" t="s">
        <v>3</v>
      </c>
      <c r="B37" s="34" t="s">
        <v>727</v>
      </c>
      <c r="C37" s="35" t="s">
        <v>803</v>
      </c>
      <c r="D37" s="36" t="s">
        <v>804</v>
      </c>
      <c r="E37" s="37">
        <v>545660.43999999994</v>
      </c>
      <c r="F37" s="38">
        <v>317833.65000000002</v>
      </c>
      <c r="G37" s="37">
        <v>52621</v>
      </c>
      <c r="H37" s="38">
        <v>65394.2</v>
      </c>
      <c r="I37" s="39">
        <v>68286</v>
      </c>
      <c r="J37" s="39">
        <f>E37-(F37+H37+I37)</f>
        <v>94146.589999999909</v>
      </c>
      <c r="K37" s="13"/>
    </row>
    <row r="38" spans="1:11" x14ac:dyDescent="0.25">
      <c r="A38" s="4" t="s">
        <v>3</v>
      </c>
      <c r="B38" s="40"/>
      <c r="C38" s="41"/>
      <c r="D38" s="42" t="s">
        <v>25</v>
      </c>
      <c r="E38" s="43"/>
      <c r="F38" s="44"/>
      <c r="G38" s="43"/>
      <c r="H38" s="44"/>
      <c r="I38" s="45">
        <v>68286</v>
      </c>
      <c r="J38" s="45"/>
      <c r="K38" s="13"/>
    </row>
    <row r="39" spans="1:11" x14ac:dyDescent="0.25">
      <c r="A39" s="4" t="s">
        <v>3</v>
      </c>
      <c r="B39" s="34" t="s">
        <v>727</v>
      </c>
      <c r="C39" s="35" t="s">
        <v>1426</v>
      </c>
      <c r="D39" s="36" t="s">
        <v>1427</v>
      </c>
      <c r="E39" s="37">
        <v>50100</v>
      </c>
      <c r="F39" s="38">
        <v>8737.6</v>
      </c>
      <c r="G39" s="37">
        <v>0</v>
      </c>
      <c r="H39" s="38">
        <v>0</v>
      </c>
      <c r="I39" s="39">
        <v>1185</v>
      </c>
      <c r="J39" s="39">
        <f>E39-(F39+H39+I39)</f>
        <v>40177.4</v>
      </c>
      <c r="K39" s="13"/>
    </row>
    <row r="40" spans="1:11" x14ac:dyDescent="0.25">
      <c r="A40" s="4" t="s">
        <v>3</v>
      </c>
      <c r="B40" s="40"/>
      <c r="C40" s="41"/>
      <c r="D40" s="42" t="s">
        <v>25</v>
      </c>
      <c r="E40" s="43"/>
      <c r="F40" s="44"/>
      <c r="G40" s="43"/>
      <c r="H40" s="44"/>
      <c r="I40" s="45">
        <v>1185</v>
      </c>
      <c r="J40" s="45"/>
      <c r="K40" s="13"/>
    </row>
    <row r="41" spans="1:11" x14ac:dyDescent="0.25">
      <c r="A41" s="4" t="s">
        <v>3</v>
      </c>
      <c r="B41" s="34" t="s">
        <v>805</v>
      </c>
      <c r="C41" s="35" t="s">
        <v>806</v>
      </c>
      <c r="D41" s="36" t="s">
        <v>807</v>
      </c>
      <c r="E41" s="37">
        <v>25443</v>
      </c>
      <c r="F41" s="38">
        <v>0</v>
      </c>
      <c r="G41" s="37">
        <v>500</v>
      </c>
      <c r="H41" s="38">
        <v>10500</v>
      </c>
      <c r="I41" s="39">
        <v>1000</v>
      </c>
      <c r="J41" s="39">
        <f>E41-(F41+H41+I41)</f>
        <v>13943</v>
      </c>
      <c r="K41" s="13"/>
    </row>
    <row r="42" spans="1:11" ht="13.5" thickBot="1" x14ac:dyDescent="0.3">
      <c r="A42" s="4" t="s">
        <v>3</v>
      </c>
      <c r="B42" s="40"/>
      <c r="C42" s="41"/>
      <c r="D42" s="42" t="s">
        <v>25</v>
      </c>
      <c r="E42" s="43"/>
      <c r="F42" s="44"/>
      <c r="G42" s="43"/>
      <c r="H42" s="44"/>
      <c r="I42" s="45">
        <v>1000</v>
      </c>
      <c r="J42" s="45"/>
      <c r="K42" s="13"/>
    </row>
    <row r="43" spans="1:11" ht="13.5" thickBot="1" x14ac:dyDescent="0.3">
      <c r="A43" s="4" t="s">
        <v>3</v>
      </c>
      <c r="B43" s="29" t="s">
        <v>666</v>
      </c>
      <c r="C43" s="30"/>
      <c r="D43" s="31"/>
      <c r="E43" s="32">
        <v>8570102.2799999993</v>
      </c>
      <c r="F43" s="33">
        <v>4578805.46</v>
      </c>
      <c r="G43" s="32">
        <v>470532</v>
      </c>
      <c r="H43" s="33">
        <v>616306</v>
      </c>
      <c r="I43" s="33">
        <v>661323.1</v>
      </c>
      <c r="J43" s="33">
        <v>2713667.72</v>
      </c>
      <c r="K43" s="13"/>
    </row>
    <row r="44" spans="1:11" ht="13.5" thickBot="1" x14ac:dyDescent="0.3">
      <c r="A44" s="4" t="s">
        <v>3</v>
      </c>
      <c r="B44" s="29" t="s">
        <v>808</v>
      </c>
      <c r="C44" s="30"/>
      <c r="D44" s="31"/>
      <c r="E44" s="32"/>
      <c r="F44" s="33"/>
      <c r="G44" s="32"/>
      <c r="H44" s="33"/>
      <c r="I44" s="33"/>
      <c r="J44" s="33"/>
      <c r="K44" s="13"/>
    </row>
    <row r="45" spans="1:11" x14ac:dyDescent="0.25">
      <c r="A45" s="4" t="s">
        <v>3</v>
      </c>
      <c r="B45" s="34" t="s">
        <v>809</v>
      </c>
      <c r="C45" s="35" t="s">
        <v>810</v>
      </c>
      <c r="D45" s="36" t="s">
        <v>811</v>
      </c>
      <c r="E45" s="37">
        <v>3300</v>
      </c>
      <c r="F45" s="38">
        <v>1479.64</v>
      </c>
      <c r="G45" s="37">
        <v>300</v>
      </c>
      <c r="H45" s="38">
        <v>300</v>
      </c>
      <c r="I45" s="39">
        <v>300</v>
      </c>
      <c r="J45" s="39">
        <f>E45-(F45+H45+I45)</f>
        <v>1220.3599999999997</v>
      </c>
      <c r="K45" s="13"/>
    </row>
    <row r="46" spans="1:11" x14ac:dyDescent="0.25">
      <c r="A46" s="4" t="s">
        <v>3</v>
      </c>
      <c r="B46" s="40"/>
      <c r="C46" s="41"/>
      <c r="D46" s="42" t="s">
        <v>25</v>
      </c>
      <c r="E46" s="43"/>
      <c r="F46" s="44"/>
      <c r="G46" s="43"/>
      <c r="H46" s="44"/>
      <c r="I46" s="45">
        <v>300</v>
      </c>
      <c r="J46" s="45"/>
      <c r="K46" s="13"/>
    </row>
    <row r="47" spans="1:11" x14ac:dyDescent="0.25">
      <c r="A47" s="4" t="s">
        <v>3</v>
      </c>
      <c r="B47" s="34" t="s">
        <v>809</v>
      </c>
      <c r="C47" s="35" t="s">
        <v>812</v>
      </c>
      <c r="D47" s="36" t="s">
        <v>813</v>
      </c>
      <c r="E47" s="37">
        <v>28000</v>
      </c>
      <c r="F47" s="38">
        <v>56.02</v>
      </c>
      <c r="G47" s="37">
        <v>17000</v>
      </c>
      <c r="H47" s="38">
        <v>17800</v>
      </c>
      <c r="I47" s="39">
        <v>10000</v>
      </c>
      <c r="J47" s="39">
        <f>E47-(F47+H47+I47)</f>
        <v>143.97999999999956</v>
      </c>
      <c r="K47" s="13"/>
    </row>
    <row r="48" spans="1:11" x14ac:dyDescent="0.25">
      <c r="A48" s="4" t="s">
        <v>3</v>
      </c>
      <c r="B48" s="40"/>
      <c r="C48" s="41"/>
      <c r="D48" s="42" t="s">
        <v>25</v>
      </c>
      <c r="E48" s="43"/>
      <c r="F48" s="44"/>
      <c r="G48" s="43"/>
      <c r="H48" s="44"/>
      <c r="I48" s="45">
        <v>10000</v>
      </c>
      <c r="J48" s="45"/>
      <c r="K48" s="13"/>
    </row>
    <row r="49" spans="1:11" x14ac:dyDescent="0.25">
      <c r="A49" s="4" t="s">
        <v>3</v>
      </c>
      <c r="B49" s="34" t="s">
        <v>809</v>
      </c>
      <c r="C49" s="35" t="s">
        <v>814</v>
      </c>
      <c r="D49" s="36" t="s">
        <v>815</v>
      </c>
      <c r="E49" s="37">
        <v>26300</v>
      </c>
      <c r="F49" s="38">
        <v>0</v>
      </c>
      <c r="G49" s="37">
        <v>4000</v>
      </c>
      <c r="H49" s="38">
        <v>4000</v>
      </c>
      <c r="I49" s="39">
        <v>1000</v>
      </c>
      <c r="J49" s="39">
        <f>E49-(F49+H49+I49)</f>
        <v>21300</v>
      </c>
      <c r="K49" s="13"/>
    </row>
    <row r="50" spans="1:11" x14ac:dyDescent="0.25">
      <c r="A50" s="4" t="s">
        <v>3</v>
      </c>
      <c r="B50" s="40"/>
      <c r="C50" s="41"/>
      <c r="D50" s="42" t="s">
        <v>25</v>
      </c>
      <c r="E50" s="43"/>
      <c r="F50" s="44"/>
      <c r="G50" s="43"/>
      <c r="H50" s="44"/>
      <c r="I50" s="45">
        <v>1000</v>
      </c>
      <c r="J50" s="45"/>
      <c r="K50" s="13"/>
    </row>
    <row r="51" spans="1:11" x14ac:dyDescent="0.25">
      <c r="A51" s="4" t="s">
        <v>3</v>
      </c>
      <c r="B51" s="34" t="s">
        <v>816</v>
      </c>
      <c r="C51" s="35" t="s">
        <v>817</v>
      </c>
      <c r="D51" s="36" t="s">
        <v>818</v>
      </c>
      <c r="E51" s="37">
        <v>158725.56</v>
      </c>
      <c r="F51" s="38">
        <v>118585.59</v>
      </c>
      <c r="G51" s="37">
        <v>2000</v>
      </c>
      <c r="H51" s="38">
        <v>2000</v>
      </c>
      <c r="I51" s="39">
        <v>2000</v>
      </c>
      <c r="J51" s="39">
        <f>E51-(F51+H51+I51)</f>
        <v>36139.97</v>
      </c>
      <c r="K51" s="13"/>
    </row>
    <row r="52" spans="1:11" x14ac:dyDescent="0.25">
      <c r="A52" s="4" t="s">
        <v>3</v>
      </c>
      <c r="B52" s="40"/>
      <c r="C52" s="41"/>
      <c r="D52" s="42" t="s">
        <v>25</v>
      </c>
      <c r="E52" s="43"/>
      <c r="F52" s="44"/>
      <c r="G52" s="43"/>
      <c r="H52" s="44"/>
      <c r="I52" s="45">
        <v>2000</v>
      </c>
      <c r="J52" s="45"/>
      <c r="K52" s="13"/>
    </row>
    <row r="53" spans="1:11" x14ac:dyDescent="0.25">
      <c r="A53" s="4" t="s">
        <v>3</v>
      </c>
      <c r="B53" s="34" t="s">
        <v>816</v>
      </c>
      <c r="C53" s="35" t="s">
        <v>819</v>
      </c>
      <c r="D53" s="36" t="s">
        <v>820</v>
      </c>
      <c r="E53" s="37">
        <v>72210.75</v>
      </c>
      <c r="F53" s="38">
        <v>67209.98</v>
      </c>
      <c r="G53" s="37">
        <v>2500</v>
      </c>
      <c r="H53" s="38">
        <v>2500</v>
      </c>
      <c r="I53" s="39">
        <v>2500</v>
      </c>
      <c r="J53" s="39">
        <f>E53-(F53+H53+I53)</f>
        <v>0.77000000000407454</v>
      </c>
      <c r="K53" s="13"/>
    </row>
    <row r="54" spans="1:11" x14ac:dyDescent="0.25">
      <c r="A54" s="4" t="s">
        <v>3</v>
      </c>
      <c r="B54" s="40"/>
      <c r="C54" s="41"/>
      <c r="D54" s="42" t="s">
        <v>25</v>
      </c>
      <c r="E54" s="43"/>
      <c r="F54" s="44"/>
      <c r="G54" s="43"/>
      <c r="H54" s="44"/>
      <c r="I54" s="45">
        <v>2500</v>
      </c>
      <c r="J54" s="45"/>
      <c r="K54" s="13"/>
    </row>
    <row r="55" spans="1:11" x14ac:dyDescent="0.25">
      <c r="A55" s="4" t="s">
        <v>3</v>
      </c>
      <c r="B55" s="34" t="s">
        <v>816</v>
      </c>
      <c r="C55" s="35" t="s">
        <v>821</v>
      </c>
      <c r="D55" s="36" t="s">
        <v>822</v>
      </c>
      <c r="E55" s="37">
        <v>214647.6</v>
      </c>
      <c r="F55" s="38">
        <v>168826.93</v>
      </c>
      <c r="G55" s="37">
        <v>14000</v>
      </c>
      <c r="H55" s="38">
        <v>22000</v>
      </c>
      <c r="I55" s="39">
        <v>12000</v>
      </c>
      <c r="J55" s="39">
        <f>E55-(F55+H55+I55)</f>
        <v>11820.670000000013</v>
      </c>
      <c r="K55" s="13"/>
    </row>
    <row r="56" spans="1:11" x14ac:dyDescent="0.25">
      <c r="A56" s="4" t="s">
        <v>3</v>
      </c>
      <c r="B56" s="40"/>
      <c r="C56" s="41"/>
      <c r="D56" s="42" t="s">
        <v>25</v>
      </c>
      <c r="E56" s="43"/>
      <c r="F56" s="44"/>
      <c r="G56" s="43"/>
      <c r="H56" s="44"/>
      <c r="I56" s="45">
        <v>12000</v>
      </c>
      <c r="J56" s="45"/>
      <c r="K56" s="13"/>
    </row>
    <row r="57" spans="1:11" x14ac:dyDescent="0.25">
      <c r="A57" s="4" t="s">
        <v>3</v>
      </c>
      <c r="B57" s="34" t="s">
        <v>816</v>
      </c>
      <c r="C57" s="35" t="s">
        <v>823</v>
      </c>
      <c r="D57" s="36" t="s">
        <v>824</v>
      </c>
      <c r="E57" s="37">
        <v>58418.7</v>
      </c>
      <c r="F57" s="38">
        <v>45271.78</v>
      </c>
      <c r="G57" s="37">
        <v>3556</v>
      </c>
      <c r="H57" s="38">
        <v>3556</v>
      </c>
      <c r="I57" s="39">
        <v>3556</v>
      </c>
      <c r="J57" s="39">
        <f>E57-(F57+H57+I57)</f>
        <v>6034.9199999999983</v>
      </c>
      <c r="K57" s="13"/>
    </row>
    <row r="58" spans="1:11" x14ac:dyDescent="0.25">
      <c r="A58" s="4" t="s">
        <v>3</v>
      </c>
      <c r="B58" s="40"/>
      <c r="C58" s="41"/>
      <c r="D58" s="42" t="s">
        <v>25</v>
      </c>
      <c r="E58" s="43"/>
      <c r="F58" s="44"/>
      <c r="G58" s="43"/>
      <c r="H58" s="44"/>
      <c r="I58" s="45">
        <v>3556</v>
      </c>
      <c r="J58" s="45"/>
      <c r="K58" s="13"/>
    </row>
    <row r="59" spans="1:11" x14ac:dyDescent="0.25">
      <c r="A59" s="4" t="s">
        <v>3</v>
      </c>
      <c r="B59" s="34" t="s">
        <v>816</v>
      </c>
      <c r="C59" s="35" t="s">
        <v>825</v>
      </c>
      <c r="D59" s="36" t="s">
        <v>826</v>
      </c>
      <c r="E59" s="37">
        <v>179473.2</v>
      </c>
      <c r="F59" s="38">
        <v>144472.79999999999</v>
      </c>
      <c r="G59" s="37">
        <v>2000</v>
      </c>
      <c r="H59" s="38">
        <v>10000</v>
      </c>
      <c r="I59" s="39">
        <v>15000</v>
      </c>
      <c r="J59" s="39">
        <f>E59-(F59+H59+I59)</f>
        <v>10000.400000000023</v>
      </c>
      <c r="K59" s="13"/>
    </row>
    <row r="60" spans="1:11" x14ac:dyDescent="0.25">
      <c r="A60" s="4" t="s">
        <v>3</v>
      </c>
      <c r="B60" s="40"/>
      <c r="C60" s="41"/>
      <c r="D60" s="42" t="s">
        <v>25</v>
      </c>
      <c r="E60" s="43"/>
      <c r="F60" s="44"/>
      <c r="G60" s="43"/>
      <c r="H60" s="44"/>
      <c r="I60" s="45">
        <v>15000</v>
      </c>
      <c r="J60" s="45"/>
      <c r="K60" s="13"/>
    </row>
    <row r="61" spans="1:11" x14ac:dyDescent="0.25">
      <c r="A61" s="4" t="s">
        <v>3</v>
      </c>
      <c r="B61" s="34" t="s">
        <v>816</v>
      </c>
      <c r="C61" s="35" t="s">
        <v>827</v>
      </c>
      <c r="D61" s="36" t="s">
        <v>828</v>
      </c>
      <c r="E61" s="37">
        <v>4099.3</v>
      </c>
      <c r="F61" s="38">
        <v>2898.89</v>
      </c>
      <c r="G61" s="37">
        <v>500</v>
      </c>
      <c r="H61" s="38">
        <v>700</v>
      </c>
      <c r="I61" s="39">
        <v>500</v>
      </c>
      <c r="J61" s="39">
        <f>E61-(F61+H61+I61)</f>
        <v>0.41000000000076398</v>
      </c>
      <c r="K61" s="13"/>
    </row>
    <row r="62" spans="1:11" x14ac:dyDescent="0.25">
      <c r="A62" s="4" t="s">
        <v>3</v>
      </c>
      <c r="B62" s="40"/>
      <c r="C62" s="41"/>
      <c r="D62" s="42" t="s">
        <v>25</v>
      </c>
      <c r="E62" s="43"/>
      <c r="F62" s="44"/>
      <c r="G62" s="43"/>
      <c r="H62" s="44"/>
      <c r="I62" s="45">
        <v>500</v>
      </c>
      <c r="J62" s="45"/>
      <c r="K62" s="13"/>
    </row>
    <row r="63" spans="1:11" x14ac:dyDescent="0.25">
      <c r="A63" s="4" t="s">
        <v>3</v>
      </c>
      <c r="B63" s="34" t="s">
        <v>816</v>
      </c>
      <c r="C63" s="35" t="s">
        <v>829</v>
      </c>
      <c r="D63" s="36" t="s">
        <v>830</v>
      </c>
      <c r="E63" s="37">
        <v>92239</v>
      </c>
      <c r="F63" s="38">
        <v>50966.74</v>
      </c>
      <c r="G63" s="37">
        <v>5000</v>
      </c>
      <c r="H63" s="38">
        <v>21227</v>
      </c>
      <c r="I63" s="39">
        <v>1000</v>
      </c>
      <c r="J63" s="39">
        <f>E63-(F63+H63+I63)</f>
        <v>19045.260000000009</v>
      </c>
      <c r="K63" s="13"/>
    </row>
    <row r="64" spans="1:11" x14ac:dyDescent="0.25">
      <c r="A64" s="4" t="s">
        <v>3</v>
      </c>
      <c r="B64" s="40"/>
      <c r="C64" s="41"/>
      <c r="D64" s="42" t="s">
        <v>25</v>
      </c>
      <c r="E64" s="43"/>
      <c r="F64" s="44"/>
      <c r="G64" s="43"/>
      <c r="H64" s="44"/>
      <c r="I64" s="45">
        <v>1000</v>
      </c>
      <c r="J64" s="45"/>
      <c r="K64" s="13"/>
    </row>
    <row r="65" spans="1:11" x14ac:dyDescent="0.25">
      <c r="A65" s="4" t="s">
        <v>3</v>
      </c>
      <c r="B65" s="34" t="s">
        <v>816</v>
      </c>
      <c r="C65" s="35" t="s">
        <v>831</v>
      </c>
      <c r="D65" s="36" t="s">
        <v>832</v>
      </c>
      <c r="E65" s="37">
        <v>223901</v>
      </c>
      <c r="F65" s="38">
        <v>143900.59</v>
      </c>
      <c r="G65" s="37">
        <v>30000</v>
      </c>
      <c r="H65" s="38">
        <v>60000</v>
      </c>
      <c r="I65" s="39">
        <v>20000</v>
      </c>
      <c r="J65" s="39">
        <f>E65-(F65+H65+I65)</f>
        <v>0.41000000000349246</v>
      </c>
      <c r="K65" s="13"/>
    </row>
    <row r="66" spans="1:11" ht="13.5" thickBot="1" x14ac:dyDescent="0.3">
      <c r="A66" s="4" t="s">
        <v>3</v>
      </c>
      <c r="B66" s="40"/>
      <c r="C66" s="41"/>
      <c r="D66" s="42" t="s">
        <v>25</v>
      </c>
      <c r="E66" s="43"/>
      <c r="F66" s="44"/>
      <c r="G66" s="43"/>
      <c r="H66" s="44"/>
      <c r="I66" s="45">
        <v>20000</v>
      </c>
      <c r="J66" s="45"/>
      <c r="K66" s="13"/>
    </row>
    <row r="67" spans="1:11" ht="13.5" thickBot="1" x14ac:dyDescent="0.3">
      <c r="A67" s="4" t="s">
        <v>3</v>
      </c>
      <c r="B67" s="29" t="s">
        <v>833</v>
      </c>
      <c r="C67" s="30"/>
      <c r="D67" s="31"/>
      <c r="E67" s="32">
        <v>1061315.1100000001</v>
      </c>
      <c r="F67" s="33">
        <v>743668.96</v>
      </c>
      <c r="G67" s="32">
        <v>80856</v>
      </c>
      <c r="H67" s="33">
        <v>144083</v>
      </c>
      <c r="I67" s="33">
        <v>67856</v>
      </c>
      <c r="J67" s="33">
        <v>105707.15</v>
      </c>
      <c r="K67" s="13"/>
    </row>
    <row r="68" spans="1:11" ht="13.5" thickBot="1" x14ac:dyDescent="0.3">
      <c r="A68" s="4" t="s">
        <v>3</v>
      </c>
      <c r="B68" s="46"/>
      <c r="C68" s="47"/>
      <c r="D68" s="48" t="s">
        <v>79</v>
      </c>
      <c r="E68" s="49">
        <f>SUM(E12:E67)/2</f>
        <v>9631417.3849999979</v>
      </c>
      <c r="F68" s="50">
        <f>SUM(F12:F67)/2</f>
        <v>5322474.42</v>
      </c>
      <c r="G68" s="49">
        <f>SUM(G12:G67)/2</f>
        <v>551388</v>
      </c>
      <c r="H68" s="51">
        <f>SUM(H12:H67)/2</f>
        <v>760389</v>
      </c>
      <c r="I68" s="51">
        <f>SUM(I12:I67)/3</f>
        <v>729179.1</v>
      </c>
      <c r="J68" s="51">
        <f>E68-(F68+H68+I68)</f>
        <v>2819374.8649999984</v>
      </c>
      <c r="K68" s="52"/>
    </row>
    <row r="69" spans="1:11" x14ac:dyDescent="0.25">
      <c r="A69" s="4" t="s">
        <v>3</v>
      </c>
      <c r="C69" s="14"/>
      <c r="E69" s="13"/>
      <c r="F69" s="13"/>
      <c r="G69" s="13"/>
      <c r="H69" s="13"/>
      <c r="I69" s="13"/>
      <c r="J69" s="13"/>
      <c r="K69" s="13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7" fitToHeight="2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C0C3-0F49-4570-B2F2-D43C01BDDCCC}">
  <sheetPr codeName="List10">
    <pageSetUpPr fitToPage="1"/>
  </sheetPr>
  <dimension ref="A3:K29"/>
  <sheetViews>
    <sheetView showGridLines="0" workbookViewId="0">
      <selection activeCell="D9" sqref="D9"/>
    </sheetView>
  </sheetViews>
  <sheetFormatPr defaultRowHeight="12.75" x14ac:dyDescent="0.25"/>
  <cols>
    <col min="1" max="1" width="5.7109375" style="4" customWidth="1"/>
    <col min="2" max="2" width="26.28515625" style="4" customWidth="1"/>
    <col min="3" max="3" width="8.7109375" style="4" customWidth="1"/>
    <col min="4" max="4" width="37.28515625" style="4" customWidth="1"/>
    <col min="5" max="5" width="15.140625" style="5" customWidth="1"/>
    <col min="6" max="6" width="12.7109375" style="5" customWidth="1"/>
    <col min="7" max="10" width="15.140625" style="5" customWidth="1"/>
    <col min="11" max="11" width="14.85546875" style="5" customWidth="1"/>
    <col min="12" max="256" width="8.85546875" style="6"/>
    <col min="257" max="257" width="5.7109375" style="6" customWidth="1"/>
    <col min="258" max="258" width="26.140625" style="6" customWidth="1"/>
    <col min="259" max="259" width="8.7109375" style="6" customWidth="1"/>
    <col min="260" max="260" width="37.140625" style="6" customWidth="1"/>
    <col min="261" max="267" width="14.85546875" style="6" customWidth="1"/>
    <col min="268" max="512" width="8.85546875" style="6"/>
    <col min="513" max="513" width="5.7109375" style="6" customWidth="1"/>
    <col min="514" max="514" width="26.140625" style="6" customWidth="1"/>
    <col min="515" max="515" width="8.7109375" style="6" customWidth="1"/>
    <col min="516" max="516" width="37.140625" style="6" customWidth="1"/>
    <col min="517" max="523" width="14.85546875" style="6" customWidth="1"/>
    <col min="524" max="768" width="8.85546875" style="6"/>
    <col min="769" max="769" width="5.7109375" style="6" customWidth="1"/>
    <col min="770" max="770" width="26.140625" style="6" customWidth="1"/>
    <col min="771" max="771" width="8.7109375" style="6" customWidth="1"/>
    <col min="772" max="772" width="37.140625" style="6" customWidth="1"/>
    <col min="773" max="779" width="14.85546875" style="6" customWidth="1"/>
    <col min="780" max="1024" width="8.85546875" style="6"/>
    <col min="1025" max="1025" width="5.7109375" style="6" customWidth="1"/>
    <col min="1026" max="1026" width="26.140625" style="6" customWidth="1"/>
    <col min="1027" max="1027" width="8.7109375" style="6" customWidth="1"/>
    <col min="1028" max="1028" width="37.140625" style="6" customWidth="1"/>
    <col min="1029" max="1035" width="14.85546875" style="6" customWidth="1"/>
    <col min="1036" max="1280" width="8.85546875" style="6"/>
    <col min="1281" max="1281" width="5.7109375" style="6" customWidth="1"/>
    <col min="1282" max="1282" width="26.140625" style="6" customWidth="1"/>
    <col min="1283" max="1283" width="8.7109375" style="6" customWidth="1"/>
    <col min="1284" max="1284" width="37.140625" style="6" customWidth="1"/>
    <col min="1285" max="1291" width="14.85546875" style="6" customWidth="1"/>
    <col min="1292" max="1536" width="8.85546875" style="6"/>
    <col min="1537" max="1537" width="5.7109375" style="6" customWidth="1"/>
    <col min="1538" max="1538" width="26.140625" style="6" customWidth="1"/>
    <col min="1539" max="1539" width="8.7109375" style="6" customWidth="1"/>
    <col min="1540" max="1540" width="37.140625" style="6" customWidth="1"/>
    <col min="1541" max="1547" width="14.85546875" style="6" customWidth="1"/>
    <col min="1548" max="1792" width="8.85546875" style="6"/>
    <col min="1793" max="1793" width="5.7109375" style="6" customWidth="1"/>
    <col min="1794" max="1794" width="26.140625" style="6" customWidth="1"/>
    <col min="1795" max="1795" width="8.7109375" style="6" customWidth="1"/>
    <col min="1796" max="1796" width="37.140625" style="6" customWidth="1"/>
    <col min="1797" max="1803" width="14.85546875" style="6" customWidth="1"/>
    <col min="1804" max="2048" width="8.85546875" style="6"/>
    <col min="2049" max="2049" width="5.7109375" style="6" customWidth="1"/>
    <col min="2050" max="2050" width="26.140625" style="6" customWidth="1"/>
    <col min="2051" max="2051" width="8.7109375" style="6" customWidth="1"/>
    <col min="2052" max="2052" width="37.140625" style="6" customWidth="1"/>
    <col min="2053" max="2059" width="14.85546875" style="6" customWidth="1"/>
    <col min="2060" max="2304" width="8.85546875" style="6"/>
    <col min="2305" max="2305" width="5.7109375" style="6" customWidth="1"/>
    <col min="2306" max="2306" width="26.140625" style="6" customWidth="1"/>
    <col min="2307" max="2307" width="8.7109375" style="6" customWidth="1"/>
    <col min="2308" max="2308" width="37.140625" style="6" customWidth="1"/>
    <col min="2309" max="2315" width="14.85546875" style="6" customWidth="1"/>
    <col min="2316" max="2560" width="8.85546875" style="6"/>
    <col min="2561" max="2561" width="5.7109375" style="6" customWidth="1"/>
    <col min="2562" max="2562" width="26.140625" style="6" customWidth="1"/>
    <col min="2563" max="2563" width="8.7109375" style="6" customWidth="1"/>
    <col min="2564" max="2564" width="37.140625" style="6" customWidth="1"/>
    <col min="2565" max="2571" width="14.85546875" style="6" customWidth="1"/>
    <col min="2572" max="2816" width="8.85546875" style="6"/>
    <col min="2817" max="2817" width="5.7109375" style="6" customWidth="1"/>
    <col min="2818" max="2818" width="26.140625" style="6" customWidth="1"/>
    <col min="2819" max="2819" width="8.7109375" style="6" customWidth="1"/>
    <col min="2820" max="2820" width="37.140625" style="6" customWidth="1"/>
    <col min="2821" max="2827" width="14.85546875" style="6" customWidth="1"/>
    <col min="2828" max="3072" width="8.85546875" style="6"/>
    <col min="3073" max="3073" width="5.7109375" style="6" customWidth="1"/>
    <col min="3074" max="3074" width="26.140625" style="6" customWidth="1"/>
    <col min="3075" max="3075" width="8.7109375" style="6" customWidth="1"/>
    <col min="3076" max="3076" width="37.140625" style="6" customWidth="1"/>
    <col min="3077" max="3083" width="14.85546875" style="6" customWidth="1"/>
    <col min="3084" max="3328" width="8.85546875" style="6"/>
    <col min="3329" max="3329" width="5.7109375" style="6" customWidth="1"/>
    <col min="3330" max="3330" width="26.140625" style="6" customWidth="1"/>
    <col min="3331" max="3331" width="8.7109375" style="6" customWidth="1"/>
    <col min="3332" max="3332" width="37.140625" style="6" customWidth="1"/>
    <col min="3333" max="3339" width="14.85546875" style="6" customWidth="1"/>
    <col min="3340" max="3584" width="8.85546875" style="6"/>
    <col min="3585" max="3585" width="5.7109375" style="6" customWidth="1"/>
    <col min="3586" max="3586" width="26.140625" style="6" customWidth="1"/>
    <col min="3587" max="3587" width="8.7109375" style="6" customWidth="1"/>
    <col min="3588" max="3588" width="37.140625" style="6" customWidth="1"/>
    <col min="3589" max="3595" width="14.85546875" style="6" customWidth="1"/>
    <col min="3596" max="3840" width="8.85546875" style="6"/>
    <col min="3841" max="3841" width="5.7109375" style="6" customWidth="1"/>
    <col min="3842" max="3842" width="26.140625" style="6" customWidth="1"/>
    <col min="3843" max="3843" width="8.7109375" style="6" customWidth="1"/>
    <col min="3844" max="3844" width="37.140625" style="6" customWidth="1"/>
    <col min="3845" max="3851" width="14.85546875" style="6" customWidth="1"/>
    <col min="3852" max="4096" width="8.85546875" style="6"/>
    <col min="4097" max="4097" width="5.7109375" style="6" customWidth="1"/>
    <col min="4098" max="4098" width="26.140625" style="6" customWidth="1"/>
    <col min="4099" max="4099" width="8.7109375" style="6" customWidth="1"/>
    <col min="4100" max="4100" width="37.140625" style="6" customWidth="1"/>
    <col min="4101" max="4107" width="14.85546875" style="6" customWidth="1"/>
    <col min="4108" max="4352" width="8.85546875" style="6"/>
    <col min="4353" max="4353" width="5.7109375" style="6" customWidth="1"/>
    <col min="4354" max="4354" width="26.140625" style="6" customWidth="1"/>
    <col min="4355" max="4355" width="8.7109375" style="6" customWidth="1"/>
    <col min="4356" max="4356" width="37.140625" style="6" customWidth="1"/>
    <col min="4357" max="4363" width="14.85546875" style="6" customWidth="1"/>
    <col min="4364" max="4608" width="8.85546875" style="6"/>
    <col min="4609" max="4609" width="5.7109375" style="6" customWidth="1"/>
    <col min="4610" max="4610" width="26.140625" style="6" customWidth="1"/>
    <col min="4611" max="4611" width="8.7109375" style="6" customWidth="1"/>
    <col min="4612" max="4612" width="37.140625" style="6" customWidth="1"/>
    <col min="4613" max="4619" width="14.85546875" style="6" customWidth="1"/>
    <col min="4620" max="4864" width="8.85546875" style="6"/>
    <col min="4865" max="4865" width="5.7109375" style="6" customWidth="1"/>
    <col min="4866" max="4866" width="26.140625" style="6" customWidth="1"/>
    <col min="4867" max="4867" width="8.7109375" style="6" customWidth="1"/>
    <col min="4868" max="4868" width="37.140625" style="6" customWidth="1"/>
    <col min="4869" max="4875" width="14.85546875" style="6" customWidth="1"/>
    <col min="4876" max="5120" width="8.85546875" style="6"/>
    <col min="5121" max="5121" width="5.7109375" style="6" customWidth="1"/>
    <col min="5122" max="5122" width="26.140625" style="6" customWidth="1"/>
    <col min="5123" max="5123" width="8.7109375" style="6" customWidth="1"/>
    <col min="5124" max="5124" width="37.140625" style="6" customWidth="1"/>
    <col min="5125" max="5131" width="14.85546875" style="6" customWidth="1"/>
    <col min="5132" max="5376" width="8.85546875" style="6"/>
    <col min="5377" max="5377" width="5.7109375" style="6" customWidth="1"/>
    <col min="5378" max="5378" width="26.140625" style="6" customWidth="1"/>
    <col min="5379" max="5379" width="8.7109375" style="6" customWidth="1"/>
    <col min="5380" max="5380" width="37.140625" style="6" customWidth="1"/>
    <col min="5381" max="5387" width="14.85546875" style="6" customWidth="1"/>
    <col min="5388" max="5632" width="8.85546875" style="6"/>
    <col min="5633" max="5633" width="5.7109375" style="6" customWidth="1"/>
    <col min="5634" max="5634" width="26.140625" style="6" customWidth="1"/>
    <col min="5635" max="5635" width="8.7109375" style="6" customWidth="1"/>
    <col min="5636" max="5636" width="37.140625" style="6" customWidth="1"/>
    <col min="5637" max="5643" width="14.85546875" style="6" customWidth="1"/>
    <col min="5644" max="5888" width="8.85546875" style="6"/>
    <col min="5889" max="5889" width="5.7109375" style="6" customWidth="1"/>
    <col min="5890" max="5890" width="26.140625" style="6" customWidth="1"/>
    <col min="5891" max="5891" width="8.7109375" style="6" customWidth="1"/>
    <col min="5892" max="5892" width="37.140625" style="6" customWidth="1"/>
    <col min="5893" max="5899" width="14.85546875" style="6" customWidth="1"/>
    <col min="5900" max="6144" width="8.85546875" style="6"/>
    <col min="6145" max="6145" width="5.7109375" style="6" customWidth="1"/>
    <col min="6146" max="6146" width="26.140625" style="6" customWidth="1"/>
    <col min="6147" max="6147" width="8.7109375" style="6" customWidth="1"/>
    <col min="6148" max="6148" width="37.140625" style="6" customWidth="1"/>
    <col min="6149" max="6155" width="14.85546875" style="6" customWidth="1"/>
    <col min="6156" max="6400" width="8.85546875" style="6"/>
    <col min="6401" max="6401" width="5.7109375" style="6" customWidth="1"/>
    <col min="6402" max="6402" width="26.140625" style="6" customWidth="1"/>
    <col min="6403" max="6403" width="8.7109375" style="6" customWidth="1"/>
    <col min="6404" max="6404" width="37.140625" style="6" customWidth="1"/>
    <col min="6405" max="6411" width="14.85546875" style="6" customWidth="1"/>
    <col min="6412" max="6656" width="8.85546875" style="6"/>
    <col min="6657" max="6657" width="5.7109375" style="6" customWidth="1"/>
    <col min="6658" max="6658" width="26.140625" style="6" customWidth="1"/>
    <col min="6659" max="6659" width="8.7109375" style="6" customWidth="1"/>
    <col min="6660" max="6660" width="37.140625" style="6" customWidth="1"/>
    <col min="6661" max="6667" width="14.85546875" style="6" customWidth="1"/>
    <col min="6668" max="6912" width="8.85546875" style="6"/>
    <col min="6913" max="6913" width="5.7109375" style="6" customWidth="1"/>
    <col min="6914" max="6914" width="26.140625" style="6" customWidth="1"/>
    <col min="6915" max="6915" width="8.7109375" style="6" customWidth="1"/>
    <col min="6916" max="6916" width="37.140625" style="6" customWidth="1"/>
    <col min="6917" max="6923" width="14.85546875" style="6" customWidth="1"/>
    <col min="6924" max="7168" width="8.85546875" style="6"/>
    <col min="7169" max="7169" width="5.7109375" style="6" customWidth="1"/>
    <col min="7170" max="7170" width="26.140625" style="6" customWidth="1"/>
    <col min="7171" max="7171" width="8.7109375" style="6" customWidth="1"/>
    <col min="7172" max="7172" width="37.140625" style="6" customWidth="1"/>
    <col min="7173" max="7179" width="14.85546875" style="6" customWidth="1"/>
    <col min="7180" max="7424" width="8.85546875" style="6"/>
    <col min="7425" max="7425" width="5.7109375" style="6" customWidth="1"/>
    <col min="7426" max="7426" width="26.140625" style="6" customWidth="1"/>
    <col min="7427" max="7427" width="8.7109375" style="6" customWidth="1"/>
    <col min="7428" max="7428" width="37.140625" style="6" customWidth="1"/>
    <col min="7429" max="7435" width="14.85546875" style="6" customWidth="1"/>
    <col min="7436" max="7680" width="8.85546875" style="6"/>
    <col min="7681" max="7681" width="5.7109375" style="6" customWidth="1"/>
    <col min="7682" max="7682" width="26.140625" style="6" customWidth="1"/>
    <col min="7683" max="7683" width="8.7109375" style="6" customWidth="1"/>
    <col min="7684" max="7684" width="37.140625" style="6" customWidth="1"/>
    <col min="7685" max="7691" width="14.85546875" style="6" customWidth="1"/>
    <col min="7692" max="7936" width="8.85546875" style="6"/>
    <col min="7937" max="7937" width="5.7109375" style="6" customWidth="1"/>
    <col min="7938" max="7938" width="26.140625" style="6" customWidth="1"/>
    <col min="7939" max="7939" width="8.7109375" style="6" customWidth="1"/>
    <col min="7940" max="7940" width="37.140625" style="6" customWidth="1"/>
    <col min="7941" max="7947" width="14.85546875" style="6" customWidth="1"/>
    <col min="7948" max="8192" width="8.85546875" style="6"/>
    <col min="8193" max="8193" width="5.7109375" style="6" customWidth="1"/>
    <col min="8194" max="8194" width="26.140625" style="6" customWidth="1"/>
    <col min="8195" max="8195" width="8.7109375" style="6" customWidth="1"/>
    <col min="8196" max="8196" width="37.140625" style="6" customWidth="1"/>
    <col min="8197" max="8203" width="14.85546875" style="6" customWidth="1"/>
    <col min="8204" max="8448" width="8.85546875" style="6"/>
    <col min="8449" max="8449" width="5.7109375" style="6" customWidth="1"/>
    <col min="8450" max="8450" width="26.140625" style="6" customWidth="1"/>
    <col min="8451" max="8451" width="8.7109375" style="6" customWidth="1"/>
    <col min="8452" max="8452" width="37.140625" style="6" customWidth="1"/>
    <col min="8453" max="8459" width="14.85546875" style="6" customWidth="1"/>
    <col min="8460" max="8704" width="8.85546875" style="6"/>
    <col min="8705" max="8705" width="5.7109375" style="6" customWidth="1"/>
    <col min="8706" max="8706" width="26.140625" style="6" customWidth="1"/>
    <col min="8707" max="8707" width="8.7109375" style="6" customWidth="1"/>
    <col min="8708" max="8708" width="37.140625" style="6" customWidth="1"/>
    <col min="8709" max="8715" width="14.85546875" style="6" customWidth="1"/>
    <col min="8716" max="8960" width="8.85546875" style="6"/>
    <col min="8961" max="8961" width="5.7109375" style="6" customWidth="1"/>
    <col min="8962" max="8962" width="26.140625" style="6" customWidth="1"/>
    <col min="8963" max="8963" width="8.7109375" style="6" customWidth="1"/>
    <col min="8964" max="8964" width="37.140625" style="6" customWidth="1"/>
    <col min="8965" max="8971" width="14.85546875" style="6" customWidth="1"/>
    <col min="8972" max="9216" width="8.85546875" style="6"/>
    <col min="9217" max="9217" width="5.7109375" style="6" customWidth="1"/>
    <col min="9218" max="9218" width="26.140625" style="6" customWidth="1"/>
    <col min="9219" max="9219" width="8.7109375" style="6" customWidth="1"/>
    <col min="9220" max="9220" width="37.140625" style="6" customWidth="1"/>
    <col min="9221" max="9227" width="14.85546875" style="6" customWidth="1"/>
    <col min="9228" max="9472" width="8.85546875" style="6"/>
    <col min="9473" max="9473" width="5.7109375" style="6" customWidth="1"/>
    <col min="9474" max="9474" width="26.140625" style="6" customWidth="1"/>
    <col min="9475" max="9475" width="8.7109375" style="6" customWidth="1"/>
    <col min="9476" max="9476" width="37.140625" style="6" customWidth="1"/>
    <col min="9477" max="9483" width="14.85546875" style="6" customWidth="1"/>
    <col min="9484" max="9728" width="8.85546875" style="6"/>
    <col min="9729" max="9729" width="5.7109375" style="6" customWidth="1"/>
    <col min="9730" max="9730" width="26.140625" style="6" customWidth="1"/>
    <col min="9731" max="9731" width="8.7109375" style="6" customWidth="1"/>
    <col min="9732" max="9732" width="37.140625" style="6" customWidth="1"/>
    <col min="9733" max="9739" width="14.85546875" style="6" customWidth="1"/>
    <col min="9740" max="9984" width="8.85546875" style="6"/>
    <col min="9985" max="9985" width="5.7109375" style="6" customWidth="1"/>
    <col min="9986" max="9986" width="26.140625" style="6" customWidth="1"/>
    <col min="9987" max="9987" width="8.7109375" style="6" customWidth="1"/>
    <col min="9988" max="9988" width="37.140625" style="6" customWidth="1"/>
    <col min="9989" max="9995" width="14.85546875" style="6" customWidth="1"/>
    <col min="9996" max="10240" width="8.85546875" style="6"/>
    <col min="10241" max="10241" width="5.7109375" style="6" customWidth="1"/>
    <col min="10242" max="10242" width="26.140625" style="6" customWidth="1"/>
    <col min="10243" max="10243" width="8.7109375" style="6" customWidth="1"/>
    <col min="10244" max="10244" width="37.140625" style="6" customWidth="1"/>
    <col min="10245" max="10251" width="14.85546875" style="6" customWidth="1"/>
    <col min="10252" max="10496" width="8.85546875" style="6"/>
    <col min="10497" max="10497" width="5.7109375" style="6" customWidth="1"/>
    <col min="10498" max="10498" width="26.140625" style="6" customWidth="1"/>
    <col min="10499" max="10499" width="8.7109375" style="6" customWidth="1"/>
    <col min="10500" max="10500" width="37.140625" style="6" customWidth="1"/>
    <col min="10501" max="10507" width="14.85546875" style="6" customWidth="1"/>
    <col min="10508" max="10752" width="8.85546875" style="6"/>
    <col min="10753" max="10753" width="5.7109375" style="6" customWidth="1"/>
    <col min="10754" max="10754" width="26.140625" style="6" customWidth="1"/>
    <col min="10755" max="10755" width="8.7109375" style="6" customWidth="1"/>
    <col min="10756" max="10756" width="37.140625" style="6" customWidth="1"/>
    <col min="10757" max="10763" width="14.85546875" style="6" customWidth="1"/>
    <col min="10764" max="11008" width="8.85546875" style="6"/>
    <col min="11009" max="11009" width="5.7109375" style="6" customWidth="1"/>
    <col min="11010" max="11010" width="26.140625" style="6" customWidth="1"/>
    <col min="11011" max="11011" width="8.7109375" style="6" customWidth="1"/>
    <col min="11012" max="11012" width="37.140625" style="6" customWidth="1"/>
    <col min="11013" max="11019" width="14.85546875" style="6" customWidth="1"/>
    <col min="11020" max="11264" width="8.85546875" style="6"/>
    <col min="11265" max="11265" width="5.7109375" style="6" customWidth="1"/>
    <col min="11266" max="11266" width="26.140625" style="6" customWidth="1"/>
    <col min="11267" max="11267" width="8.7109375" style="6" customWidth="1"/>
    <col min="11268" max="11268" width="37.140625" style="6" customWidth="1"/>
    <col min="11269" max="11275" width="14.85546875" style="6" customWidth="1"/>
    <col min="11276" max="11520" width="8.85546875" style="6"/>
    <col min="11521" max="11521" width="5.7109375" style="6" customWidth="1"/>
    <col min="11522" max="11522" width="26.140625" style="6" customWidth="1"/>
    <col min="11523" max="11523" width="8.7109375" style="6" customWidth="1"/>
    <col min="11524" max="11524" width="37.140625" style="6" customWidth="1"/>
    <col min="11525" max="11531" width="14.85546875" style="6" customWidth="1"/>
    <col min="11532" max="11776" width="8.85546875" style="6"/>
    <col min="11777" max="11777" width="5.7109375" style="6" customWidth="1"/>
    <col min="11778" max="11778" width="26.140625" style="6" customWidth="1"/>
    <col min="11779" max="11779" width="8.7109375" style="6" customWidth="1"/>
    <col min="11780" max="11780" width="37.140625" style="6" customWidth="1"/>
    <col min="11781" max="11787" width="14.85546875" style="6" customWidth="1"/>
    <col min="11788" max="12032" width="8.85546875" style="6"/>
    <col min="12033" max="12033" width="5.7109375" style="6" customWidth="1"/>
    <col min="12034" max="12034" width="26.140625" style="6" customWidth="1"/>
    <col min="12035" max="12035" width="8.7109375" style="6" customWidth="1"/>
    <col min="12036" max="12036" width="37.140625" style="6" customWidth="1"/>
    <col min="12037" max="12043" width="14.85546875" style="6" customWidth="1"/>
    <col min="12044" max="12288" width="8.85546875" style="6"/>
    <col min="12289" max="12289" width="5.7109375" style="6" customWidth="1"/>
    <col min="12290" max="12290" width="26.140625" style="6" customWidth="1"/>
    <col min="12291" max="12291" width="8.7109375" style="6" customWidth="1"/>
    <col min="12292" max="12292" width="37.140625" style="6" customWidth="1"/>
    <col min="12293" max="12299" width="14.85546875" style="6" customWidth="1"/>
    <col min="12300" max="12544" width="8.85546875" style="6"/>
    <col min="12545" max="12545" width="5.7109375" style="6" customWidth="1"/>
    <col min="12546" max="12546" width="26.140625" style="6" customWidth="1"/>
    <col min="12547" max="12547" width="8.7109375" style="6" customWidth="1"/>
    <col min="12548" max="12548" width="37.140625" style="6" customWidth="1"/>
    <col min="12549" max="12555" width="14.85546875" style="6" customWidth="1"/>
    <col min="12556" max="12800" width="8.85546875" style="6"/>
    <col min="12801" max="12801" width="5.7109375" style="6" customWidth="1"/>
    <col min="12802" max="12802" width="26.140625" style="6" customWidth="1"/>
    <col min="12803" max="12803" width="8.7109375" style="6" customWidth="1"/>
    <col min="12804" max="12804" width="37.140625" style="6" customWidth="1"/>
    <col min="12805" max="12811" width="14.85546875" style="6" customWidth="1"/>
    <col min="12812" max="13056" width="8.85546875" style="6"/>
    <col min="13057" max="13057" width="5.7109375" style="6" customWidth="1"/>
    <col min="13058" max="13058" width="26.140625" style="6" customWidth="1"/>
    <col min="13059" max="13059" width="8.7109375" style="6" customWidth="1"/>
    <col min="13060" max="13060" width="37.140625" style="6" customWidth="1"/>
    <col min="13061" max="13067" width="14.85546875" style="6" customWidth="1"/>
    <col min="13068" max="13312" width="8.85546875" style="6"/>
    <col min="13313" max="13313" width="5.7109375" style="6" customWidth="1"/>
    <col min="13314" max="13314" width="26.140625" style="6" customWidth="1"/>
    <col min="13315" max="13315" width="8.7109375" style="6" customWidth="1"/>
    <col min="13316" max="13316" width="37.140625" style="6" customWidth="1"/>
    <col min="13317" max="13323" width="14.85546875" style="6" customWidth="1"/>
    <col min="13324" max="13568" width="8.85546875" style="6"/>
    <col min="13569" max="13569" width="5.7109375" style="6" customWidth="1"/>
    <col min="13570" max="13570" width="26.140625" style="6" customWidth="1"/>
    <col min="13571" max="13571" width="8.7109375" style="6" customWidth="1"/>
    <col min="13572" max="13572" width="37.140625" style="6" customWidth="1"/>
    <col min="13573" max="13579" width="14.85546875" style="6" customWidth="1"/>
    <col min="13580" max="13824" width="8.85546875" style="6"/>
    <col min="13825" max="13825" width="5.7109375" style="6" customWidth="1"/>
    <col min="13826" max="13826" width="26.140625" style="6" customWidth="1"/>
    <col min="13827" max="13827" width="8.7109375" style="6" customWidth="1"/>
    <col min="13828" max="13828" width="37.140625" style="6" customWidth="1"/>
    <col min="13829" max="13835" width="14.85546875" style="6" customWidth="1"/>
    <col min="13836" max="14080" width="8.85546875" style="6"/>
    <col min="14081" max="14081" width="5.7109375" style="6" customWidth="1"/>
    <col min="14082" max="14082" width="26.140625" style="6" customWidth="1"/>
    <col min="14083" max="14083" width="8.7109375" style="6" customWidth="1"/>
    <col min="14084" max="14084" width="37.140625" style="6" customWidth="1"/>
    <col min="14085" max="14091" width="14.85546875" style="6" customWidth="1"/>
    <col min="14092" max="14336" width="8.85546875" style="6"/>
    <col min="14337" max="14337" width="5.7109375" style="6" customWidth="1"/>
    <col min="14338" max="14338" width="26.140625" style="6" customWidth="1"/>
    <col min="14339" max="14339" width="8.7109375" style="6" customWidth="1"/>
    <col min="14340" max="14340" width="37.140625" style="6" customWidth="1"/>
    <col min="14341" max="14347" width="14.85546875" style="6" customWidth="1"/>
    <col min="14348" max="14592" width="8.85546875" style="6"/>
    <col min="14593" max="14593" width="5.7109375" style="6" customWidth="1"/>
    <col min="14594" max="14594" width="26.140625" style="6" customWidth="1"/>
    <col min="14595" max="14595" width="8.7109375" style="6" customWidth="1"/>
    <col min="14596" max="14596" width="37.140625" style="6" customWidth="1"/>
    <col min="14597" max="14603" width="14.85546875" style="6" customWidth="1"/>
    <col min="14604" max="14848" width="8.85546875" style="6"/>
    <col min="14849" max="14849" width="5.7109375" style="6" customWidth="1"/>
    <col min="14850" max="14850" width="26.140625" style="6" customWidth="1"/>
    <col min="14851" max="14851" width="8.7109375" style="6" customWidth="1"/>
    <col min="14852" max="14852" width="37.140625" style="6" customWidth="1"/>
    <col min="14853" max="14859" width="14.85546875" style="6" customWidth="1"/>
    <col min="14860" max="15104" width="8.85546875" style="6"/>
    <col min="15105" max="15105" width="5.7109375" style="6" customWidth="1"/>
    <col min="15106" max="15106" width="26.140625" style="6" customWidth="1"/>
    <col min="15107" max="15107" width="8.7109375" style="6" customWidth="1"/>
    <col min="15108" max="15108" width="37.140625" style="6" customWidth="1"/>
    <col min="15109" max="15115" width="14.85546875" style="6" customWidth="1"/>
    <col min="15116" max="15360" width="8.85546875" style="6"/>
    <col min="15361" max="15361" width="5.7109375" style="6" customWidth="1"/>
    <col min="15362" max="15362" width="26.140625" style="6" customWidth="1"/>
    <col min="15363" max="15363" width="8.7109375" style="6" customWidth="1"/>
    <col min="15364" max="15364" width="37.140625" style="6" customWidth="1"/>
    <col min="15365" max="15371" width="14.85546875" style="6" customWidth="1"/>
    <col min="15372" max="15616" width="8.85546875" style="6"/>
    <col min="15617" max="15617" width="5.7109375" style="6" customWidth="1"/>
    <col min="15618" max="15618" width="26.140625" style="6" customWidth="1"/>
    <col min="15619" max="15619" width="8.7109375" style="6" customWidth="1"/>
    <col min="15620" max="15620" width="37.140625" style="6" customWidth="1"/>
    <col min="15621" max="15627" width="14.85546875" style="6" customWidth="1"/>
    <col min="15628" max="15872" width="8.85546875" style="6"/>
    <col min="15873" max="15873" width="5.7109375" style="6" customWidth="1"/>
    <col min="15874" max="15874" width="26.140625" style="6" customWidth="1"/>
    <col min="15875" max="15875" width="8.7109375" style="6" customWidth="1"/>
    <col min="15876" max="15876" width="37.140625" style="6" customWidth="1"/>
    <col min="15877" max="15883" width="14.85546875" style="6" customWidth="1"/>
    <col min="15884" max="16128" width="8.85546875" style="6"/>
    <col min="16129" max="16129" width="5.7109375" style="6" customWidth="1"/>
    <col min="16130" max="16130" width="26.140625" style="6" customWidth="1"/>
    <col min="16131" max="16131" width="8.7109375" style="6" customWidth="1"/>
    <col min="16132" max="16132" width="37.140625" style="6" customWidth="1"/>
    <col min="16133" max="16139" width="14.85546875" style="6" customWidth="1"/>
    <col min="16140" max="16384" width="8.85546875" style="6"/>
  </cols>
  <sheetData>
    <row r="3" spans="1:11" x14ac:dyDescent="0.25">
      <c r="B3" s="1" t="s">
        <v>0</v>
      </c>
      <c r="C3" s="1"/>
      <c r="D3" s="1"/>
      <c r="E3" s="2"/>
      <c r="F3" s="2"/>
      <c r="G3" s="2"/>
      <c r="H3" s="2"/>
      <c r="I3" s="2"/>
      <c r="J3" s="2"/>
    </row>
    <row r="4" spans="1:11" x14ac:dyDescent="0.25">
      <c r="B4" s="1" t="s">
        <v>1</v>
      </c>
      <c r="C4" s="1"/>
      <c r="D4" s="1"/>
      <c r="E4" s="2"/>
      <c r="F4" s="2"/>
      <c r="G4" s="2"/>
      <c r="H4" s="2"/>
      <c r="I4" s="2"/>
      <c r="J4" s="2"/>
    </row>
    <row r="5" spans="1:11" x14ac:dyDescent="0.25">
      <c r="B5" s="1" t="s">
        <v>2</v>
      </c>
      <c r="C5" s="1"/>
      <c r="D5" s="1"/>
      <c r="E5" s="2"/>
      <c r="F5" s="2"/>
      <c r="G5" s="2"/>
      <c r="H5" s="2"/>
      <c r="I5" s="2"/>
      <c r="J5" s="2"/>
    </row>
    <row r="7" spans="1:11" ht="18" x14ac:dyDescent="0.25">
      <c r="A7" s="7" t="s">
        <v>3</v>
      </c>
      <c r="B7" s="8" t="s">
        <v>834</v>
      </c>
      <c r="C7" s="9"/>
      <c r="D7" s="10"/>
      <c r="E7" s="11"/>
      <c r="F7" s="11"/>
      <c r="G7" s="11"/>
      <c r="H7" s="11"/>
      <c r="I7" s="11"/>
      <c r="J7" s="12"/>
      <c r="K7" s="13"/>
    </row>
    <row r="8" spans="1:11" ht="13.5" thickBot="1" x14ac:dyDescent="0.3">
      <c r="A8" s="4" t="s">
        <v>3</v>
      </c>
      <c r="C8" s="14"/>
      <c r="E8" s="13"/>
      <c r="F8" s="13"/>
      <c r="G8" s="13"/>
      <c r="H8" s="13"/>
      <c r="I8" s="13"/>
      <c r="J8" s="13"/>
      <c r="K8" s="13"/>
    </row>
    <row r="9" spans="1:11" ht="34.5" customHeight="1" thickBot="1" x14ac:dyDescent="0.3">
      <c r="A9" s="4" t="s">
        <v>3</v>
      </c>
      <c r="B9" s="15"/>
      <c r="C9" s="16"/>
      <c r="D9" s="17" t="s">
        <v>5</v>
      </c>
      <c r="E9" s="149" t="s">
        <v>6</v>
      </c>
      <c r="F9" s="150"/>
      <c r="G9" s="149" t="s">
        <v>7</v>
      </c>
      <c r="H9" s="150"/>
      <c r="I9" s="18"/>
      <c r="J9" s="18"/>
      <c r="K9" s="13"/>
    </row>
    <row r="10" spans="1:11" ht="34.5" customHeight="1" x14ac:dyDescent="0.25">
      <c r="A10" s="4" t="s">
        <v>3</v>
      </c>
      <c r="B10" s="19" t="s">
        <v>8</v>
      </c>
      <c r="C10" s="20" t="s">
        <v>9</v>
      </c>
      <c r="D10" s="21" t="s">
        <v>10</v>
      </c>
      <c r="E10" s="22" t="s">
        <v>11</v>
      </c>
      <c r="F10" s="23" t="s">
        <v>897</v>
      </c>
      <c r="G10" s="22" t="s">
        <v>898</v>
      </c>
      <c r="H10" s="23" t="s">
        <v>899</v>
      </c>
      <c r="I10" s="23" t="s">
        <v>900</v>
      </c>
      <c r="J10" s="23" t="s">
        <v>12</v>
      </c>
      <c r="K10" s="13"/>
    </row>
    <row r="11" spans="1:11" ht="13.5" customHeight="1" thickBot="1" x14ac:dyDescent="0.3">
      <c r="A11" s="4" t="s">
        <v>3</v>
      </c>
      <c r="B11" s="24"/>
      <c r="C11" s="25"/>
      <c r="D11" s="26"/>
      <c r="E11" s="27"/>
      <c r="F11" s="28"/>
      <c r="G11" s="27"/>
      <c r="H11" s="28"/>
      <c r="I11" s="28"/>
      <c r="J11" s="28"/>
      <c r="K11" s="13"/>
    </row>
    <row r="12" spans="1:11" ht="13.5" thickBot="1" x14ac:dyDescent="0.3">
      <c r="A12" s="4" t="s">
        <v>3</v>
      </c>
      <c r="B12" s="29" t="s">
        <v>835</v>
      </c>
      <c r="C12" s="30"/>
      <c r="D12" s="31"/>
      <c r="E12" s="32"/>
      <c r="F12" s="33"/>
      <c r="G12" s="32"/>
      <c r="H12" s="33"/>
      <c r="I12" s="33"/>
      <c r="J12" s="33"/>
      <c r="K12" s="13"/>
    </row>
    <row r="13" spans="1:11" x14ac:dyDescent="0.25">
      <c r="A13" s="4" t="s">
        <v>3</v>
      </c>
      <c r="B13" s="34" t="s">
        <v>772</v>
      </c>
      <c r="C13" s="35" t="s">
        <v>836</v>
      </c>
      <c r="D13" s="36" t="s">
        <v>837</v>
      </c>
      <c r="E13" s="37">
        <v>500000</v>
      </c>
      <c r="F13" s="38">
        <v>0</v>
      </c>
      <c r="G13" s="37">
        <v>500000</v>
      </c>
      <c r="H13" s="38">
        <v>0</v>
      </c>
      <c r="I13" s="39">
        <v>500000</v>
      </c>
      <c r="J13" s="39">
        <f>E13-(F13+H13+I13)</f>
        <v>0</v>
      </c>
      <c r="K13" s="13"/>
    </row>
    <row r="14" spans="1:11" x14ac:dyDescent="0.25">
      <c r="A14" s="4" t="s">
        <v>3</v>
      </c>
      <c r="B14" s="40"/>
      <c r="C14" s="41"/>
      <c r="D14" s="42" t="s">
        <v>25</v>
      </c>
      <c r="E14" s="43"/>
      <c r="F14" s="44"/>
      <c r="G14" s="43"/>
      <c r="H14" s="44"/>
      <c r="I14" s="45">
        <v>500000</v>
      </c>
      <c r="J14" s="45"/>
      <c r="K14" s="13"/>
    </row>
    <row r="15" spans="1:11" x14ac:dyDescent="0.25">
      <c r="A15" s="4" t="s">
        <v>3</v>
      </c>
      <c r="B15" s="34" t="s">
        <v>772</v>
      </c>
      <c r="C15" s="35" t="s">
        <v>838</v>
      </c>
      <c r="D15" s="36" t="s">
        <v>839</v>
      </c>
      <c r="E15" s="37">
        <v>437340.4</v>
      </c>
      <c r="F15" s="38">
        <v>0</v>
      </c>
      <c r="G15" s="37">
        <v>200000</v>
      </c>
      <c r="H15" s="38">
        <v>187340.4</v>
      </c>
      <c r="I15" s="39">
        <v>250000</v>
      </c>
      <c r="J15" s="39">
        <f>E15-(F15+H15+I15)</f>
        <v>0</v>
      </c>
      <c r="K15" s="13"/>
    </row>
    <row r="16" spans="1:11" x14ac:dyDescent="0.25">
      <c r="A16" s="4" t="s">
        <v>3</v>
      </c>
      <c r="B16" s="40"/>
      <c r="C16" s="41"/>
      <c r="D16" s="42" t="s">
        <v>25</v>
      </c>
      <c r="E16" s="43"/>
      <c r="F16" s="44"/>
      <c r="G16" s="43"/>
      <c r="H16" s="44"/>
      <c r="I16" s="45">
        <v>250000</v>
      </c>
      <c r="J16" s="45"/>
      <c r="K16" s="13"/>
    </row>
    <row r="17" spans="1:11" x14ac:dyDescent="0.25">
      <c r="A17" s="4" t="s">
        <v>3</v>
      </c>
      <c r="B17" s="34" t="s">
        <v>772</v>
      </c>
      <c r="C17" s="35" t="s">
        <v>840</v>
      </c>
      <c r="D17" s="36" t="s">
        <v>841</v>
      </c>
      <c r="E17" s="37">
        <v>1292464.8</v>
      </c>
      <c r="F17" s="38">
        <v>0</v>
      </c>
      <c r="G17" s="37">
        <v>300000</v>
      </c>
      <c r="H17" s="38">
        <v>1044827.2</v>
      </c>
      <c r="I17" s="39">
        <v>247637.6</v>
      </c>
      <c r="J17" s="39">
        <f>E17-(F17+H17+I17)</f>
        <v>0</v>
      </c>
      <c r="K17" s="13"/>
    </row>
    <row r="18" spans="1:11" x14ac:dyDescent="0.25">
      <c r="A18" s="4" t="s">
        <v>3</v>
      </c>
      <c r="B18" s="40"/>
      <c r="C18" s="41"/>
      <c r="D18" s="42" t="s">
        <v>25</v>
      </c>
      <c r="E18" s="43"/>
      <c r="F18" s="44"/>
      <c r="G18" s="43"/>
      <c r="H18" s="44"/>
      <c r="I18" s="45">
        <v>247637.6</v>
      </c>
      <c r="J18" s="45"/>
      <c r="K18" s="13"/>
    </row>
    <row r="19" spans="1:11" x14ac:dyDescent="0.25">
      <c r="A19" s="4" t="s">
        <v>3</v>
      </c>
      <c r="B19" s="34" t="s">
        <v>772</v>
      </c>
      <c r="C19" s="35" t="s">
        <v>842</v>
      </c>
      <c r="D19" s="36" t="s">
        <v>843</v>
      </c>
      <c r="E19" s="37">
        <v>1037783.7</v>
      </c>
      <c r="F19" s="38">
        <v>0</v>
      </c>
      <c r="G19" s="37">
        <v>1034400</v>
      </c>
      <c r="H19" s="38">
        <v>703570.5</v>
      </c>
      <c r="I19" s="39">
        <v>334213.2</v>
      </c>
      <c r="J19" s="39">
        <f>E19-(F19+H19+I19)</f>
        <v>0</v>
      </c>
      <c r="K19" s="13"/>
    </row>
    <row r="20" spans="1:11" x14ac:dyDescent="0.25">
      <c r="A20" s="4" t="s">
        <v>3</v>
      </c>
      <c r="B20" s="40"/>
      <c r="C20" s="41"/>
      <c r="D20" s="42" t="s">
        <v>25</v>
      </c>
      <c r="E20" s="43"/>
      <c r="F20" s="44"/>
      <c r="G20" s="43"/>
      <c r="H20" s="44"/>
      <c r="I20" s="45">
        <v>334213.2</v>
      </c>
      <c r="J20" s="45"/>
      <c r="K20" s="13"/>
    </row>
    <row r="21" spans="1:11" x14ac:dyDescent="0.25">
      <c r="A21" s="4" t="s">
        <v>3</v>
      </c>
      <c r="B21" s="34" t="s">
        <v>772</v>
      </c>
      <c r="C21" s="35" t="s">
        <v>844</v>
      </c>
      <c r="D21" s="36" t="s">
        <v>845</v>
      </c>
      <c r="E21" s="37">
        <v>644101</v>
      </c>
      <c r="F21" s="38">
        <v>0</v>
      </c>
      <c r="G21" s="37">
        <v>300000</v>
      </c>
      <c r="H21" s="38">
        <v>294101</v>
      </c>
      <c r="I21" s="39">
        <v>350000</v>
      </c>
      <c r="J21" s="39">
        <f>E21-(F21+H21+I21)</f>
        <v>0</v>
      </c>
      <c r="K21" s="13"/>
    </row>
    <row r="22" spans="1:11" x14ac:dyDescent="0.25">
      <c r="A22" s="4" t="s">
        <v>3</v>
      </c>
      <c r="B22" s="40"/>
      <c r="C22" s="41"/>
      <c r="D22" s="42" t="s">
        <v>25</v>
      </c>
      <c r="E22" s="43"/>
      <c r="F22" s="44"/>
      <c r="G22" s="43"/>
      <c r="H22" s="44"/>
      <c r="I22" s="45">
        <v>350000</v>
      </c>
      <c r="J22" s="45"/>
      <c r="K22" s="13"/>
    </row>
    <row r="23" spans="1:11" x14ac:dyDescent="0.25">
      <c r="A23" s="4" t="s">
        <v>3</v>
      </c>
      <c r="B23" s="34" t="s">
        <v>772</v>
      </c>
      <c r="C23" s="35" t="s">
        <v>846</v>
      </c>
      <c r="D23" s="36" t="s">
        <v>847</v>
      </c>
      <c r="E23" s="37">
        <v>981797.4</v>
      </c>
      <c r="F23" s="38">
        <v>0</v>
      </c>
      <c r="G23" s="37">
        <v>250000</v>
      </c>
      <c r="H23" s="38">
        <v>731797.4</v>
      </c>
      <c r="I23" s="39">
        <v>250000</v>
      </c>
      <c r="J23" s="39">
        <f>E23-(F23+H23+I23)</f>
        <v>0</v>
      </c>
      <c r="K23" s="13"/>
    </row>
    <row r="24" spans="1:11" x14ac:dyDescent="0.25">
      <c r="A24" s="4" t="s">
        <v>3</v>
      </c>
      <c r="B24" s="40"/>
      <c r="C24" s="41"/>
      <c r="D24" s="42" t="s">
        <v>25</v>
      </c>
      <c r="E24" s="43"/>
      <c r="F24" s="44"/>
      <c r="G24" s="43"/>
      <c r="H24" s="44"/>
      <c r="I24" s="45">
        <v>250000</v>
      </c>
      <c r="J24" s="45"/>
      <c r="K24" s="13"/>
    </row>
    <row r="25" spans="1:11" x14ac:dyDescent="0.25">
      <c r="A25" s="4" t="s">
        <v>3</v>
      </c>
      <c r="B25" s="34" t="s">
        <v>772</v>
      </c>
      <c r="C25" s="35" t="s">
        <v>848</v>
      </c>
      <c r="D25" s="36" t="s">
        <v>849</v>
      </c>
      <c r="E25" s="37">
        <v>442908.2</v>
      </c>
      <c r="F25" s="38">
        <v>0</v>
      </c>
      <c r="G25" s="37">
        <v>150000</v>
      </c>
      <c r="H25" s="38">
        <v>192908.2</v>
      </c>
      <c r="I25" s="39">
        <v>250000</v>
      </c>
      <c r="J25" s="39">
        <f>E25-(F25+H25+I25)</f>
        <v>0</v>
      </c>
      <c r="K25" s="13"/>
    </row>
    <row r="26" spans="1:11" ht="13.5" thickBot="1" x14ac:dyDescent="0.3">
      <c r="A26" s="4" t="s">
        <v>3</v>
      </c>
      <c r="B26" s="40"/>
      <c r="C26" s="41"/>
      <c r="D26" s="42" t="s">
        <v>25</v>
      </c>
      <c r="E26" s="43"/>
      <c r="F26" s="44"/>
      <c r="G26" s="43"/>
      <c r="H26" s="44"/>
      <c r="I26" s="45">
        <v>250000</v>
      </c>
      <c r="J26" s="45"/>
      <c r="K26" s="13"/>
    </row>
    <row r="27" spans="1:11" ht="13.5" thickBot="1" x14ac:dyDescent="0.3">
      <c r="A27" s="4" t="s">
        <v>3</v>
      </c>
      <c r="B27" s="29" t="s">
        <v>850</v>
      </c>
      <c r="C27" s="30"/>
      <c r="D27" s="31"/>
      <c r="E27" s="32">
        <v>5336395.5</v>
      </c>
      <c r="F27" s="33">
        <v>0</v>
      </c>
      <c r="G27" s="32">
        <v>2734400</v>
      </c>
      <c r="H27" s="33">
        <v>3154544.7</v>
      </c>
      <c r="I27" s="33">
        <v>2181850.7999999998</v>
      </c>
      <c r="J27" s="33">
        <v>0</v>
      </c>
      <c r="K27" s="13"/>
    </row>
    <row r="28" spans="1:11" ht="13.5" thickBot="1" x14ac:dyDescent="0.3">
      <c r="A28" s="4" t="s">
        <v>3</v>
      </c>
      <c r="B28" s="46"/>
      <c r="C28" s="47"/>
      <c r="D28" s="48" t="s">
        <v>79</v>
      </c>
      <c r="E28" s="49">
        <f>SUM(E12:E27)/2</f>
        <v>5336395.5</v>
      </c>
      <c r="F28" s="50">
        <f>SUM(F12:F27)/2</f>
        <v>0</v>
      </c>
      <c r="G28" s="49">
        <f>SUM(G12:G27)/2</f>
        <v>2734400</v>
      </c>
      <c r="H28" s="51">
        <f>SUM(H12:H27)/2</f>
        <v>3154544.7</v>
      </c>
      <c r="I28" s="51">
        <f>SUM(I12:I27)/3</f>
        <v>2181850.8000000003</v>
      </c>
      <c r="J28" s="51">
        <f>E28-(F28+H28+I28)</f>
        <v>0</v>
      </c>
      <c r="K28" s="52"/>
    </row>
    <row r="29" spans="1:11" x14ac:dyDescent="0.25">
      <c r="A29" s="4" t="s">
        <v>3</v>
      </c>
      <c r="C29" s="14"/>
      <c r="E29" s="13"/>
      <c r="F29" s="13"/>
      <c r="G29" s="13"/>
      <c r="H29" s="13"/>
      <c r="I29" s="13"/>
      <c r="J29" s="13"/>
      <c r="K29" s="13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7" fitToHeight="2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14552-EAA0-4190-B27B-EA36D280E69F}">
  <sheetPr codeName="List1"/>
  <dimension ref="A3:K115"/>
  <sheetViews>
    <sheetView showGridLines="0" zoomScaleNormal="100" zoomScaleSheetLayoutView="80" workbookViewId="0">
      <selection activeCell="C3" sqref="C3"/>
    </sheetView>
  </sheetViews>
  <sheetFormatPr defaultRowHeight="12.75" x14ac:dyDescent="0.25"/>
  <cols>
    <col min="1" max="1" width="5.7109375" style="4" customWidth="1"/>
    <col min="2" max="2" width="26.28515625" style="4" customWidth="1"/>
    <col min="3" max="3" width="8.7109375" style="4" customWidth="1"/>
    <col min="4" max="4" width="37.28515625" style="4" customWidth="1"/>
    <col min="5" max="5" width="15.140625" style="5" customWidth="1"/>
    <col min="6" max="6" width="12.7109375" style="5" customWidth="1"/>
    <col min="7" max="11" width="15.140625" style="5" customWidth="1"/>
    <col min="12" max="256" width="8.85546875" style="6"/>
    <col min="257" max="257" width="5.7109375" style="6" customWidth="1"/>
    <col min="258" max="258" width="26.28515625" style="6" customWidth="1"/>
    <col min="259" max="259" width="8.7109375" style="6" customWidth="1"/>
    <col min="260" max="260" width="37.28515625" style="6" customWidth="1"/>
    <col min="261" max="267" width="15.140625" style="6" customWidth="1"/>
    <col min="268" max="512" width="8.85546875" style="6"/>
    <col min="513" max="513" width="5.7109375" style="6" customWidth="1"/>
    <col min="514" max="514" width="26.28515625" style="6" customWidth="1"/>
    <col min="515" max="515" width="8.7109375" style="6" customWidth="1"/>
    <col min="516" max="516" width="37.28515625" style="6" customWidth="1"/>
    <col min="517" max="523" width="15.140625" style="6" customWidth="1"/>
    <col min="524" max="768" width="8.85546875" style="6"/>
    <col min="769" max="769" width="5.7109375" style="6" customWidth="1"/>
    <col min="770" max="770" width="26.28515625" style="6" customWidth="1"/>
    <col min="771" max="771" width="8.7109375" style="6" customWidth="1"/>
    <col min="772" max="772" width="37.28515625" style="6" customWidth="1"/>
    <col min="773" max="779" width="15.140625" style="6" customWidth="1"/>
    <col min="780" max="1024" width="8.85546875" style="6"/>
    <col min="1025" max="1025" width="5.7109375" style="6" customWidth="1"/>
    <col min="1026" max="1026" width="26.28515625" style="6" customWidth="1"/>
    <col min="1027" max="1027" width="8.7109375" style="6" customWidth="1"/>
    <col min="1028" max="1028" width="37.28515625" style="6" customWidth="1"/>
    <col min="1029" max="1035" width="15.140625" style="6" customWidth="1"/>
    <col min="1036" max="1280" width="8.85546875" style="6"/>
    <col min="1281" max="1281" width="5.7109375" style="6" customWidth="1"/>
    <col min="1282" max="1282" width="26.28515625" style="6" customWidth="1"/>
    <col min="1283" max="1283" width="8.7109375" style="6" customWidth="1"/>
    <col min="1284" max="1284" width="37.28515625" style="6" customWidth="1"/>
    <col min="1285" max="1291" width="15.140625" style="6" customWidth="1"/>
    <col min="1292" max="1536" width="8.85546875" style="6"/>
    <col min="1537" max="1537" width="5.7109375" style="6" customWidth="1"/>
    <col min="1538" max="1538" width="26.28515625" style="6" customWidth="1"/>
    <col min="1539" max="1539" width="8.7109375" style="6" customWidth="1"/>
    <col min="1540" max="1540" width="37.28515625" style="6" customWidth="1"/>
    <col min="1541" max="1547" width="15.140625" style="6" customWidth="1"/>
    <col min="1548" max="1792" width="8.85546875" style="6"/>
    <col min="1793" max="1793" width="5.7109375" style="6" customWidth="1"/>
    <col min="1794" max="1794" width="26.28515625" style="6" customWidth="1"/>
    <col min="1795" max="1795" width="8.7109375" style="6" customWidth="1"/>
    <col min="1796" max="1796" width="37.28515625" style="6" customWidth="1"/>
    <col min="1797" max="1803" width="15.140625" style="6" customWidth="1"/>
    <col min="1804" max="2048" width="8.85546875" style="6"/>
    <col min="2049" max="2049" width="5.7109375" style="6" customWidth="1"/>
    <col min="2050" max="2050" width="26.28515625" style="6" customWidth="1"/>
    <col min="2051" max="2051" width="8.7109375" style="6" customWidth="1"/>
    <col min="2052" max="2052" width="37.28515625" style="6" customWidth="1"/>
    <col min="2053" max="2059" width="15.140625" style="6" customWidth="1"/>
    <col min="2060" max="2304" width="8.85546875" style="6"/>
    <col min="2305" max="2305" width="5.7109375" style="6" customWidth="1"/>
    <col min="2306" max="2306" width="26.28515625" style="6" customWidth="1"/>
    <col min="2307" max="2307" width="8.7109375" style="6" customWidth="1"/>
    <col min="2308" max="2308" width="37.28515625" style="6" customWidth="1"/>
    <col min="2309" max="2315" width="15.140625" style="6" customWidth="1"/>
    <col min="2316" max="2560" width="8.85546875" style="6"/>
    <col min="2561" max="2561" width="5.7109375" style="6" customWidth="1"/>
    <col min="2562" max="2562" width="26.28515625" style="6" customWidth="1"/>
    <col min="2563" max="2563" width="8.7109375" style="6" customWidth="1"/>
    <col min="2564" max="2564" width="37.28515625" style="6" customWidth="1"/>
    <col min="2565" max="2571" width="15.140625" style="6" customWidth="1"/>
    <col min="2572" max="2816" width="8.85546875" style="6"/>
    <col min="2817" max="2817" width="5.7109375" style="6" customWidth="1"/>
    <col min="2818" max="2818" width="26.28515625" style="6" customWidth="1"/>
    <col min="2819" max="2819" width="8.7109375" style="6" customWidth="1"/>
    <col min="2820" max="2820" width="37.28515625" style="6" customWidth="1"/>
    <col min="2821" max="2827" width="15.140625" style="6" customWidth="1"/>
    <col min="2828" max="3072" width="8.85546875" style="6"/>
    <col min="3073" max="3073" width="5.7109375" style="6" customWidth="1"/>
    <col min="3074" max="3074" width="26.28515625" style="6" customWidth="1"/>
    <col min="3075" max="3075" width="8.7109375" style="6" customWidth="1"/>
    <col min="3076" max="3076" width="37.28515625" style="6" customWidth="1"/>
    <col min="3077" max="3083" width="15.140625" style="6" customWidth="1"/>
    <col min="3084" max="3328" width="8.85546875" style="6"/>
    <col min="3329" max="3329" width="5.7109375" style="6" customWidth="1"/>
    <col min="3330" max="3330" width="26.28515625" style="6" customWidth="1"/>
    <col min="3331" max="3331" width="8.7109375" style="6" customWidth="1"/>
    <col min="3332" max="3332" width="37.28515625" style="6" customWidth="1"/>
    <col min="3333" max="3339" width="15.140625" style="6" customWidth="1"/>
    <col min="3340" max="3584" width="8.85546875" style="6"/>
    <col min="3585" max="3585" width="5.7109375" style="6" customWidth="1"/>
    <col min="3586" max="3586" width="26.28515625" style="6" customWidth="1"/>
    <col min="3587" max="3587" width="8.7109375" style="6" customWidth="1"/>
    <col min="3588" max="3588" width="37.28515625" style="6" customWidth="1"/>
    <col min="3589" max="3595" width="15.140625" style="6" customWidth="1"/>
    <col min="3596" max="3840" width="8.85546875" style="6"/>
    <col min="3841" max="3841" width="5.7109375" style="6" customWidth="1"/>
    <col min="3842" max="3842" width="26.28515625" style="6" customWidth="1"/>
    <col min="3843" max="3843" width="8.7109375" style="6" customWidth="1"/>
    <col min="3844" max="3844" width="37.28515625" style="6" customWidth="1"/>
    <col min="3845" max="3851" width="15.140625" style="6" customWidth="1"/>
    <col min="3852" max="4096" width="8.85546875" style="6"/>
    <col min="4097" max="4097" width="5.7109375" style="6" customWidth="1"/>
    <col min="4098" max="4098" width="26.28515625" style="6" customWidth="1"/>
    <col min="4099" max="4099" width="8.7109375" style="6" customWidth="1"/>
    <col min="4100" max="4100" width="37.28515625" style="6" customWidth="1"/>
    <col min="4101" max="4107" width="15.140625" style="6" customWidth="1"/>
    <col min="4108" max="4352" width="8.85546875" style="6"/>
    <col min="4353" max="4353" width="5.7109375" style="6" customWidth="1"/>
    <col min="4354" max="4354" width="26.28515625" style="6" customWidth="1"/>
    <col min="4355" max="4355" width="8.7109375" style="6" customWidth="1"/>
    <col min="4356" max="4356" width="37.28515625" style="6" customWidth="1"/>
    <col min="4357" max="4363" width="15.140625" style="6" customWidth="1"/>
    <col min="4364" max="4608" width="8.85546875" style="6"/>
    <col min="4609" max="4609" width="5.7109375" style="6" customWidth="1"/>
    <col min="4610" max="4610" width="26.28515625" style="6" customWidth="1"/>
    <col min="4611" max="4611" width="8.7109375" style="6" customWidth="1"/>
    <col min="4612" max="4612" width="37.28515625" style="6" customWidth="1"/>
    <col min="4613" max="4619" width="15.140625" style="6" customWidth="1"/>
    <col min="4620" max="4864" width="8.85546875" style="6"/>
    <col min="4865" max="4865" width="5.7109375" style="6" customWidth="1"/>
    <col min="4866" max="4866" width="26.28515625" style="6" customWidth="1"/>
    <col min="4867" max="4867" width="8.7109375" style="6" customWidth="1"/>
    <col min="4868" max="4868" width="37.28515625" style="6" customWidth="1"/>
    <col min="4869" max="4875" width="15.140625" style="6" customWidth="1"/>
    <col min="4876" max="5120" width="8.85546875" style="6"/>
    <col min="5121" max="5121" width="5.7109375" style="6" customWidth="1"/>
    <col min="5122" max="5122" width="26.28515625" style="6" customWidth="1"/>
    <col min="5123" max="5123" width="8.7109375" style="6" customWidth="1"/>
    <col min="5124" max="5124" width="37.28515625" style="6" customWidth="1"/>
    <col min="5125" max="5131" width="15.140625" style="6" customWidth="1"/>
    <col min="5132" max="5376" width="8.85546875" style="6"/>
    <col min="5377" max="5377" width="5.7109375" style="6" customWidth="1"/>
    <col min="5378" max="5378" width="26.28515625" style="6" customWidth="1"/>
    <col min="5379" max="5379" width="8.7109375" style="6" customWidth="1"/>
    <col min="5380" max="5380" width="37.28515625" style="6" customWidth="1"/>
    <col min="5381" max="5387" width="15.140625" style="6" customWidth="1"/>
    <col min="5388" max="5632" width="8.85546875" style="6"/>
    <col min="5633" max="5633" width="5.7109375" style="6" customWidth="1"/>
    <col min="5634" max="5634" width="26.28515625" style="6" customWidth="1"/>
    <col min="5635" max="5635" width="8.7109375" style="6" customWidth="1"/>
    <col min="5636" max="5636" width="37.28515625" style="6" customWidth="1"/>
    <col min="5637" max="5643" width="15.140625" style="6" customWidth="1"/>
    <col min="5644" max="5888" width="8.85546875" style="6"/>
    <col min="5889" max="5889" width="5.7109375" style="6" customWidth="1"/>
    <col min="5890" max="5890" width="26.28515625" style="6" customWidth="1"/>
    <col min="5891" max="5891" width="8.7109375" style="6" customWidth="1"/>
    <col min="5892" max="5892" width="37.28515625" style="6" customWidth="1"/>
    <col min="5893" max="5899" width="15.140625" style="6" customWidth="1"/>
    <col min="5900" max="6144" width="8.85546875" style="6"/>
    <col min="6145" max="6145" width="5.7109375" style="6" customWidth="1"/>
    <col min="6146" max="6146" width="26.28515625" style="6" customWidth="1"/>
    <col min="6147" max="6147" width="8.7109375" style="6" customWidth="1"/>
    <col min="6148" max="6148" width="37.28515625" style="6" customWidth="1"/>
    <col min="6149" max="6155" width="15.140625" style="6" customWidth="1"/>
    <col min="6156" max="6400" width="8.85546875" style="6"/>
    <col min="6401" max="6401" width="5.7109375" style="6" customWidth="1"/>
    <col min="6402" max="6402" width="26.28515625" style="6" customWidth="1"/>
    <col min="6403" max="6403" width="8.7109375" style="6" customWidth="1"/>
    <col min="6404" max="6404" width="37.28515625" style="6" customWidth="1"/>
    <col min="6405" max="6411" width="15.140625" style="6" customWidth="1"/>
    <col min="6412" max="6656" width="8.85546875" style="6"/>
    <col min="6657" max="6657" width="5.7109375" style="6" customWidth="1"/>
    <col min="6658" max="6658" width="26.28515625" style="6" customWidth="1"/>
    <col min="6659" max="6659" width="8.7109375" style="6" customWidth="1"/>
    <col min="6660" max="6660" width="37.28515625" style="6" customWidth="1"/>
    <col min="6661" max="6667" width="15.140625" style="6" customWidth="1"/>
    <col min="6668" max="6912" width="8.85546875" style="6"/>
    <col min="6913" max="6913" width="5.7109375" style="6" customWidth="1"/>
    <col min="6914" max="6914" width="26.28515625" style="6" customWidth="1"/>
    <col min="6915" max="6915" width="8.7109375" style="6" customWidth="1"/>
    <col min="6916" max="6916" width="37.28515625" style="6" customWidth="1"/>
    <col min="6917" max="6923" width="15.140625" style="6" customWidth="1"/>
    <col min="6924" max="7168" width="8.85546875" style="6"/>
    <col min="7169" max="7169" width="5.7109375" style="6" customWidth="1"/>
    <col min="7170" max="7170" width="26.28515625" style="6" customWidth="1"/>
    <col min="7171" max="7171" width="8.7109375" style="6" customWidth="1"/>
    <col min="7172" max="7172" width="37.28515625" style="6" customWidth="1"/>
    <col min="7173" max="7179" width="15.140625" style="6" customWidth="1"/>
    <col min="7180" max="7424" width="8.85546875" style="6"/>
    <col min="7425" max="7425" width="5.7109375" style="6" customWidth="1"/>
    <col min="7426" max="7426" width="26.28515625" style="6" customWidth="1"/>
    <col min="7427" max="7427" width="8.7109375" style="6" customWidth="1"/>
    <col min="7428" max="7428" width="37.28515625" style="6" customWidth="1"/>
    <col min="7429" max="7435" width="15.140625" style="6" customWidth="1"/>
    <col min="7436" max="7680" width="8.85546875" style="6"/>
    <col min="7681" max="7681" width="5.7109375" style="6" customWidth="1"/>
    <col min="7682" max="7682" width="26.28515625" style="6" customWidth="1"/>
    <col min="7683" max="7683" width="8.7109375" style="6" customWidth="1"/>
    <col min="7684" max="7684" width="37.28515625" style="6" customWidth="1"/>
    <col min="7685" max="7691" width="15.140625" style="6" customWidth="1"/>
    <col min="7692" max="7936" width="8.85546875" style="6"/>
    <col min="7937" max="7937" width="5.7109375" style="6" customWidth="1"/>
    <col min="7938" max="7938" width="26.28515625" style="6" customWidth="1"/>
    <col min="7939" max="7939" width="8.7109375" style="6" customWidth="1"/>
    <col min="7940" max="7940" width="37.28515625" style="6" customWidth="1"/>
    <col min="7941" max="7947" width="15.140625" style="6" customWidth="1"/>
    <col min="7948" max="8192" width="8.85546875" style="6"/>
    <col min="8193" max="8193" width="5.7109375" style="6" customWidth="1"/>
    <col min="8194" max="8194" width="26.28515625" style="6" customWidth="1"/>
    <col min="8195" max="8195" width="8.7109375" style="6" customWidth="1"/>
    <col min="8196" max="8196" width="37.28515625" style="6" customWidth="1"/>
    <col min="8197" max="8203" width="15.140625" style="6" customWidth="1"/>
    <col min="8204" max="8448" width="8.85546875" style="6"/>
    <col min="8449" max="8449" width="5.7109375" style="6" customWidth="1"/>
    <col min="8450" max="8450" width="26.28515625" style="6" customWidth="1"/>
    <col min="8451" max="8451" width="8.7109375" style="6" customWidth="1"/>
    <col min="8452" max="8452" width="37.28515625" style="6" customWidth="1"/>
    <col min="8453" max="8459" width="15.140625" style="6" customWidth="1"/>
    <col min="8460" max="8704" width="8.85546875" style="6"/>
    <col min="8705" max="8705" width="5.7109375" style="6" customWidth="1"/>
    <col min="8706" max="8706" width="26.28515625" style="6" customWidth="1"/>
    <col min="8707" max="8707" width="8.7109375" style="6" customWidth="1"/>
    <col min="8708" max="8708" width="37.28515625" style="6" customWidth="1"/>
    <col min="8709" max="8715" width="15.140625" style="6" customWidth="1"/>
    <col min="8716" max="8960" width="8.85546875" style="6"/>
    <col min="8961" max="8961" width="5.7109375" style="6" customWidth="1"/>
    <col min="8962" max="8962" width="26.28515625" style="6" customWidth="1"/>
    <col min="8963" max="8963" width="8.7109375" style="6" customWidth="1"/>
    <col min="8964" max="8964" width="37.28515625" style="6" customWidth="1"/>
    <col min="8965" max="8971" width="15.140625" style="6" customWidth="1"/>
    <col min="8972" max="9216" width="8.85546875" style="6"/>
    <col min="9217" max="9217" width="5.7109375" style="6" customWidth="1"/>
    <col min="9218" max="9218" width="26.28515625" style="6" customWidth="1"/>
    <col min="9219" max="9219" width="8.7109375" style="6" customWidth="1"/>
    <col min="9220" max="9220" width="37.28515625" style="6" customWidth="1"/>
    <col min="9221" max="9227" width="15.140625" style="6" customWidth="1"/>
    <col min="9228" max="9472" width="8.85546875" style="6"/>
    <col min="9473" max="9473" width="5.7109375" style="6" customWidth="1"/>
    <col min="9474" max="9474" width="26.28515625" style="6" customWidth="1"/>
    <col min="9475" max="9475" width="8.7109375" style="6" customWidth="1"/>
    <col min="9476" max="9476" width="37.28515625" style="6" customWidth="1"/>
    <col min="9477" max="9483" width="15.140625" style="6" customWidth="1"/>
    <col min="9484" max="9728" width="8.85546875" style="6"/>
    <col min="9729" max="9729" width="5.7109375" style="6" customWidth="1"/>
    <col min="9730" max="9730" width="26.28515625" style="6" customWidth="1"/>
    <col min="9731" max="9731" width="8.7109375" style="6" customWidth="1"/>
    <col min="9732" max="9732" width="37.28515625" style="6" customWidth="1"/>
    <col min="9733" max="9739" width="15.140625" style="6" customWidth="1"/>
    <col min="9740" max="9984" width="8.85546875" style="6"/>
    <col min="9985" max="9985" width="5.7109375" style="6" customWidth="1"/>
    <col min="9986" max="9986" width="26.28515625" style="6" customWidth="1"/>
    <col min="9987" max="9987" width="8.7109375" style="6" customWidth="1"/>
    <col min="9988" max="9988" width="37.28515625" style="6" customWidth="1"/>
    <col min="9989" max="9995" width="15.140625" style="6" customWidth="1"/>
    <col min="9996" max="10240" width="8.85546875" style="6"/>
    <col min="10241" max="10241" width="5.7109375" style="6" customWidth="1"/>
    <col min="10242" max="10242" width="26.28515625" style="6" customWidth="1"/>
    <col min="10243" max="10243" width="8.7109375" style="6" customWidth="1"/>
    <col min="10244" max="10244" width="37.28515625" style="6" customWidth="1"/>
    <col min="10245" max="10251" width="15.140625" style="6" customWidth="1"/>
    <col min="10252" max="10496" width="8.85546875" style="6"/>
    <col min="10497" max="10497" width="5.7109375" style="6" customWidth="1"/>
    <col min="10498" max="10498" width="26.28515625" style="6" customWidth="1"/>
    <col min="10499" max="10499" width="8.7109375" style="6" customWidth="1"/>
    <col min="10500" max="10500" width="37.28515625" style="6" customWidth="1"/>
    <col min="10501" max="10507" width="15.140625" style="6" customWidth="1"/>
    <col min="10508" max="10752" width="8.85546875" style="6"/>
    <col min="10753" max="10753" width="5.7109375" style="6" customWidth="1"/>
    <col min="10754" max="10754" width="26.28515625" style="6" customWidth="1"/>
    <col min="10755" max="10755" width="8.7109375" style="6" customWidth="1"/>
    <col min="10756" max="10756" width="37.28515625" style="6" customWidth="1"/>
    <col min="10757" max="10763" width="15.140625" style="6" customWidth="1"/>
    <col min="10764" max="11008" width="8.85546875" style="6"/>
    <col min="11009" max="11009" width="5.7109375" style="6" customWidth="1"/>
    <col min="11010" max="11010" width="26.28515625" style="6" customWidth="1"/>
    <col min="11011" max="11011" width="8.7109375" style="6" customWidth="1"/>
    <col min="11012" max="11012" width="37.28515625" style="6" customWidth="1"/>
    <col min="11013" max="11019" width="15.140625" style="6" customWidth="1"/>
    <col min="11020" max="11264" width="8.85546875" style="6"/>
    <col min="11265" max="11265" width="5.7109375" style="6" customWidth="1"/>
    <col min="11266" max="11266" width="26.28515625" style="6" customWidth="1"/>
    <col min="11267" max="11267" width="8.7109375" style="6" customWidth="1"/>
    <col min="11268" max="11268" width="37.28515625" style="6" customWidth="1"/>
    <col min="11269" max="11275" width="15.140625" style="6" customWidth="1"/>
    <col min="11276" max="11520" width="8.85546875" style="6"/>
    <col min="11521" max="11521" width="5.7109375" style="6" customWidth="1"/>
    <col min="11522" max="11522" width="26.28515625" style="6" customWidth="1"/>
    <col min="11523" max="11523" width="8.7109375" style="6" customWidth="1"/>
    <col min="11524" max="11524" width="37.28515625" style="6" customWidth="1"/>
    <col min="11525" max="11531" width="15.140625" style="6" customWidth="1"/>
    <col min="11532" max="11776" width="8.85546875" style="6"/>
    <col min="11777" max="11777" width="5.7109375" style="6" customWidth="1"/>
    <col min="11778" max="11778" width="26.28515625" style="6" customWidth="1"/>
    <col min="11779" max="11779" width="8.7109375" style="6" customWidth="1"/>
    <col min="11780" max="11780" width="37.28515625" style="6" customWidth="1"/>
    <col min="11781" max="11787" width="15.140625" style="6" customWidth="1"/>
    <col min="11788" max="12032" width="8.85546875" style="6"/>
    <col min="12033" max="12033" width="5.7109375" style="6" customWidth="1"/>
    <col min="12034" max="12034" width="26.28515625" style="6" customWidth="1"/>
    <col min="12035" max="12035" width="8.7109375" style="6" customWidth="1"/>
    <col min="12036" max="12036" width="37.28515625" style="6" customWidth="1"/>
    <col min="12037" max="12043" width="15.140625" style="6" customWidth="1"/>
    <col min="12044" max="12288" width="8.85546875" style="6"/>
    <col min="12289" max="12289" width="5.7109375" style="6" customWidth="1"/>
    <col min="12290" max="12290" width="26.28515625" style="6" customWidth="1"/>
    <col min="12291" max="12291" width="8.7109375" style="6" customWidth="1"/>
    <col min="12292" max="12292" width="37.28515625" style="6" customWidth="1"/>
    <col min="12293" max="12299" width="15.140625" style="6" customWidth="1"/>
    <col min="12300" max="12544" width="8.85546875" style="6"/>
    <col min="12545" max="12545" width="5.7109375" style="6" customWidth="1"/>
    <col min="12546" max="12546" width="26.28515625" style="6" customWidth="1"/>
    <col min="12547" max="12547" width="8.7109375" style="6" customWidth="1"/>
    <col min="12548" max="12548" width="37.28515625" style="6" customWidth="1"/>
    <col min="12549" max="12555" width="15.140625" style="6" customWidth="1"/>
    <col min="12556" max="12800" width="8.85546875" style="6"/>
    <col min="12801" max="12801" width="5.7109375" style="6" customWidth="1"/>
    <col min="12802" max="12802" width="26.28515625" style="6" customWidth="1"/>
    <col min="12803" max="12803" width="8.7109375" style="6" customWidth="1"/>
    <col min="12804" max="12804" width="37.28515625" style="6" customWidth="1"/>
    <col min="12805" max="12811" width="15.140625" style="6" customWidth="1"/>
    <col min="12812" max="13056" width="8.85546875" style="6"/>
    <col min="13057" max="13057" width="5.7109375" style="6" customWidth="1"/>
    <col min="13058" max="13058" width="26.28515625" style="6" customWidth="1"/>
    <col min="13059" max="13059" width="8.7109375" style="6" customWidth="1"/>
    <col min="13060" max="13060" width="37.28515625" style="6" customWidth="1"/>
    <col min="13061" max="13067" width="15.140625" style="6" customWidth="1"/>
    <col min="13068" max="13312" width="8.85546875" style="6"/>
    <col min="13313" max="13313" width="5.7109375" style="6" customWidth="1"/>
    <col min="13314" max="13314" width="26.28515625" style="6" customWidth="1"/>
    <col min="13315" max="13315" width="8.7109375" style="6" customWidth="1"/>
    <col min="13316" max="13316" width="37.28515625" style="6" customWidth="1"/>
    <col min="13317" max="13323" width="15.140625" style="6" customWidth="1"/>
    <col min="13324" max="13568" width="8.85546875" style="6"/>
    <col min="13569" max="13569" width="5.7109375" style="6" customWidth="1"/>
    <col min="13570" max="13570" width="26.28515625" style="6" customWidth="1"/>
    <col min="13571" max="13571" width="8.7109375" style="6" customWidth="1"/>
    <col min="13572" max="13572" width="37.28515625" style="6" customWidth="1"/>
    <col min="13573" max="13579" width="15.140625" style="6" customWidth="1"/>
    <col min="13580" max="13824" width="8.85546875" style="6"/>
    <col min="13825" max="13825" width="5.7109375" style="6" customWidth="1"/>
    <col min="13826" max="13826" width="26.28515625" style="6" customWidth="1"/>
    <col min="13827" max="13827" width="8.7109375" style="6" customWidth="1"/>
    <col min="13828" max="13828" width="37.28515625" style="6" customWidth="1"/>
    <col min="13829" max="13835" width="15.140625" style="6" customWidth="1"/>
    <col min="13836" max="14080" width="8.85546875" style="6"/>
    <col min="14081" max="14081" width="5.7109375" style="6" customWidth="1"/>
    <col min="14082" max="14082" width="26.28515625" style="6" customWidth="1"/>
    <col min="14083" max="14083" width="8.7109375" style="6" customWidth="1"/>
    <col min="14084" max="14084" width="37.28515625" style="6" customWidth="1"/>
    <col min="14085" max="14091" width="15.140625" style="6" customWidth="1"/>
    <col min="14092" max="14336" width="8.85546875" style="6"/>
    <col min="14337" max="14337" width="5.7109375" style="6" customWidth="1"/>
    <col min="14338" max="14338" width="26.28515625" style="6" customWidth="1"/>
    <col min="14339" max="14339" width="8.7109375" style="6" customWidth="1"/>
    <col min="14340" max="14340" width="37.28515625" style="6" customWidth="1"/>
    <col min="14341" max="14347" width="15.140625" style="6" customWidth="1"/>
    <col min="14348" max="14592" width="8.85546875" style="6"/>
    <col min="14593" max="14593" width="5.7109375" style="6" customWidth="1"/>
    <col min="14594" max="14594" width="26.28515625" style="6" customWidth="1"/>
    <col min="14595" max="14595" width="8.7109375" style="6" customWidth="1"/>
    <col min="14596" max="14596" width="37.28515625" style="6" customWidth="1"/>
    <col min="14597" max="14603" width="15.140625" style="6" customWidth="1"/>
    <col min="14604" max="14848" width="8.85546875" style="6"/>
    <col min="14849" max="14849" width="5.7109375" style="6" customWidth="1"/>
    <col min="14850" max="14850" width="26.28515625" style="6" customWidth="1"/>
    <col min="14851" max="14851" width="8.7109375" style="6" customWidth="1"/>
    <col min="14852" max="14852" width="37.28515625" style="6" customWidth="1"/>
    <col min="14853" max="14859" width="15.140625" style="6" customWidth="1"/>
    <col min="14860" max="15104" width="8.85546875" style="6"/>
    <col min="15105" max="15105" width="5.7109375" style="6" customWidth="1"/>
    <col min="15106" max="15106" width="26.28515625" style="6" customWidth="1"/>
    <col min="15107" max="15107" width="8.7109375" style="6" customWidth="1"/>
    <col min="15108" max="15108" width="37.28515625" style="6" customWidth="1"/>
    <col min="15109" max="15115" width="15.140625" style="6" customWidth="1"/>
    <col min="15116" max="15360" width="8.85546875" style="6"/>
    <col min="15361" max="15361" width="5.7109375" style="6" customWidth="1"/>
    <col min="15362" max="15362" width="26.28515625" style="6" customWidth="1"/>
    <col min="15363" max="15363" width="8.7109375" style="6" customWidth="1"/>
    <col min="15364" max="15364" width="37.28515625" style="6" customWidth="1"/>
    <col min="15365" max="15371" width="15.140625" style="6" customWidth="1"/>
    <col min="15372" max="15616" width="8.85546875" style="6"/>
    <col min="15617" max="15617" width="5.7109375" style="6" customWidth="1"/>
    <col min="15618" max="15618" width="26.28515625" style="6" customWidth="1"/>
    <col min="15619" max="15619" width="8.7109375" style="6" customWidth="1"/>
    <col min="15620" max="15620" width="37.28515625" style="6" customWidth="1"/>
    <col min="15621" max="15627" width="15.140625" style="6" customWidth="1"/>
    <col min="15628" max="15872" width="8.85546875" style="6"/>
    <col min="15873" max="15873" width="5.7109375" style="6" customWidth="1"/>
    <col min="15874" max="15874" width="26.28515625" style="6" customWidth="1"/>
    <col min="15875" max="15875" width="8.7109375" style="6" customWidth="1"/>
    <col min="15876" max="15876" width="37.28515625" style="6" customWidth="1"/>
    <col min="15877" max="15883" width="15.140625" style="6" customWidth="1"/>
    <col min="15884" max="16128" width="8.85546875" style="6"/>
    <col min="16129" max="16129" width="5.7109375" style="6" customWidth="1"/>
    <col min="16130" max="16130" width="26.28515625" style="6" customWidth="1"/>
    <col min="16131" max="16131" width="8.7109375" style="6" customWidth="1"/>
    <col min="16132" max="16132" width="37.28515625" style="6" customWidth="1"/>
    <col min="16133" max="16139" width="15.140625" style="6" customWidth="1"/>
    <col min="16140" max="16384" width="8.85546875" style="6"/>
  </cols>
  <sheetData>
    <row r="3" spans="1:11" x14ac:dyDescent="0.25">
      <c r="B3" s="1" t="s">
        <v>0</v>
      </c>
      <c r="C3" s="1"/>
      <c r="D3" s="1"/>
      <c r="E3" s="2"/>
      <c r="F3" s="2"/>
      <c r="G3" s="2"/>
      <c r="H3" s="2"/>
      <c r="I3" s="2"/>
      <c r="J3" s="2"/>
    </row>
    <row r="4" spans="1:11" x14ac:dyDescent="0.25">
      <c r="B4" s="1" t="s">
        <v>1</v>
      </c>
      <c r="C4" s="1"/>
      <c r="D4" s="1"/>
      <c r="E4" s="2"/>
      <c r="F4" s="2"/>
      <c r="G4" s="2"/>
      <c r="H4" s="2"/>
      <c r="I4" s="2"/>
      <c r="J4" s="2"/>
    </row>
    <row r="5" spans="1:11" x14ac:dyDescent="0.25">
      <c r="B5" s="1" t="s">
        <v>2</v>
      </c>
      <c r="C5" s="1"/>
      <c r="D5" s="1"/>
      <c r="E5" s="2"/>
      <c r="F5" s="2"/>
      <c r="G5" s="2"/>
      <c r="H5" s="2"/>
      <c r="I5" s="2"/>
      <c r="J5" s="2"/>
    </row>
    <row r="7" spans="1:11" ht="18" x14ac:dyDescent="0.25">
      <c r="A7" s="7" t="s">
        <v>3</v>
      </c>
      <c r="B7" s="8" t="s">
        <v>4</v>
      </c>
      <c r="C7" s="9"/>
      <c r="D7" s="10"/>
      <c r="E7" s="11"/>
      <c r="F7" s="11"/>
      <c r="G7" s="11"/>
      <c r="H7" s="11"/>
      <c r="I7" s="11"/>
      <c r="J7" s="12"/>
      <c r="K7" s="13"/>
    </row>
    <row r="8" spans="1:11" ht="13.5" thickBot="1" x14ac:dyDescent="0.3">
      <c r="A8" s="4" t="s">
        <v>3</v>
      </c>
      <c r="C8" s="14"/>
      <c r="E8" s="13"/>
      <c r="F8" s="13"/>
      <c r="G8" s="13"/>
      <c r="H8" s="13"/>
      <c r="I8" s="13"/>
      <c r="J8" s="13"/>
      <c r="K8" s="13"/>
    </row>
    <row r="9" spans="1:11" ht="34.5" customHeight="1" thickBot="1" x14ac:dyDescent="0.3">
      <c r="A9" s="4" t="s">
        <v>3</v>
      </c>
      <c r="B9" s="15"/>
      <c r="C9" s="16"/>
      <c r="D9" s="17" t="s">
        <v>5</v>
      </c>
      <c r="E9" s="149" t="s">
        <v>6</v>
      </c>
      <c r="F9" s="150"/>
      <c r="G9" s="149" t="s">
        <v>7</v>
      </c>
      <c r="H9" s="150"/>
      <c r="I9" s="18"/>
      <c r="J9" s="18"/>
      <c r="K9" s="13"/>
    </row>
    <row r="10" spans="1:11" ht="34.5" customHeight="1" x14ac:dyDescent="0.25">
      <c r="A10" s="4" t="s">
        <v>3</v>
      </c>
      <c r="B10" s="19" t="s">
        <v>8</v>
      </c>
      <c r="C10" s="20" t="s">
        <v>9</v>
      </c>
      <c r="D10" s="21" t="s">
        <v>10</v>
      </c>
      <c r="E10" s="22" t="s">
        <v>11</v>
      </c>
      <c r="F10" s="23" t="s">
        <v>897</v>
      </c>
      <c r="G10" s="22" t="s">
        <v>898</v>
      </c>
      <c r="H10" s="23" t="s">
        <v>899</v>
      </c>
      <c r="I10" s="23" t="s">
        <v>900</v>
      </c>
      <c r="J10" s="23" t="s">
        <v>12</v>
      </c>
      <c r="K10" s="13"/>
    </row>
    <row r="11" spans="1:11" ht="13.5" customHeight="1" thickBot="1" x14ac:dyDescent="0.3">
      <c r="A11" s="4" t="s">
        <v>3</v>
      </c>
      <c r="B11" s="24"/>
      <c r="C11" s="25"/>
      <c r="D11" s="26"/>
      <c r="E11" s="27"/>
      <c r="F11" s="28"/>
      <c r="G11" s="27"/>
      <c r="H11" s="28"/>
      <c r="I11" s="28"/>
      <c r="J11" s="28"/>
      <c r="K11" s="13"/>
    </row>
    <row r="12" spans="1:11" ht="13.5" thickBot="1" x14ac:dyDescent="0.3">
      <c r="A12" s="4" t="s">
        <v>3</v>
      </c>
      <c r="B12" s="29" t="s">
        <v>21</v>
      </c>
      <c r="C12" s="30"/>
      <c r="D12" s="31"/>
      <c r="E12" s="32"/>
      <c r="F12" s="33"/>
      <c r="G12" s="32"/>
      <c r="H12" s="33"/>
      <c r="I12" s="33"/>
      <c r="J12" s="33"/>
      <c r="K12" s="13"/>
    </row>
    <row r="13" spans="1:11" x14ac:dyDescent="0.25">
      <c r="A13" s="4" t="s">
        <v>3</v>
      </c>
      <c r="B13" s="34" t="s">
        <v>14</v>
      </c>
      <c r="C13" s="35" t="s">
        <v>901</v>
      </c>
      <c r="D13" s="36" t="s">
        <v>902</v>
      </c>
      <c r="E13" s="37">
        <v>1155550</v>
      </c>
      <c r="F13" s="38">
        <v>16942.72</v>
      </c>
      <c r="G13" s="37">
        <v>0</v>
      </c>
      <c r="H13" s="38">
        <v>7000</v>
      </c>
      <c r="I13" s="39">
        <v>285000</v>
      </c>
      <c r="J13" s="39">
        <f>E13-(F13+H13+I13)</f>
        <v>846607.28</v>
      </c>
      <c r="K13" s="13"/>
    </row>
    <row r="14" spans="1:11" x14ac:dyDescent="0.25">
      <c r="A14" s="4" t="s">
        <v>3</v>
      </c>
      <c r="B14" s="40"/>
      <c r="C14" s="41"/>
      <c r="D14" s="42" t="s">
        <v>17</v>
      </c>
      <c r="E14" s="43"/>
      <c r="F14" s="44"/>
      <c r="G14" s="43"/>
      <c r="H14" s="44"/>
      <c r="I14" s="45">
        <v>285000</v>
      </c>
      <c r="J14" s="45"/>
      <c r="K14" s="13"/>
    </row>
    <row r="15" spans="1:11" x14ac:dyDescent="0.25">
      <c r="A15" s="4" t="s">
        <v>3</v>
      </c>
      <c r="B15" s="34" t="s">
        <v>14</v>
      </c>
      <c r="C15" s="35" t="s">
        <v>15</v>
      </c>
      <c r="D15" s="36" t="s">
        <v>16</v>
      </c>
      <c r="E15" s="37">
        <v>17200</v>
      </c>
      <c r="F15" s="38">
        <v>0</v>
      </c>
      <c r="G15" s="37">
        <v>7000</v>
      </c>
      <c r="H15" s="38">
        <v>7000</v>
      </c>
      <c r="I15" s="39">
        <v>10200</v>
      </c>
      <c r="J15" s="39">
        <f>E15-(F15+H15+I15)</f>
        <v>0</v>
      </c>
      <c r="K15" s="13"/>
    </row>
    <row r="16" spans="1:11" x14ac:dyDescent="0.25">
      <c r="A16" s="4" t="s">
        <v>3</v>
      </c>
      <c r="B16" s="40"/>
      <c r="C16" s="41"/>
      <c r="D16" s="42" t="s">
        <v>17</v>
      </c>
      <c r="E16" s="43"/>
      <c r="F16" s="44"/>
      <c r="G16" s="43"/>
      <c r="H16" s="44"/>
      <c r="I16" s="45">
        <v>10200</v>
      </c>
      <c r="J16" s="45"/>
      <c r="K16" s="13"/>
    </row>
    <row r="17" spans="1:11" x14ac:dyDescent="0.25">
      <c r="A17" s="4" t="s">
        <v>3</v>
      </c>
      <c r="B17" s="34" t="s">
        <v>14</v>
      </c>
      <c r="C17" s="35" t="s">
        <v>18</v>
      </c>
      <c r="D17" s="36" t="s">
        <v>19</v>
      </c>
      <c r="E17" s="37">
        <v>10000</v>
      </c>
      <c r="F17" s="38">
        <v>0</v>
      </c>
      <c r="G17" s="37">
        <v>5000</v>
      </c>
      <c r="H17" s="38">
        <v>5000</v>
      </c>
      <c r="I17" s="39">
        <v>2500</v>
      </c>
      <c r="J17" s="39">
        <f>E17-(F17+H17+I17)</f>
        <v>2500</v>
      </c>
      <c r="K17" s="13"/>
    </row>
    <row r="18" spans="1:11" x14ac:dyDescent="0.25">
      <c r="A18" s="4" t="s">
        <v>3</v>
      </c>
      <c r="B18" s="40"/>
      <c r="C18" s="41"/>
      <c r="D18" s="42" t="s">
        <v>17</v>
      </c>
      <c r="E18" s="43"/>
      <c r="F18" s="44"/>
      <c r="G18" s="43"/>
      <c r="H18" s="44"/>
      <c r="I18" s="45">
        <v>2500</v>
      </c>
      <c r="J18" s="45"/>
      <c r="K18" s="13"/>
    </row>
    <row r="19" spans="1:11" x14ac:dyDescent="0.25">
      <c r="A19" s="4" t="s">
        <v>3</v>
      </c>
      <c r="B19" s="34" t="s">
        <v>22</v>
      </c>
      <c r="C19" s="35" t="s">
        <v>903</v>
      </c>
      <c r="D19" s="36" t="s">
        <v>904</v>
      </c>
      <c r="E19" s="37">
        <v>173418</v>
      </c>
      <c r="F19" s="38">
        <v>0</v>
      </c>
      <c r="G19" s="37">
        <v>0</v>
      </c>
      <c r="H19" s="38">
        <v>0</v>
      </c>
      <c r="I19" s="39">
        <v>86709</v>
      </c>
      <c r="J19" s="39">
        <f>E19-(F19+H19+I19)</f>
        <v>86709</v>
      </c>
      <c r="K19" s="13"/>
    </row>
    <row r="20" spans="1:11" x14ac:dyDescent="0.25">
      <c r="A20" s="4" t="s">
        <v>3</v>
      </c>
      <c r="B20" s="40"/>
      <c r="C20" s="41"/>
      <c r="D20" s="42" t="s">
        <v>905</v>
      </c>
      <c r="E20" s="43"/>
      <c r="F20" s="44"/>
      <c r="G20" s="43"/>
      <c r="H20" s="44"/>
      <c r="I20" s="45">
        <v>86709</v>
      </c>
      <c r="J20" s="45"/>
      <c r="K20" s="13"/>
    </row>
    <row r="21" spans="1:11" x14ac:dyDescent="0.25">
      <c r="A21" s="4" t="s">
        <v>3</v>
      </c>
      <c r="B21" s="34" t="s">
        <v>22</v>
      </c>
      <c r="C21" s="35" t="s">
        <v>26</v>
      </c>
      <c r="D21" s="36" t="s">
        <v>27</v>
      </c>
      <c r="E21" s="37">
        <v>396582</v>
      </c>
      <c r="F21" s="38">
        <v>249851.45</v>
      </c>
      <c r="G21" s="37">
        <v>220000</v>
      </c>
      <c r="H21" s="38">
        <v>265000</v>
      </c>
      <c r="I21" s="39">
        <v>73500</v>
      </c>
      <c r="J21" s="39">
        <f>E21-(F21+H21+I21)</f>
        <v>-191769.44999999995</v>
      </c>
      <c r="K21" s="13"/>
    </row>
    <row r="22" spans="1:11" x14ac:dyDescent="0.25">
      <c r="A22" s="4" t="s">
        <v>3</v>
      </c>
      <c r="B22" s="40"/>
      <c r="C22" s="41"/>
      <c r="D22" s="42" t="s">
        <v>25</v>
      </c>
      <c r="E22" s="43"/>
      <c r="F22" s="44"/>
      <c r="G22" s="43"/>
      <c r="H22" s="44"/>
      <c r="I22" s="45">
        <v>73500</v>
      </c>
      <c r="J22" s="45"/>
      <c r="K22" s="13"/>
    </row>
    <row r="23" spans="1:11" x14ac:dyDescent="0.25">
      <c r="A23" s="4" t="s">
        <v>3</v>
      </c>
      <c r="B23" s="34" t="s">
        <v>22</v>
      </c>
      <c r="C23" s="35" t="s">
        <v>28</v>
      </c>
      <c r="D23" s="36" t="s">
        <v>29</v>
      </c>
      <c r="E23" s="37">
        <v>80000</v>
      </c>
      <c r="F23" s="38">
        <v>0</v>
      </c>
      <c r="G23" s="37">
        <v>1000</v>
      </c>
      <c r="H23" s="38">
        <v>1000</v>
      </c>
      <c r="I23" s="39">
        <v>500</v>
      </c>
      <c r="J23" s="39">
        <f>E23-(F23+H23+I23)</f>
        <v>78500</v>
      </c>
      <c r="K23" s="13"/>
    </row>
    <row r="24" spans="1:11" x14ac:dyDescent="0.25">
      <c r="A24" s="4" t="s">
        <v>3</v>
      </c>
      <c r="B24" s="40"/>
      <c r="C24" s="41"/>
      <c r="D24" s="42" t="s">
        <v>25</v>
      </c>
      <c r="E24" s="43"/>
      <c r="F24" s="44"/>
      <c r="G24" s="43"/>
      <c r="H24" s="44"/>
      <c r="I24" s="45">
        <v>500</v>
      </c>
      <c r="J24" s="45"/>
      <c r="K24" s="13"/>
    </row>
    <row r="25" spans="1:11" x14ac:dyDescent="0.25">
      <c r="A25" s="4" t="s">
        <v>3</v>
      </c>
      <c r="B25" s="34" t="s">
        <v>22</v>
      </c>
      <c r="C25" s="35" t="s">
        <v>23</v>
      </c>
      <c r="D25" s="36" t="s">
        <v>24</v>
      </c>
      <c r="E25" s="37">
        <v>3038610</v>
      </c>
      <c r="F25" s="38">
        <v>5578.92</v>
      </c>
      <c r="G25" s="37">
        <v>205000</v>
      </c>
      <c r="H25" s="38">
        <v>1250229</v>
      </c>
      <c r="I25" s="39">
        <v>110000</v>
      </c>
      <c r="J25" s="39">
        <f>E25-(F25+H25+I25)</f>
        <v>1672802.08</v>
      </c>
      <c r="K25" s="13"/>
    </row>
    <row r="26" spans="1:11" x14ac:dyDescent="0.25">
      <c r="A26" s="4" t="s">
        <v>3</v>
      </c>
      <c r="B26" s="40"/>
      <c r="C26" s="41"/>
      <c r="D26" s="42" t="s">
        <v>25</v>
      </c>
      <c r="E26" s="43"/>
      <c r="F26" s="44"/>
      <c r="G26" s="43"/>
      <c r="H26" s="44"/>
      <c r="I26" s="45">
        <v>110000</v>
      </c>
      <c r="J26" s="45"/>
      <c r="K26" s="13"/>
    </row>
    <row r="27" spans="1:11" x14ac:dyDescent="0.25">
      <c r="A27" s="4" t="s">
        <v>3</v>
      </c>
      <c r="B27" s="34" t="s">
        <v>30</v>
      </c>
      <c r="C27" s="35" t="s">
        <v>31</v>
      </c>
      <c r="D27" s="36" t="s">
        <v>32</v>
      </c>
      <c r="E27" s="37">
        <v>1885200</v>
      </c>
      <c r="F27" s="38">
        <v>23642.639999999999</v>
      </c>
      <c r="G27" s="37">
        <v>2000</v>
      </c>
      <c r="H27" s="38">
        <v>6000</v>
      </c>
      <c r="I27" s="39">
        <v>6000</v>
      </c>
      <c r="J27" s="39">
        <f>E27-(F27+H27+I27)</f>
        <v>1849557.36</v>
      </c>
      <c r="K27" s="13"/>
    </row>
    <row r="28" spans="1:11" x14ac:dyDescent="0.25">
      <c r="A28" s="4" t="s">
        <v>3</v>
      </c>
      <c r="B28" s="40"/>
      <c r="C28" s="41"/>
      <c r="D28" s="42" t="s">
        <v>33</v>
      </c>
      <c r="E28" s="43"/>
      <c r="F28" s="44"/>
      <c r="G28" s="43"/>
      <c r="H28" s="44"/>
      <c r="I28" s="45">
        <v>6000</v>
      </c>
      <c r="J28" s="45"/>
      <c r="K28" s="13"/>
    </row>
    <row r="29" spans="1:11" x14ac:dyDescent="0.25">
      <c r="A29" s="4" t="s">
        <v>3</v>
      </c>
      <c r="B29" s="34" t="s">
        <v>30</v>
      </c>
      <c r="C29" s="35" t="s">
        <v>906</v>
      </c>
      <c r="D29" s="36" t="s">
        <v>907</v>
      </c>
      <c r="E29" s="37">
        <v>3800</v>
      </c>
      <c r="F29" s="38">
        <v>1775.23</v>
      </c>
      <c r="G29" s="37">
        <v>0</v>
      </c>
      <c r="H29" s="38">
        <v>0</v>
      </c>
      <c r="I29" s="39">
        <v>1000</v>
      </c>
      <c r="J29" s="39">
        <f>E29-(F29+H29+I29)</f>
        <v>1024.77</v>
      </c>
      <c r="K29" s="13"/>
    </row>
    <row r="30" spans="1:11" x14ac:dyDescent="0.25">
      <c r="A30" s="4" t="s">
        <v>3</v>
      </c>
      <c r="B30" s="40"/>
      <c r="C30" s="41"/>
      <c r="D30" s="42" t="s">
        <v>17</v>
      </c>
      <c r="E30" s="43"/>
      <c r="F30" s="44"/>
      <c r="G30" s="43"/>
      <c r="H30" s="44"/>
      <c r="I30" s="45">
        <v>1000</v>
      </c>
      <c r="J30" s="45"/>
      <c r="K30" s="13"/>
    </row>
    <row r="31" spans="1:11" x14ac:dyDescent="0.25">
      <c r="A31" s="4" t="s">
        <v>3</v>
      </c>
      <c r="B31" s="34" t="s">
        <v>30</v>
      </c>
      <c r="C31" s="35" t="s">
        <v>34</v>
      </c>
      <c r="D31" s="36" t="s">
        <v>35</v>
      </c>
      <c r="E31" s="37">
        <v>304900</v>
      </c>
      <c r="F31" s="38">
        <v>14693.71</v>
      </c>
      <c r="G31" s="37">
        <v>15000</v>
      </c>
      <c r="H31" s="38">
        <v>7000</v>
      </c>
      <c r="I31" s="39">
        <v>16000</v>
      </c>
      <c r="J31" s="39">
        <f>E31-(F31+H31+I31)</f>
        <v>267206.28999999998</v>
      </c>
      <c r="K31" s="13"/>
    </row>
    <row r="32" spans="1:11" x14ac:dyDescent="0.25">
      <c r="A32" s="4" t="s">
        <v>3</v>
      </c>
      <c r="B32" s="40"/>
      <c r="C32" s="41"/>
      <c r="D32" s="42" t="s">
        <v>33</v>
      </c>
      <c r="E32" s="43"/>
      <c r="F32" s="44"/>
      <c r="G32" s="43"/>
      <c r="H32" s="44"/>
      <c r="I32" s="45">
        <v>16000</v>
      </c>
      <c r="J32" s="45"/>
      <c r="K32" s="13"/>
    </row>
    <row r="33" spans="1:11" x14ac:dyDescent="0.25">
      <c r="A33" s="4" t="s">
        <v>3</v>
      </c>
      <c r="B33" s="34" t="s">
        <v>30</v>
      </c>
      <c r="C33" s="35" t="s">
        <v>36</v>
      </c>
      <c r="D33" s="36" t="s">
        <v>37</v>
      </c>
      <c r="E33" s="37">
        <v>842500</v>
      </c>
      <c r="F33" s="38">
        <v>3434.24</v>
      </c>
      <c r="G33" s="37">
        <v>2000</v>
      </c>
      <c r="H33" s="38">
        <v>20500</v>
      </c>
      <c r="I33" s="39">
        <v>18000</v>
      </c>
      <c r="J33" s="39">
        <f>E33-(F33+H33+I33)</f>
        <v>800565.76000000001</v>
      </c>
      <c r="K33" s="13"/>
    </row>
    <row r="34" spans="1:11" x14ac:dyDescent="0.25">
      <c r="A34" s="4" t="s">
        <v>3</v>
      </c>
      <c r="B34" s="40"/>
      <c r="C34" s="41"/>
      <c r="D34" s="42" t="s">
        <v>33</v>
      </c>
      <c r="E34" s="43"/>
      <c r="F34" s="44"/>
      <c r="G34" s="43"/>
      <c r="H34" s="44"/>
      <c r="I34" s="45">
        <v>18000</v>
      </c>
      <c r="J34" s="45"/>
      <c r="K34" s="13"/>
    </row>
    <row r="35" spans="1:11" x14ac:dyDescent="0.25">
      <c r="A35" s="4" t="s">
        <v>3</v>
      </c>
      <c r="B35" s="34" t="s">
        <v>30</v>
      </c>
      <c r="C35" s="35" t="s">
        <v>38</v>
      </c>
      <c r="D35" s="36" t="s">
        <v>39</v>
      </c>
      <c r="E35" s="37">
        <v>296000</v>
      </c>
      <c r="F35" s="38">
        <v>413.25</v>
      </c>
      <c r="G35" s="37">
        <v>1000</v>
      </c>
      <c r="H35" s="38">
        <v>1000</v>
      </c>
      <c r="I35" s="39">
        <v>1000</v>
      </c>
      <c r="J35" s="39">
        <f>E35-(F35+H35+I35)</f>
        <v>293586.75</v>
      </c>
      <c r="K35" s="13"/>
    </row>
    <row r="36" spans="1:11" x14ac:dyDescent="0.25">
      <c r="A36" s="4" t="s">
        <v>3</v>
      </c>
      <c r="B36" s="40"/>
      <c r="C36" s="41"/>
      <c r="D36" s="42" t="s">
        <v>33</v>
      </c>
      <c r="E36" s="43"/>
      <c r="F36" s="44"/>
      <c r="G36" s="43"/>
      <c r="H36" s="44"/>
      <c r="I36" s="45">
        <v>1000</v>
      </c>
      <c r="J36" s="45"/>
      <c r="K36" s="13"/>
    </row>
    <row r="37" spans="1:11" x14ac:dyDescent="0.25">
      <c r="A37" s="4" t="s">
        <v>3</v>
      </c>
      <c r="B37" s="34" t="s">
        <v>30</v>
      </c>
      <c r="C37" s="35" t="s">
        <v>40</v>
      </c>
      <c r="D37" s="36" t="s">
        <v>41</v>
      </c>
      <c r="E37" s="37">
        <v>100000</v>
      </c>
      <c r="F37" s="38">
        <v>6681.31</v>
      </c>
      <c r="G37" s="37">
        <v>2000</v>
      </c>
      <c r="H37" s="38">
        <v>2000</v>
      </c>
      <c r="I37" s="39">
        <v>500</v>
      </c>
      <c r="J37" s="39">
        <f>E37-(F37+H37+I37)</f>
        <v>90818.69</v>
      </c>
      <c r="K37" s="13"/>
    </row>
    <row r="38" spans="1:11" x14ac:dyDescent="0.25">
      <c r="A38" s="4" t="s">
        <v>3</v>
      </c>
      <c r="B38" s="40"/>
      <c r="C38" s="41"/>
      <c r="D38" s="42" t="s">
        <v>17</v>
      </c>
      <c r="E38" s="43"/>
      <c r="F38" s="44"/>
      <c r="G38" s="43"/>
      <c r="H38" s="44"/>
      <c r="I38" s="45">
        <v>500</v>
      </c>
      <c r="J38" s="45"/>
      <c r="K38" s="13"/>
    </row>
    <row r="39" spans="1:11" x14ac:dyDescent="0.25">
      <c r="A39" s="4" t="s">
        <v>3</v>
      </c>
      <c r="B39" s="34" t="s">
        <v>30</v>
      </c>
      <c r="C39" s="35" t="s">
        <v>42</v>
      </c>
      <c r="D39" s="36" t="s">
        <v>43</v>
      </c>
      <c r="E39" s="37">
        <v>176700</v>
      </c>
      <c r="F39" s="38">
        <v>5949.89</v>
      </c>
      <c r="G39" s="37">
        <v>2000</v>
      </c>
      <c r="H39" s="38">
        <v>3000</v>
      </c>
      <c r="I39" s="39">
        <v>3000</v>
      </c>
      <c r="J39" s="39">
        <f>E39-(F39+H39+I39)</f>
        <v>164750.10999999999</v>
      </c>
      <c r="K39" s="13"/>
    </row>
    <row r="40" spans="1:11" x14ac:dyDescent="0.25">
      <c r="A40" s="4" t="s">
        <v>3</v>
      </c>
      <c r="B40" s="40"/>
      <c r="C40" s="41"/>
      <c r="D40" s="42" t="s">
        <v>33</v>
      </c>
      <c r="E40" s="43"/>
      <c r="F40" s="44"/>
      <c r="G40" s="43"/>
      <c r="H40" s="44"/>
      <c r="I40" s="45">
        <v>3000</v>
      </c>
      <c r="J40" s="45"/>
      <c r="K40" s="13"/>
    </row>
    <row r="41" spans="1:11" x14ac:dyDescent="0.25">
      <c r="A41" s="4" t="s">
        <v>3</v>
      </c>
      <c r="B41" s="34" t="s">
        <v>30</v>
      </c>
      <c r="C41" s="35" t="s">
        <v>908</v>
      </c>
      <c r="D41" s="36" t="s">
        <v>909</v>
      </c>
      <c r="E41" s="37">
        <v>30300</v>
      </c>
      <c r="F41" s="38">
        <v>1624.92</v>
      </c>
      <c r="G41" s="37">
        <v>0</v>
      </c>
      <c r="H41" s="38">
        <v>0</v>
      </c>
      <c r="I41" s="39">
        <v>1000</v>
      </c>
      <c r="J41" s="39">
        <f>E41-(F41+H41+I41)</f>
        <v>27675.08</v>
      </c>
      <c r="K41" s="13"/>
    </row>
    <row r="42" spans="1:11" x14ac:dyDescent="0.25">
      <c r="A42" s="4" t="s">
        <v>3</v>
      </c>
      <c r="B42" s="40"/>
      <c r="C42" s="41"/>
      <c r="D42" s="42" t="s">
        <v>17</v>
      </c>
      <c r="E42" s="43"/>
      <c r="F42" s="44"/>
      <c r="G42" s="43"/>
      <c r="H42" s="44"/>
      <c r="I42" s="45">
        <v>1000</v>
      </c>
      <c r="J42" s="45"/>
      <c r="K42" s="13"/>
    </row>
    <row r="43" spans="1:11" x14ac:dyDescent="0.25">
      <c r="A43" s="4" t="s">
        <v>3</v>
      </c>
      <c r="B43" s="34" t="s">
        <v>30</v>
      </c>
      <c r="C43" s="35" t="s">
        <v>44</v>
      </c>
      <c r="D43" s="36" t="s">
        <v>45</v>
      </c>
      <c r="E43" s="37">
        <v>513200</v>
      </c>
      <c r="F43" s="38">
        <v>6220.29</v>
      </c>
      <c r="G43" s="37">
        <v>4000</v>
      </c>
      <c r="H43" s="38">
        <v>20000</v>
      </c>
      <c r="I43" s="39">
        <v>11000</v>
      </c>
      <c r="J43" s="39">
        <f>E43-(F43+H43+I43)</f>
        <v>475979.71</v>
      </c>
      <c r="K43" s="13"/>
    </row>
    <row r="44" spans="1:11" x14ac:dyDescent="0.25">
      <c r="A44" s="4" t="s">
        <v>3</v>
      </c>
      <c r="B44" s="40"/>
      <c r="C44" s="41"/>
      <c r="D44" s="42" t="s">
        <v>17</v>
      </c>
      <c r="E44" s="43"/>
      <c r="F44" s="44"/>
      <c r="G44" s="43"/>
      <c r="H44" s="44"/>
      <c r="I44" s="45">
        <v>11000</v>
      </c>
      <c r="J44" s="45"/>
      <c r="K44" s="13"/>
    </row>
    <row r="45" spans="1:11" x14ac:dyDescent="0.25">
      <c r="A45" s="4" t="s">
        <v>3</v>
      </c>
      <c r="B45" s="34" t="s">
        <v>30</v>
      </c>
      <c r="C45" s="35" t="s">
        <v>910</v>
      </c>
      <c r="D45" s="36" t="s">
        <v>911</v>
      </c>
      <c r="E45" s="37">
        <v>1345000</v>
      </c>
      <c r="F45" s="38">
        <v>453.42</v>
      </c>
      <c r="G45" s="37">
        <v>0</v>
      </c>
      <c r="H45" s="38">
        <v>0</v>
      </c>
      <c r="I45" s="39">
        <v>1000</v>
      </c>
      <c r="J45" s="39">
        <f>E45-(F45+H45+I45)</f>
        <v>1343546.58</v>
      </c>
      <c r="K45" s="13"/>
    </row>
    <row r="46" spans="1:11" x14ac:dyDescent="0.25">
      <c r="A46" s="4" t="s">
        <v>3</v>
      </c>
      <c r="B46" s="40"/>
      <c r="C46" s="41"/>
      <c r="D46" s="42" t="s">
        <v>33</v>
      </c>
      <c r="E46" s="43"/>
      <c r="F46" s="44"/>
      <c r="G46" s="43"/>
      <c r="H46" s="44"/>
      <c r="I46" s="45">
        <v>1000</v>
      </c>
      <c r="J46" s="45"/>
      <c r="K46" s="13"/>
    </row>
    <row r="47" spans="1:11" x14ac:dyDescent="0.25">
      <c r="A47" s="4" t="s">
        <v>3</v>
      </c>
      <c r="B47" s="34" t="s">
        <v>30</v>
      </c>
      <c r="C47" s="35" t="s">
        <v>912</v>
      </c>
      <c r="D47" s="36" t="s">
        <v>913</v>
      </c>
      <c r="E47" s="37">
        <v>348000</v>
      </c>
      <c r="F47" s="38">
        <v>32.5</v>
      </c>
      <c r="G47" s="37">
        <v>0</v>
      </c>
      <c r="H47" s="38">
        <v>0</v>
      </c>
      <c r="I47" s="39">
        <v>1000</v>
      </c>
      <c r="J47" s="39">
        <f>E47-(F47+H47+I47)</f>
        <v>346967.5</v>
      </c>
      <c r="K47" s="13"/>
    </row>
    <row r="48" spans="1:11" x14ac:dyDescent="0.25">
      <c r="A48" s="4" t="s">
        <v>3</v>
      </c>
      <c r="B48" s="40"/>
      <c r="C48" s="41"/>
      <c r="D48" s="42" t="s">
        <v>33</v>
      </c>
      <c r="E48" s="43"/>
      <c r="F48" s="44"/>
      <c r="G48" s="43"/>
      <c r="H48" s="44"/>
      <c r="I48" s="45">
        <v>1000</v>
      </c>
      <c r="J48" s="45"/>
      <c r="K48" s="13"/>
    </row>
    <row r="49" spans="1:11" x14ac:dyDescent="0.25">
      <c r="A49" s="4" t="s">
        <v>3</v>
      </c>
      <c r="B49" s="34" t="s">
        <v>30</v>
      </c>
      <c r="C49" s="35" t="s">
        <v>914</v>
      </c>
      <c r="D49" s="36" t="s">
        <v>915</v>
      </c>
      <c r="E49" s="37">
        <v>197000</v>
      </c>
      <c r="F49" s="38">
        <v>6509.06</v>
      </c>
      <c r="G49" s="37">
        <v>0</v>
      </c>
      <c r="H49" s="38">
        <v>2000</v>
      </c>
      <c r="I49" s="39">
        <v>3000</v>
      </c>
      <c r="J49" s="39">
        <f>E49-(F49+H49+I49)</f>
        <v>185490.94</v>
      </c>
      <c r="K49" s="13"/>
    </row>
    <row r="50" spans="1:11" x14ac:dyDescent="0.25">
      <c r="A50" s="4" t="s">
        <v>3</v>
      </c>
      <c r="B50" s="40"/>
      <c r="C50" s="41"/>
      <c r="D50" s="42" t="s">
        <v>33</v>
      </c>
      <c r="E50" s="43"/>
      <c r="F50" s="44"/>
      <c r="G50" s="43"/>
      <c r="H50" s="44"/>
      <c r="I50" s="45">
        <v>3000</v>
      </c>
      <c r="J50" s="45"/>
      <c r="K50" s="13"/>
    </row>
    <row r="51" spans="1:11" x14ac:dyDescent="0.25">
      <c r="A51" s="4" t="s">
        <v>3</v>
      </c>
      <c r="B51" s="34" t="s">
        <v>30</v>
      </c>
      <c r="C51" s="35" t="s">
        <v>46</v>
      </c>
      <c r="D51" s="36" t="s">
        <v>47</v>
      </c>
      <c r="E51" s="37">
        <v>1815000</v>
      </c>
      <c r="F51" s="38">
        <v>111.79</v>
      </c>
      <c r="G51" s="37">
        <v>2000</v>
      </c>
      <c r="H51" s="38">
        <v>2000</v>
      </c>
      <c r="I51" s="39">
        <v>10000</v>
      </c>
      <c r="J51" s="39">
        <f>E51-(F51+H51+I51)</f>
        <v>1802888.21</v>
      </c>
      <c r="K51" s="13"/>
    </row>
    <row r="52" spans="1:11" x14ac:dyDescent="0.25">
      <c r="A52" s="4" t="s">
        <v>3</v>
      </c>
      <c r="B52" s="40"/>
      <c r="C52" s="41"/>
      <c r="D52" s="42" t="s">
        <v>33</v>
      </c>
      <c r="E52" s="43"/>
      <c r="F52" s="44"/>
      <c r="G52" s="43"/>
      <c r="H52" s="44"/>
      <c r="I52" s="45">
        <v>10000</v>
      </c>
      <c r="J52" s="45"/>
      <c r="K52" s="13"/>
    </row>
    <row r="53" spans="1:11" x14ac:dyDescent="0.25">
      <c r="A53" s="4" t="s">
        <v>3</v>
      </c>
      <c r="B53" s="34" t="s">
        <v>30</v>
      </c>
      <c r="C53" s="35" t="s">
        <v>48</v>
      </c>
      <c r="D53" s="36" t="s">
        <v>49</v>
      </c>
      <c r="E53" s="37">
        <v>3105000</v>
      </c>
      <c r="F53" s="38">
        <v>468.4</v>
      </c>
      <c r="G53" s="37">
        <v>1500</v>
      </c>
      <c r="H53" s="38">
        <v>3000</v>
      </c>
      <c r="I53" s="39">
        <v>12000</v>
      </c>
      <c r="J53" s="39">
        <f>E53-(F53+H53+I53)</f>
        <v>3089531.6</v>
      </c>
      <c r="K53" s="13"/>
    </row>
    <row r="54" spans="1:11" x14ac:dyDescent="0.25">
      <c r="A54" s="4" t="s">
        <v>3</v>
      </c>
      <c r="B54" s="40"/>
      <c r="C54" s="41"/>
      <c r="D54" s="42" t="s">
        <v>33</v>
      </c>
      <c r="E54" s="43"/>
      <c r="F54" s="44"/>
      <c r="G54" s="43"/>
      <c r="H54" s="44"/>
      <c r="I54" s="45">
        <v>12000</v>
      </c>
      <c r="J54" s="45"/>
      <c r="K54" s="13"/>
    </row>
    <row r="55" spans="1:11" x14ac:dyDescent="0.25">
      <c r="A55" s="4" t="s">
        <v>3</v>
      </c>
      <c r="B55" s="34" t="s">
        <v>30</v>
      </c>
      <c r="C55" s="35" t="s">
        <v>50</v>
      </c>
      <c r="D55" s="36" t="s">
        <v>916</v>
      </c>
      <c r="E55" s="37">
        <v>698122</v>
      </c>
      <c r="F55" s="38">
        <v>524.64</v>
      </c>
      <c r="G55" s="37">
        <v>2500</v>
      </c>
      <c r="H55" s="38">
        <v>2500</v>
      </c>
      <c r="I55" s="39">
        <v>5000</v>
      </c>
      <c r="J55" s="39">
        <f>E55-(F55+H55+I55)</f>
        <v>690097.36</v>
      </c>
      <c r="K55" s="13"/>
    </row>
    <row r="56" spans="1:11" x14ac:dyDescent="0.25">
      <c r="A56" s="4" t="s">
        <v>3</v>
      </c>
      <c r="B56" s="40"/>
      <c r="C56" s="41"/>
      <c r="D56" s="42" t="s">
        <v>33</v>
      </c>
      <c r="E56" s="43"/>
      <c r="F56" s="44"/>
      <c r="G56" s="43"/>
      <c r="H56" s="44"/>
      <c r="I56" s="45">
        <v>5000</v>
      </c>
      <c r="J56" s="45"/>
      <c r="K56" s="13"/>
    </row>
    <row r="57" spans="1:11" x14ac:dyDescent="0.25">
      <c r="A57" s="4" t="s">
        <v>3</v>
      </c>
      <c r="B57" s="34" t="s">
        <v>30</v>
      </c>
      <c r="C57" s="35" t="s">
        <v>51</v>
      </c>
      <c r="D57" s="36" t="s">
        <v>52</v>
      </c>
      <c r="E57" s="37">
        <v>596000</v>
      </c>
      <c r="F57" s="38">
        <v>64.72</v>
      </c>
      <c r="G57" s="37">
        <v>2000</v>
      </c>
      <c r="H57" s="38">
        <v>2000</v>
      </c>
      <c r="I57" s="39">
        <v>6000</v>
      </c>
      <c r="J57" s="39">
        <f>E57-(F57+H57+I57)</f>
        <v>587935.28</v>
      </c>
      <c r="K57" s="13"/>
    </row>
    <row r="58" spans="1:11" x14ac:dyDescent="0.25">
      <c r="A58" s="4" t="s">
        <v>3</v>
      </c>
      <c r="B58" s="40"/>
      <c r="C58" s="41"/>
      <c r="D58" s="42" t="s">
        <v>33</v>
      </c>
      <c r="E58" s="43"/>
      <c r="F58" s="44"/>
      <c r="G58" s="43"/>
      <c r="H58" s="44"/>
      <c r="I58" s="45">
        <v>6000</v>
      </c>
      <c r="J58" s="45"/>
      <c r="K58" s="13"/>
    </row>
    <row r="59" spans="1:11" x14ac:dyDescent="0.25">
      <c r="A59" s="4" t="s">
        <v>3</v>
      </c>
      <c r="B59" s="34" t="s">
        <v>30</v>
      </c>
      <c r="C59" s="35" t="s">
        <v>53</v>
      </c>
      <c r="D59" s="36" t="s">
        <v>54</v>
      </c>
      <c r="E59" s="37">
        <v>255400</v>
      </c>
      <c r="F59" s="38">
        <v>668.69</v>
      </c>
      <c r="G59" s="37">
        <v>1000</v>
      </c>
      <c r="H59" s="38">
        <v>5500</v>
      </c>
      <c r="I59" s="39">
        <v>9000</v>
      </c>
      <c r="J59" s="39">
        <f>E59-(F59+H59+I59)</f>
        <v>240231.31</v>
      </c>
      <c r="K59" s="13"/>
    </row>
    <row r="60" spans="1:11" x14ac:dyDescent="0.25">
      <c r="A60" s="4" t="s">
        <v>3</v>
      </c>
      <c r="B60" s="40"/>
      <c r="C60" s="41"/>
      <c r="D60" s="42" t="s">
        <v>33</v>
      </c>
      <c r="E60" s="43"/>
      <c r="F60" s="44"/>
      <c r="G60" s="43"/>
      <c r="H60" s="44"/>
      <c r="I60" s="45">
        <v>9000</v>
      </c>
      <c r="J60" s="45"/>
      <c r="K60" s="13"/>
    </row>
    <row r="61" spans="1:11" x14ac:dyDescent="0.25">
      <c r="A61" s="4" t="s">
        <v>3</v>
      </c>
      <c r="B61" s="34" t="s">
        <v>30</v>
      </c>
      <c r="C61" s="35" t="s">
        <v>917</v>
      </c>
      <c r="D61" s="36" t="s">
        <v>918</v>
      </c>
      <c r="E61" s="37">
        <v>912000</v>
      </c>
      <c r="F61" s="38">
        <v>78.27</v>
      </c>
      <c r="G61" s="37">
        <v>0</v>
      </c>
      <c r="H61" s="38">
        <v>0</v>
      </c>
      <c r="I61" s="39">
        <v>1000</v>
      </c>
      <c r="J61" s="39">
        <f>E61-(F61+H61+I61)</f>
        <v>910921.73</v>
      </c>
      <c r="K61" s="13"/>
    </row>
    <row r="62" spans="1:11" x14ac:dyDescent="0.25">
      <c r="A62" s="4" t="s">
        <v>3</v>
      </c>
      <c r="B62" s="40"/>
      <c r="C62" s="41"/>
      <c r="D62" s="42" t="s">
        <v>33</v>
      </c>
      <c r="E62" s="43"/>
      <c r="F62" s="44"/>
      <c r="G62" s="43"/>
      <c r="H62" s="44"/>
      <c r="I62" s="45">
        <v>1000</v>
      </c>
      <c r="J62" s="45"/>
      <c r="K62" s="13"/>
    </row>
    <row r="63" spans="1:11" x14ac:dyDescent="0.25">
      <c r="A63" s="4" t="s">
        <v>3</v>
      </c>
      <c r="B63" s="34" t="s">
        <v>30</v>
      </c>
      <c r="C63" s="35" t="s">
        <v>55</v>
      </c>
      <c r="D63" s="36" t="s">
        <v>56</v>
      </c>
      <c r="E63" s="37">
        <v>439200</v>
      </c>
      <c r="F63" s="38">
        <v>35.89</v>
      </c>
      <c r="G63" s="37">
        <v>1000</v>
      </c>
      <c r="H63" s="38">
        <v>1000</v>
      </c>
      <c r="I63" s="39">
        <v>1000</v>
      </c>
      <c r="J63" s="39">
        <f>E63-(F63+H63+I63)</f>
        <v>437164.11</v>
      </c>
      <c r="K63" s="13"/>
    </row>
    <row r="64" spans="1:11" x14ac:dyDescent="0.25">
      <c r="A64" s="4" t="s">
        <v>3</v>
      </c>
      <c r="B64" s="40"/>
      <c r="C64" s="41"/>
      <c r="D64" s="42" t="s">
        <v>33</v>
      </c>
      <c r="E64" s="43"/>
      <c r="F64" s="44"/>
      <c r="G64" s="43"/>
      <c r="H64" s="44"/>
      <c r="I64" s="45">
        <v>1000</v>
      </c>
      <c r="J64" s="45"/>
      <c r="K64" s="13"/>
    </row>
    <row r="65" spans="1:11" x14ac:dyDescent="0.25">
      <c r="A65" s="4" t="s">
        <v>3</v>
      </c>
      <c r="B65" s="34" t="s">
        <v>30</v>
      </c>
      <c r="C65" s="35" t="s">
        <v>57</v>
      </c>
      <c r="D65" s="36" t="s">
        <v>58</v>
      </c>
      <c r="E65" s="37">
        <v>879300</v>
      </c>
      <c r="F65" s="38">
        <v>6107.24</v>
      </c>
      <c r="G65" s="37">
        <v>3000</v>
      </c>
      <c r="H65" s="38">
        <v>8000</v>
      </c>
      <c r="I65" s="39">
        <v>15000</v>
      </c>
      <c r="J65" s="39">
        <f>E65-(F65+H65+I65)</f>
        <v>850192.76</v>
      </c>
      <c r="K65" s="13"/>
    </row>
    <row r="66" spans="1:11" x14ac:dyDescent="0.25">
      <c r="A66" s="4" t="s">
        <v>3</v>
      </c>
      <c r="B66" s="40"/>
      <c r="C66" s="41"/>
      <c r="D66" s="42" t="s">
        <v>33</v>
      </c>
      <c r="E66" s="43"/>
      <c r="F66" s="44"/>
      <c r="G66" s="43"/>
      <c r="H66" s="44"/>
      <c r="I66" s="45">
        <v>15000</v>
      </c>
      <c r="J66" s="45"/>
      <c r="K66" s="13"/>
    </row>
    <row r="67" spans="1:11" x14ac:dyDescent="0.25">
      <c r="A67" s="4" t="s">
        <v>3</v>
      </c>
      <c r="B67" s="34" t="s">
        <v>30</v>
      </c>
      <c r="C67" s="35" t="s">
        <v>919</v>
      </c>
      <c r="D67" s="36" t="s">
        <v>920</v>
      </c>
      <c r="E67" s="37">
        <v>755200</v>
      </c>
      <c r="F67" s="38">
        <v>81.069999999999993</v>
      </c>
      <c r="G67" s="37">
        <v>0</v>
      </c>
      <c r="H67" s="38">
        <v>4000</v>
      </c>
      <c r="I67" s="39">
        <v>1000</v>
      </c>
      <c r="J67" s="39">
        <f>E67-(F67+H67+I67)</f>
        <v>750118.93</v>
      </c>
      <c r="K67" s="13"/>
    </row>
    <row r="68" spans="1:11" x14ac:dyDescent="0.25">
      <c r="A68" s="4" t="s">
        <v>3</v>
      </c>
      <c r="B68" s="40"/>
      <c r="C68" s="41"/>
      <c r="D68" s="42" t="s">
        <v>17</v>
      </c>
      <c r="E68" s="43"/>
      <c r="F68" s="44"/>
      <c r="G68" s="43"/>
      <c r="H68" s="44"/>
      <c r="I68" s="45">
        <v>1000</v>
      </c>
      <c r="J68" s="45"/>
      <c r="K68" s="13"/>
    </row>
    <row r="69" spans="1:11" x14ac:dyDescent="0.25">
      <c r="A69" s="4" t="s">
        <v>3</v>
      </c>
      <c r="B69" s="34" t="s">
        <v>30</v>
      </c>
      <c r="C69" s="35" t="s">
        <v>921</v>
      </c>
      <c r="D69" s="36" t="s">
        <v>922</v>
      </c>
      <c r="E69" s="37">
        <v>2075400</v>
      </c>
      <c r="F69" s="38">
        <v>2168.83</v>
      </c>
      <c r="G69" s="37">
        <v>0</v>
      </c>
      <c r="H69" s="38">
        <v>7000</v>
      </c>
      <c r="I69" s="39">
        <v>15000</v>
      </c>
      <c r="J69" s="39">
        <f>E69-(F69+H69+I69)</f>
        <v>2051231.17</v>
      </c>
      <c r="K69" s="13"/>
    </row>
    <row r="70" spans="1:11" x14ac:dyDescent="0.25">
      <c r="A70" s="4" t="s">
        <v>3</v>
      </c>
      <c r="B70" s="40"/>
      <c r="C70" s="41"/>
      <c r="D70" s="42" t="s">
        <v>33</v>
      </c>
      <c r="E70" s="43"/>
      <c r="F70" s="44"/>
      <c r="G70" s="43"/>
      <c r="H70" s="44"/>
      <c r="I70" s="45">
        <v>15000</v>
      </c>
      <c r="J70" s="45"/>
      <c r="K70" s="13"/>
    </row>
    <row r="71" spans="1:11" x14ac:dyDescent="0.25">
      <c r="A71" s="4" t="s">
        <v>3</v>
      </c>
      <c r="B71" s="34" t="s">
        <v>30</v>
      </c>
      <c r="C71" s="35" t="s">
        <v>59</v>
      </c>
      <c r="D71" s="36" t="s">
        <v>923</v>
      </c>
      <c r="E71" s="37">
        <v>6682530</v>
      </c>
      <c r="F71" s="38">
        <v>959.6</v>
      </c>
      <c r="G71" s="37">
        <v>5000</v>
      </c>
      <c r="H71" s="38">
        <v>21000</v>
      </c>
      <c r="I71" s="39">
        <v>40000</v>
      </c>
      <c r="J71" s="39">
        <f>E71-(F71+H71+I71)</f>
        <v>6620570.4000000004</v>
      </c>
      <c r="K71" s="13"/>
    </row>
    <row r="72" spans="1:11" x14ac:dyDescent="0.25">
      <c r="A72" s="4" t="s">
        <v>3</v>
      </c>
      <c r="B72" s="40"/>
      <c r="C72" s="41"/>
      <c r="D72" s="42" t="s">
        <v>33</v>
      </c>
      <c r="E72" s="43"/>
      <c r="F72" s="44"/>
      <c r="G72" s="43"/>
      <c r="H72" s="44"/>
      <c r="I72" s="45">
        <v>40000</v>
      </c>
      <c r="J72" s="45"/>
      <c r="K72" s="13"/>
    </row>
    <row r="73" spans="1:11" x14ac:dyDescent="0.25">
      <c r="A73" s="4" t="s">
        <v>3</v>
      </c>
      <c r="B73" s="34" t="s">
        <v>30</v>
      </c>
      <c r="C73" s="35" t="s">
        <v>924</v>
      </c>
      <c r="D73" s="36" t="s">
        <v>925</v>
      </c>
      <c r="E73" s="37">
        <v>1357900</v>
      </c>
      <c r="F73" s="38">
        <v>2993.53</v>
      </c>
      <c r="G73" s="37">
        <v>0</v>
      </c>
      <c r="H73" s="38">
        <v>9000</v>
      </c>
      <c r="I73" s="39">
        <v>28000</v>
      </c>
      <c r="J73" s="39">
        <f>E73-(F73+H73+I73)</f>
        <v>1317906.47</v>
      </c>
      <c r="K73" s="13"/>
    </row>
    <row r="74" spans="1:11" x14ac:dyDescent="0.25">
      <c r="A74" s="4" t="s">
        <v>3</v>
      </c>
      <c r="B74" s="40"/>
      <c r="C74" s="41"/>
      <c r="D74" s="42" t="s">
        <v>17</v>
      </c>
      <c r="E74" s="43"/>
      <c r="F74" s="44"/>
      <c r="G74" s="43"/>
      <c r="H74" s="44"/>
      <c r="I74" s="45">
        <v>13000</v>
      </c>
      <c r="J74" s="45"/>
      <c r="K74" s="13"/>
    </row>
    <row r="75" spans="1:11" x14ac:dyDescent="0.25">
      <c r="A75" s="4" t="s">
        <v>3</v>
      </c>
      <c r="B75" s="40"/>
      <c r="C75" s="41"/>
      <c r="D75" s="42" t="s">
        <v>33</v>
      </c>
      <c r="E75" s="43"/>
      <c r="F75" s="44"/>
      <c r="G75" s="43"/>
      <c r="H75" s="44"/>
      <c r="I75" s="45">
        <v>15000</v>
      </c>
      <c r="J75" s="45"/>
      <c r="K75" s="13"/>
    </row>
    <row r="76" spans="1:11" x14ac:dyDescent="0.25">
      <c r="A76" s="4" t="s">
        <v>3</v>
      </c>
      <c r="B76" s="34" t="s">
        <v>30</v>
      </c>
      <c r="C76" s="35" t="s">
        <v>926</v>
      </c>
      <c r="D76" s="36" t="s">
        <v>927</v>
      </c>
      <c r="E76" s="37">
        <v>608800</v>
      </c>
      <c r="F76" s="38">
        <v>137.24</v>
      </c>
      <c r="G76" s="37">
        <v>0</v>
      </c>
      <c r="H76" s="38">
        <v>0</v>
      </c>
      <c r="I76" s="39">
        <v>2500</v>
      </c>
      <c r="J76" s="39">
        <f>E76-(F76+H76+I76)</f>
        <v>606162.76</v>
      </c>
      <c r="K76" s="13"/>
    </row>
    <row r="77" spans="1:11" x14ac:dyDescent="0.25">
      <c r="A77" s="4" t="s">
        <v>3</v>
      </c>
      <c r="B77" s="40"/>
      <c r="C77" s="41"/>
      <c r="D77" s="42" t="s">
        <v>33</v>
      </c>
      <c r="E77" s="43"/>
      <c r="F77" s="44"/>
      <c r="G77" s="43"/>
      <c r="H77" s="44"/>
      <c r="I77" s="45">
        <v>2500</v>
      </c>
      <c r="J77" s="45"/>
      <c r="K77" s="13"/>
    </row>
    <row r="78" spans="1:11" x14ac:dyDescent="0.25">
      <c r="A78" s="4" t="s">
        <v>3</v>
      </c>
      <c r="B78" s="34" t="s">
        <v>30</v>
      </c>
      <c r="C78" s="35" t="s">
        <v>60</v>
      </c>
      <c r="D78" s="36" t="s">
        <v>61</v>
      </c>
      <c r="E78" s="37">
        <v>398400</v>
      </c>
      <c r="F78" s="38">
        <v>653.88</v>
      </c>
      <c r="G78" s="37">
        <v>500</v>
      </c>
      <c r="H78" s="38">
        <v>500</v>
      </c>
      <c r="I78" s="39">
        <v>500</v>
      </c>
      <c r="J78" s="39">
        <f>E78-(F78+H78+I78)</f>
        <v>396746.12</v>
      </c>
      <c r="K78" s="13"/>
    </row>
    <row r="79" spans="1:11" x14ac:dyDescent="0.25">
      <c r="A79" s="4" t="s">
        <v>3</v>
      </c>
      <c r="B79" s="40"/>
      <c r="C79" s="41"/>
      <c r="D79" s="42" t="s">
        <v>33</v>
      </c>
      <c r="E79" s="43"/>
      <c r="F79" s="44"/>
      <c r="G79" s="43"/>
      <c r="H79" s="44"/>
      <c r="I79" s="45">
        <v>500</v>
      </c>
      <c r="J79" s="45"/>
      <c r="K79" s="13"/>
    </row>
    <row r="80" spans="1:11" x14ac:dyDescent="0.25">
      <c r="A80" s="4" t="s">
        <v>3</v>
      </c>
      <c r="B80" s="34" t="s">
        <v>30</v>
      </c>
      <c r="C80" s="35" t="s">
        <v>62</v>
      </c>
      <c r="D80" s="36" t="s">
        <v>63</v>
      </c>
      <c r="E80" s="37">
        <v>1149000</v>
      </c>
      <c r="F80" s="38">
        <v>85796.34</v>
      </c>
      <c r="G80" s="37">
        <v>60000</v>
      </c>
      <c r="H80" s="38">
        <v>78000</v>
      </c>
      <c r="I80" s="39">
        <v>140000</v>
      </c>
      <c r="J80" s="39">
        <f>E80-(F80+H80+I80)</f>
        <v>845203.66</v>
      </c>
      <c r="K80" s="13"/>
    </row>
    <row r="81" spans="1:11" x14ac:dyDescent="0.25">
      <c r="A81" s="4" t="s">
        <v>3</v>
      </c>
      <c r="B81" s="40"/>
      <c r="C81" s="41"/>
      <c r="D81" s="42" t="s">
        <v>17</v>
      </c>
      <c r="E81" s="43"/>
      <c r="F81" s="44"/>
      <c r="G81" s="43"/>
      <c r="H81" s="44"/>
      <c r="I81" s="45">
        <v>140000</v>
      </c>
      <c r="J81" s="45"/>
      <c r="K81" s="13"/>
    </row>
    <row r="82" spans="1:11" x14ac:dyDescent="0.25">
      <c r="A82" s="4" t="s">
        <v>3</v>
      </c>
      <c r="B82" s="34" t="s">
        <v>30</v>
      </c>
      <c r="C82" s="35" t="s">
        <v>928</v>
      </c>
      <c r="D82" s="36" t="s">
        <v>929</v>
      </c>
      <c r="E82" s="37">
        <v>580000</v>
      </c>
      <c r="F82" s="38">
        <v>9.92</v>
      </c>
      <c r="G82" s="37">
        <v>0</v>
      </c>
      <c r="H82" s="38">
        <v>0</v>
      </c>
      <c r="I82" s="39">
        <v>2000</v>
      </c>
      <c r="J82" s="39">
        <f>E82-(F82+H82+I82)</f>
        <v>577990.07999999996</v>
      </c>
      <c r="K82" s="13"/>
    </row>
    <row r="83" spans="1:11" x14ac:dyDescent="0.25">
      <c r="A83" s="4" t="s">
        <v>3</v>
      </c>
      <c r="B83" s="40"/>
      <c r="C83" s="41"/>
      <c r="D83" s="42" t="s">
        <v>17</v>
      </c>
      <c r="E83" s="43"/>
      <c r="F83" s="44"/>
      <c r="G83" s="43"/>
      <c r="H83" s="44"/>
      <c r="I83" s="45">
        <v>2000</v>
      </c>
      <c r="J83" s="45"/>
      <c r="K83" s="13"/>
    </row>
    <row r="84" spans="1:11" x14ac:dyDescent="0.25">
      <c r="A84" s="4" t="s">
        <v>3</v>
      </c>
      <c r="B84" s="34" t="s">
        <v>30</v>
      </c>
      <c r="C84" s="35" t="s">
        <v>64</v>
      </c>
      <c r="D84" s="36" t="s">
        <v>65</v>
      </c>
      <c r="E84" s="37">
        <v>570000</v>
      </c>
      <c r="F84" s="38">
        <v>962.34</v>
      </c>
      <c r="G84" s="37">
        <v>1000</v>
      </c>
      <c r="H84" s="38">
        <v>3500</v>
      </c>
      <c r="I84" s="39">
        <v>1000</v>
      </c>
      <c r="J84" s="39">
        <f>E84-(F84+H84+I84)</f>
        <v>564537.66</v>
      </c>
      <c r="K84" s="13"/>
    </row>
    <row r="85" spans="1:11" x14ac:dyDescent="0.25">
      <c r="A85" s="4" t="s">
        <v>3</v>
      </c>
      <c r="B85" s="40"/>
      <c r="C85" s="41"/>
      <c r="D85" s="42" t="s">
        <v>17</v>
      </c>
      <c r="E85" s="43"/>
      <c r="F85" s="44"/>
      <c r="G85" s="43"/>
      <c r="H85" s="44"/>
      <c r="I85" s="45">
        <v>1000</v>
      </c>
      <c r="J85" s="45"/>
      <c r="K85" s="13"/>
    </row>
    <row r="86" spans="1:11" x14ac:dyDescent="0.25">
      <c r="A86" s="4" t="s">
        <v>3</v>
      </c>
      <c r="B86" s="34" t="s">
        <v>30</v>
      </c>
      <c r="C86" s="35" t="s">
        <v>66</v>
      </c>
      <c r="D86" s="36" t="s">
        <v>67</v>
      </c>
      <c r="E86" s="37">
        <v>893000</v>
      </c>
      <c r="F86" s="38">
        <v>1008.34</v>
      </c>
      <c r="G86" s="37">
        <v>500</v>
      </c>
      <c r="H86" s="38">
        <v>4000</v>
      </c>
      <c r="I86" s="39">
        <v>2500</v>
      </c>
      <c r="J86" s="39">
        <f>E86-(F86+H86+I86)</f>
        <v>885491.66</v>
      </c>
      <c r="K86" s="13"/>
    </row>
    <row r="87" spans="1:11" x14ac:dyDescent="0.25">
      <c r="A87" s="4" t="s">
        <v>3</v>
      </c>
      <c r="B87" s="40"/>
      <c r="C87" s="41"/>
      <c r="D87" s="42" t="s">
        <v>17</v>
      </c>
      <c r="E87" s="43"/>
      <c r="F87" s="44"/>
      <c r="G87" s="43"/>
      <c r="H87" s="44"/>
      <c r="I87" s="45">
        <v>2500</v>
      </c>
      <c r="J87" s="45"/>
      <c r="K87" s="13"/>
    </row>
    <row r="88" spans="1:11" x14ac:dyDescent="0.25">
      <c r="A88" s="4" t="s">
        <v>3</v>
      </c>
      <c r="B88" s="34" t="s">
        <v>30</v>
      </c>
      <c r="C88" s="35" t="s">
        <v>930</v>
      </c>
      <c r="D88" s="36" t="s">
        <v>931</v>
      </c>
      <c r="E88" s="37">
        <v>1139000</v>
      </c>
      <c r="F88" s="38">
        <v>224.93</v>
      </c>
      <c r="G88" s="37">
        <v>0</v>
      </c>
      <c r="H88" s="38">
        <v>0</v>
      </c>
      <c r="I88" s="39">
        <v>5000</v>
      </c>
      <c r="J88" s="39">
        <f>E88-(F88+H88+I88)</f>
        <v>1133775.07</v>
      </c>
      <c r="K88" s="13"/>
    </row>
    <row r="89" spans="1:11" x14ac:dyDescent="0.25">
      <c r="A89" s="4" t="s">
        <v>3</v>
      </c>
      <c r="B89" s="40"/>
      <c r="C89" s="41"/>
      <c r="D89" s="42" t="s">
        <v>33</v>
      </c>
      <c r="E89" s="43"/>
      <c r="F89" s="44"/>
      <c r="G89" s="43"/>
      <c r="H89" s="44"/>
      <c r="I89" s="45">
        <v>5000</v>
      </c>
      <c r="J89" s="45"/>
      <c r="K89" s="13"/>
    </row>
    <row r="90" spans="1:11" x14ac:dyDescent="0.25">
      <c r="A90" s="4" t="s">
        <v>3</v>
      </c>
      <c r="B90" s="34" t="s">
        <v>30</v>
      </c>
      <c r="C90" s="35" t="s">
        <v>932</v>
      </c>
      <c r="D90" s="36" t="s">
        <v>933</v>
      </c>
      <c r="E90" s="37">
        <v>121000</v>
      </c>
      <c r="F90" s="38">
        <v>197.92</v>
      </c>
      <c r="G90" s="37">
        <v>0</v>
      </c>
      <c r="H90" s="38">
        <v>0</v>
      </c>
      <c r="I90" s="39">
        <v>200</v>
      </c>
      <c r="J90" s="39">
        <f>E90-(F90+H90+I90)</f>
        <v>120602.08</v>
      </c>
      <c r="K90" s="13"/>
    </row>
    <row r="91" spans="1:11" x14ac:dyDescent="0.25">
      <c r="A91" s="4" t="s">
        <v>3</v>
      </c>
      <c r="B91" s="40"/>
      <c r="C91" s="41"/>
      <c r="D91" s="42" t="s">
        <v>33</v>
      </c>
      <c r="E91" s="43"/>
      <c r="F91" s="44"/>
      <c r="G91" s="43"/>
      <c r="H91" s="44"/>
      <c r="I91" s="45">
        <v>200</v>
      </c>
      <c r="J91" s="45"/>
      <c r="K91" s="13"/>
    </row>
    <row r="92" spans="1:11" x14ac:dyDescent="0.25">
      <c r="A92" s="4" t="s">
        <v>3</v>
      </c>
      <c r="B92" s="34" t="s">
        <v>30</v>
      </c>
      <c r="C92" s="35" t="s">
        <v>68</v>
      </c>
      <c r="D92" s="36" t="s">
        <v>69</v>
      </c>
      <c r="E92" s="37">
        <v>717000</v>
      </c>
      <c r="F92" s="38">
        <v>3354.12</v>
      </c>
      <c r="G92" s="37">
        <v>7000</v>
      </c>
      <c r="H92" s="38">
        <v>10000</v>
      </c>
      <c r="I92" s="39">
        <v>14000</v>
      </c>
      <c r="J92" s="39">
        <f>E92-(F92+H92+I92)</f>
        <v>689645.88</v>
      </c>
      <c r="K92" s="13"/>
    </row>
    <row r="93" spans="1:11" ht="13.5" thickBot="1" x14ac:dyDescent="0.3">
      <c r="A93" s="4" t="s">
        <v>3</v>
      </c>
      <c r="B93" s="40"/>
      <c r="C93" s="41"/>
      <c r="D93" s="42" t="s">
        <v>33</v>
      </c>
      <c r="E93" s="43"/>
      <c r="F93" s="44"/>
      <c r="G93" s="43"/>
      <c r="H93" s="44"/>
      <c r="I93" s="45">
        <v>14000</v>
      </c>
      <c r="J93" s="45"/>
      <c r="K93" s="13"/>
    </row>
    <row r="94" spans="1:11" ht="13.5" thickBot="1" x14ac:dyDescent="0.3">
      <c r="A94" s="4" t="s">
        <v>3</v>
      </c>
      <c r="B94" s="29" t="s">
        <v>70</v>
      </c>
      <c r="C94" s="30"/>
      <c r="D94" s="31"/>
      <c r="E94" s="32">
        <v>36661212</v>
      </c>
      <c r="F94" s="33">
        <v>450411.25</v>
      </c>
      <c r="G94" s="32">
        <v>553000</v>
      </c>
      <c r="H94" s="33">
        <v>1757729</v>
      </c>
      <c r="I94" s="33">
        <v>941609</v>
      </c>
      <c r="J94" s="33">
        <v>33511462.75</v>
      </c>
      <c r="K94" s="13"/>
    </row>
    <row r="95" spans="1:11" ht="13.5" thickBot="1" x14ac:dyDescent="0.3">
      <c r="A95" s="4" t="s">
        <v>3</v>
      </c>
      <c r="B95" s="29" t="s">
        <v>71</v>
      </c>
      <c r="C95" s="30"/>
      <c r="D95" s="31"/>
      <c r="E95" s="32"/>
      <c r="F95" s="33"/>
      <c r="G95" s="32"/>
      <c r="H95" s="33"/>
      <c r="I95" s="33"/>
      <c r="J95" s="33"/>
      <c r="K95" s="13"/>
    </row>
    <row r="96" spans="1:11" x14ac:dyDescent="0.25">
      <c r="A96" s="4" t="s">
        <v>3</v>
      </c>
      <c r="B96" s="34" t="s">
        <v>22</v>
      </c>
      <c r="C96" s="35" t="s">
        <v>72</v>
      </c>
      <c r="D96" s="36" t="s">
        <v>73</v>
      </c>
      <c r="E96" s="37">
        <v>31331.82</v>
      </c>
      <c r="F96" s="38">
        <v>3331.82</v>
      </c>
      <c r="G96" s="37">
        <v>500</v>
      </c>
      <c r="H96" s="38">
        <v>500</v>
      </c>
      <c r="I96" s="39">
        <v>1000</v>
      </c>
      <c r="J96" s="39">
        <f>E96-(F96+H96+I96)</f>
        <v>26500</v>
      </c>
      <c r="K96" s="13"/>
    </row>
    <row r="97" spans="1:11" ht="13.5" thickBot="1" x14ac:dyDescent="0.3">
      <c r="A97" s="4" t="s">
        <v>3</v>
      </c>
      <c r="B97" s="40"/>
      <c r="C97" s="41"/>
      <c r="D97" s="42" t="s">
        <v>25</v>
      </c>
      <c r="E97" s="43"/>
      <c r="F97" s="44"/>
      <c r="G97" s="43"/>
      <c r="H97" s="44"/>
      <c r="I97" s="45">
        <v>1000</v>
      </c>
      <c r="J97" s="45"/>
      <c r="K97" s="13"/>
    </row>
    <row r="98" spans="1:11" ht="13.5" thickBot="1" x14ac:dyDescent="0.3">
      <c r="A98" s="4" t="s">
        <v>3</v>
      </c>
      <c r="B98" s="29" t="s">
        <v>74</v>
      </c>
      <c r="C98" s="30"/>
      <c r="D98" s="31"/>
      <c r="E98" s="32">
        <v>31331.82</v>
      </c>
      <c r="F98" s="33">
        <v>3331.82</v>
      </c>
      <c r="G98" s="32">
        <v>500</v>
      </c>
      <c r="H98" s="33">
        <v>500</v>
      </c>
      <c r="I98" s="33">
        <v>1000</v>
      </c>
      <c r="J98" s="33">
        <v>26500</v>
      </c>
      <c r="K98" s="13"/>
    </row>
    <row r="99" spans="1:11" ht="13.5" thickBot="1" x14ac:dyDescent="0.3">
      <c r="A99" s="4" t="s">
        <v>3</v>
      </c>
      <c r="B99" s="29" t="s">
        <v>75</v>
      </c>
      <c r="C99" s="30"/>
      <c r="D99" s="31"/>
      <c r="E99" s="32"/>
      <c r="F99" s="33"/>
      <c r="G99" s="32"/>
      <c r="H99" s="33"/>
      <c r="I99" s="33"/>
      <c r="J99" s="33"/>
      <c r="K99" s="13"/>
    </row>
    <row r="100" spans="1:11" x14ac:dyDescent="0.25">
      <c r="A100" s="4" t="s">
        <v>3</v>
      </c>
      <c r="B100" s="34" t="s">
        <v>22</v>
      </c>
      <c r="C100" s="35" t="s">
        <v>76</v>
      </c>
      <c r="D100" s="36" t="s">
        <v>77</v>
      </c>
      <c r="E100" s="37">
        <v>161000</v>
      </c>
      <c r="F100" s="38">
        <v>1982.34</v>
      </c>
      <c r="G100" s="37">
        <v>60000</v>
      </c>
      <c r="H100" s="38">
        <v>140000</v>
      </c>
      <c r="I100" s="39">
        <v>19017.599999999999</v>
      </c>
      <c r="J100" s="39">
        <f>E100-(F100+H100+I100)</f>
        <v>5.9999999997671694E-2</v>
      </c>
      <c r="K100" s="13"/>
    </row>
    <row r="101" spans="1:11" x14ac:dyDescent="0.25">
      <c r="A101" s="4" t="s">
        <v>3</v>
      </c>
      <c r="B101" s="40"/>
      <c r="C101" s="41"/>
      <c r="D101" s="42" t="s">
        <v>33</v>
      </c>
      <c r="E101" s="43"/>
      <c r="F101" s="44"/>
      <c r="G101" s="43"/>
      <c r="H101" s="44"/>
      <c r="I101" s="45">
        <v>19017.599999999999</v>
      </c>
      <c r="J101" s="45"/>
      <c r="K101" s="13"/>
    </row>
    <row r="102" spans="1:11" x14ac:dyDescent="0.25">
      <c r="A102" s="4" t="s">
        <v>3</v>
      </c>
      <c r="B102" s="34" t="s">
        <v>22</v>
      </c>
      <c r="C102" s="35" t="s">
        <v>934</v>
      </c>
      <c r="D102" s="36" t="s">
        <v>935</v>
      </c>
      <c r="E102" s="37">
        <v>430000</v>
      </c>
      <c r="F102" s="38">
        <v>0</v>
      </c>
      <c r="G102" s="37">
        <v>0</v>
      </c>
      <c r="H102" s="38">
        <v>0</v>
      </c>
      <c r="I102" s="39">
        <v>264000</v>
      </c>
      <c r="J102" s="39">
        <f>E102-(F102+H102+I102)</f>
        <v>166000</v>
      </c>
      <c r="K102" s="13"/>
    </row>
    <row r="103" spans="1:11" x14ac:dyDescent="0.25">
      <c r="A103" s="4" t="s">
        <v>3</v>
      </c>
      <c r="B103" s="40"/>
      <c r="C103" s="41"/>
      <c r="D103" s="42" t="s">
        <v>33</v>
      </c>
      <c r="E103" s="43"/>
      <c r="F103" s="44"/>
      <c r="G103" s="43"/>
      <c r="H103" s="44"/>
      <c r="I103" s="45">
        <v>224400</v>
      </c>
      <c r="J103" s="45"/>
      <c r="K103" s="13"/>
    </row>
    <row r="104" spans="1:11" x14ac:dyDescent="0.25">
      <c r="A104" s="4" t="s">
        <v>3</v>
      </c>
      <c r="B104" s="40"/>
      <c r="C104" s="41"/>
      <c r="D104" s="42" t="s">
        <v>25</v>
      </c>
      <c r="E104" s="43"/>
      <c r="F104" s="44"/>
      <c r="G104" s="43"/>
      <c r="H104" s="44"/>
      <c r="I104" s="45">
        <v>39600</v>
      </c>
      <c r="J104" s="45"/>
      <c r="K104" s="13"/>
    </row>
    <row r="105" spans="1:11" x14ac:dyDescent="0.25">
      <c r="A105" s="4" t="s">
        <v>3</v>
      </c>
      <c r="B105" s="34" t="s">
        <v>22</v>
      </c>
      <c r="C105" s="35" t="s">
        <v>936</v>
      </c>
      <c r="D105" s="36" t="s">
        <v>937</v>
      </c>
      <c r="E105" s="37">
        <v>190000</v>
      </c>
      <c r="F105" s="38">
        <v>0</v>
      </c>
      <c r="G105" s="37">
        <v>0</v>
      </c>
      <c r="H105" s="38">
        <v>0</v>
      </c>
      <c r="I105" s="39">
        <v>95000</v>
      </c>
      <c r="J105" s="39">
        <f>E105-(F105+H105+I105)</f>
        <v>95000</v>
      </c>
      <c r="K105" s="13"/>
    </row>
    <row r="106" spans="1:11" x14ac:dyDescent="0.25">
      <c r="A106" s="4" t="s">
        <v>3</v>
      </c>
      <c r="B106" s="40"/>
      <c r="C106" s="41"/>
      <c r="D106" s="42" t="s">
        <v>33</v>
      </c>
      <c r="E106" s="43"/>
      <c r="F106" s="44"/>
      <c r="G106" s="43"/>
      <c r="H106" s="44"/>
      <c r="I106" s="45">
        <v>83750</v>
      </c>
      <c r="J106" s="45"/>
      <c r="K106" s="13"/>
    </row>
    <row r="107" spans="1:11" x14ac:dyDescent="0.25">
      <c r="A107" s="4" t="s">
        <v>3</v>
      </c>
      <c r="B107" s="40"/>
      <c r="C107" s="41"/>
      <c r="D107" s="42" t="s">
        <v>25</v>
      </c>
      <c r="E107" s="43"/>
      <c r="F107" s="44"/>
      <c r="G107" s="43"/>
      <c r="H107" s="44"/>
      <c r="I107" s="45">
        <v>11250</v>
      </c>
      <c r="J107" s="45"/>
      <c r="K107" s="13"/>
    </row>
    <row r="108" spans="1:11" x14ac:dyDescent="0.25">
      <c r="A108" s="4" t="s">
        <v>3</v>
      </c>
      <c r="B108" s="34" t="s">
        <v>22</v>
      </c>
      <c r="C108" s="35" t="s">
        <v>938</v>
      </c>
      <c r="D108" s="36" t="s">
        <v>939</v>
      </c>
      <c r="E108" s="37">
        <v>280000</v>
      </c>
      <c r="F108" s="38">
        <v>0</v>
      </c>
      <c r="G108" s="37">
        <v>0</v>
      </c>
      <c r="H108" s="38">
        <v>0</v>
      </c>
      <c r="I108" s="39">
        <v>88000</v>
      </c>
      <c r="J108" s="39">
        <f>E108-(F108+H108+I108)</f>
        <v>192000</v>
      </c>
      <c r="K108" s="13"/>
    </row>
    <row r="109" spans="1:11" x14ac:dyDescent="0.25">
      <c r="A109" s="4" t="s">
        <v>3</v>
      </c>
      <c r="B109" s="40"/>
      <c r="C109" s="41"/>
      <c r="D109" s="42" t="s">
        <v>33</v>
      </c>
      <c r="E109" s="43"/>
      <c r="F109" s="44"/>
      <c r="G109" s="43"/>
      <c r="H109" s="44"/>
      <c r="I109" s="45">
        <v>78250</v>
      </c>
      <c r="J109" s="45"/>
      <c r="K109" s="13"/>
    </row>
    <row r="110" spans="1:11" x14ac:dyDescent="0.25">
      <c r="A110" s="4" t="s">
        <v>3</v>
      </c>
      <c r="B110" s="40"/>
      <c r="C110" s="41"/>
      <c r="D110" s="42" t="s">
        <v>25</v>
      </c>
      <c r="E110" s="43"/>
      <c r="F110" s="44"/>
      <c r="G110" s="43"/>
      <c r="H110" s="44"/>
      <c r="I110" s="45">
        <v>9750</v>
      </c>
      <c r="J110" s="45"/>
      <c r="K110" s="13"/>
    </row>
    <row r="111" spans="1:11" x14ac:dyDescent="0.25">
      <c r="A111" s="4" t="s">
        <v>3</v>
      </c>
      <c r="B111" s="34" t="s">
        <v>22</v>
      </c>
      <c r="C111" s="35" t="s">
        <v>940</v>
      </c>
      <c r="D111" s="36" t="s">
        <v>941</v>
      </c>
      <c r="E111" s="37">
        <v>20000</v>
      </c>
      <c r="F111" s="38">
        <v>0</v>
      </c>
      <c r="G111" s="37">
        <v>0</v>
      </c>
      <c r="H111" s="38">
        <v>0</v>
      </c>
      <c r="I111" s="39">
        <v>16000</v>
      </c>
      <c r="J111" s="39">
        <f>E111-(F111+H111+I111)</f>
        <v>4000</v>
      </c>
      <c r="K111" s="13"/>
    </row>
    <row r="112" spans="1:11" ht="13.5" thickBot="1" x14ac:dyDescent="0.3">
      <c r="A112" s="4" t="s">
        <v>3</v>
      </c>
      <c r="B112" s="40"/>
      <c r="C112" s="41"/>
      <c r="D112" s="42" t="s">
        <v>25</v>
      </c>
      <c r="E112" s="43"/>
      <c r="F112" s="44"/>
      <c r="G112" s="43"/>
      <c r="H112" s="44"/>
      <c r="I112" s="45">
        <v>16000</v>
      </c>
      <c r="J112" s="45"/>
      <c r="K112" s="13"/>
    </row>
    <row r="113" spans="1:11" ht="13.5" thickBot="1" x14ac:dyDescent="0.3">
      <c r="A113" s="4" t="s">
        <v>3</v>
      </c>
      <c r="B113" s="29" t="s">
        <v>78</v>
      </c>
      <c r="C113" s="30"/>
      <c r="D113" s="31"/>
      <c r="E113" s="32">
        <v>1081000</v>
      </c>
      <c r="F113" s="33">
        <v>1982.34</v>
      </c>
      <c r="G113" s="32">
        <v>60000</v>
      </c>
      <c r="H113" s="33">
        <v>140000</v>
      </c>
      <c r="I113" s="33">
        <v>482017.6</v>
      </c>
      <c r="J113" s="33">
        <v>457000.06</v>
      </c>
      <c r="K113" s="13"/>
    </row>
    <row r="114" spans="1:11" ht="13.5" thickBot="1" x14ac:dyDescent="0.3">
      <c r="A114" s="4" t="s">
        <v>3</v>
      </c>
      <c r="B114" s="46"/>
      <c r="C114" s="47"/>
      <c r="D114" s="48" t="s">
        <v>79</v>
      </c>
      <c r="E114" s="49">
        <f>SUM(E12:E113)/2</f>
        <v>37773543.819999993</v>
      </c>
      <c r="F114" s="50">
        <f>SUM(F12:F113)/2</f>
        <v>455725.40999999992</v>
      </c>
      <c r="G114" s="49">
        <f>SUM(G12:G113)/2</f>
        <v>613500</v>
      </c>
      <c r="H114" s="51">
        <f>SUM(H12:H113)/2</f>
        <v>1898229</v>
      </c>
      <c r="I114" s="51">
        <f>SUM(I12:I113)/3</f>
        <v>1424626.5999999999</v>
      </c>
      <c r="J114" s="51">
        <f>E114-(F114+H114+I114)</f>
        <v>33994962.809999995</v>
      </c>
      <c r="K114" s="52"/>
    </row>
    <row r="115" spans="1:11" x14ac:dyDescent="0.25">
      <c r="A115" s="4" t="s">
        <v>3</v>
      </c>
      <c r="C115" s="14"/>
      <c r="E115" s="13"/>
      <c r="F115" s="13"/>
      <c r="G115" s="13"/>
      <c r="H115" s="13"/>
      <c r="I115" s="13"/>
      <c r="J115" s="13"/>
      <c r="K115" s="13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6" fitToHeight="19" orientation="landscape" r:id="rId1"/>
  <headerFooter alignWithMargins="0"/>
  <rowBreaks count="2" manualBreakCount="2">
    <brk id="68" max="16383" man="1"/>
    <brk id="9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9293A-80A3-4D90-AD67-EC97F2EF1C02}">
  <sheetPr codeName="List2">
    <pageSetUpPr fitToPage="1"/>
  </sheetPr>
  <dimension ref="A3:K241"/>
  <sheetViews>
    <sheetView showGridLines="0" zoomScaleNormal="100" zoomScaleSheetLayoutView="90" workbookViewId="0">
      <selection activeCell="D3" sqref="D3"/>
    </sheetView>
  </sheetViews>
  <sheetFormatPr defaultRowHeight="12.75" x14ac:dyDescent="0.25"/>
  <cols>
    <col min="1" max="1" width="5.7109375" style="4" customWidth="1"/>
    <col min="2" max="2" width="26.28515625" style="4" customWidth="1"/>
    <col min="3" max="3" width="8.7109375" style="4" customWidth="1"/>
    <col min="4" max="4" width="37.28515625" style="4" customWidth="1"/>
    <col min="5" max="5" width="15.140625" style="5" customWidth="1"/>
    <col min="6" max="6" width="12.7109375" style="5" customWidth="1"/>
    <col min="7" max="11" width="15.140625" style="5" customWidth="1"/>
    <col min="12" max="256" width="8.85546875" style="6"/>
    <col min="257" max="257" width="5.7109375" style="6" customWidth="1"/>
    <col min="258" max="258" width="26.28515625" style="6" customWidth="1"/>
    <col min="259" max="259" width="8.7109375" style="6" customWidth="1"/>
    <col min="260" max="260" width="37.28515625" style="6" customWidth="1"/>
    <col min="261" max="267" width="15.140625" style="6" customWidth="1"/>
    <col min="268" max="512" width="8.85546875" style="6"/>
    <col min="513" max="513" width="5.7109375" style="6" customWidth="1"/>
    <col min="514" max="514" width="26.28515625" style="6" customWidth="1"/>
    <col min="515" max="515" width="8.7109375" style="6" customWidth="1"/>
    <col min="516" max="516" width="37.28515625" style="6" customWidth="1"/>
    <col min="517" max="523" width="15.140625" style="6" customWidth="1"/>
    <col min="524" max="768" width="8.85546875" style="6"/>
    <col min="769" max="769" width="5.7109375" style="6" customWidth="1"/>
    <col min="770" max="770" width="26.28515625" style="6" customWidth="1"/>
    <col min="771" max="771" width="8.7109375" style="6" customWidth="1"/>
    <col min="772" max="772" width="37.28515625" style="6" customWidth="1"/>
    <col min="773" max="779" width="15.140625" style="6" customWidth="1"/>
    <col min="780" max="1024" width="8.85546875" style="6"/>
    <col min="1025" max="1025" width="5.7109375" style="6" customWidth="1"/>
    <col min="1026" max="1026" width="26.28515625" style="6" customWidth="1"/>
    <col min="1027" max="1027" width="8.7109375" style="6" customWidth="1"/>
    <col min="1028" max="1028" width="37.28515625" style="6" customWidth="1"/>
    <col min="1029" max="1035" width="15.140625" style="6" customWidth="1"/>
    <col min="1036" max="1280" width="8.85546875" style="6"/>
    <col min="1281" max="1281" width="5.7109375" style="6" customWidth="1"/>
    <col min="1282" max="1282" width="26.28515625" style="6" customWidth="1"/>
    <col min="1283" max="1283" width="8.7109375" style="6" customWidth="1"/>
    <col min="1284" max="1284" width="37.28515625" style="6" customWidth="1"/>
    <col min="1285" max="1291" width="15.140625" style="6" customWidth="1"/>
    <col min="1292" max="1536" width="8.85546875" style="6"/>
    <col min="1537" max="1537" width="5.7109375" style="6" customWidth="1"/>
    <col min="1538" max="1538" width="26.28515625" style="6" customWidth="1"/>
    <col min="1539" max="1539" width="8.7109375" style="6" customWidth="1"/>
    <col min="1540" max="1540" width="37.28515625" style="6" customWidth="1"/>
    <col min="1541" max="1547" width="15.140625" style="6" customWidth="1"/>
    <col min="1548" max="1792" width="8.85546875" style="6"/>
    <col min="1793" max="1793" width="5.7109375" style="6" customWidth="1"/>
    <col min="1794" max="1794" width="26.28515625" style="6" customWidth="1"/>
    <col min="1795" max="1795" width="8.7109375" style="6" customWidth="1"/>
    <col min="1796" max="1796" width="37.28515625" style="6" customWidth="1"/>
    <col min="1797" max="1803" width="15.140625" style="6" customWidth="1"/>
    <col min="1804" max="2048" width="8.85546875" style="6"/>
    <col min="2049" max="2049" width="5.7109375" style="6" customWidth="1"/>
    <col min="2050" max="2050" width="26.28515625" style="6" customWidth="1"/>
    <col min="2051" max="2051" width="8.7109375" style="6" customWidth="1"/>
    <col min="2052" max="2052" width="37.28515625" style="6" customWidth="1"/>
    <col min="2053" max="2059" width="15.140625" style="6" customWidth="1"/>
    <col min="2060" max="2304" width="8.85546875" style="6"/>
    <col min="2305" max="2305" width="5.7109375" style="6" customWidth="1"/>
    <col min="2306" max="2306" width="26.28515625" style="6" customWidth="1"/>
    <col min="2307" max="2307" width="8.7109375" style="6" customWidth="1"/>
    <col min="2308" max="2308" width="37.28515625" style="6" customWidth="1"/>
    <col min="2309" max="2315" width="15.140625" style="6" customWidth="1"/>
    <col min="2316" max="2560" width="8.85546875" style="6"/>
    <col min="2561" max="2561" width="5.7109375" style="6" customWidth="1"/>
    <col min="2562" max="2562" width="26.28515625" style="6" customWidth="1"/>
    <col min="2563" max="2563" width="8.7109375" style="6" customWidth="1"/>
    <col min="2564" max="2564" width="37.28515625" style="6" customWidth="1"/>
    <col min="2565" max="2571" width="15.140625" style="6" customWidth="1"/>
    <col min="2572" max="2816" width="8.85546875" style="6"/>
    <col min="2817" max="2817" width="5.7109375" style="6" customWidth="1"/>
    <col min="2818" max="2818" width="26.28515625" style="6" customWidth="1"/>
    <col min="2819" max="2819" width="8.7109375" style="6" customWidth="1"/>
    <col min="2820" max="2820" width="37.28515625" style="6" customWidth="1"/>
    <col min="2821" max="2827" width="15.140625" style="6" customWidth="1"/>
    <col min="2828" max="3072" width="8.85546875" style="6"/>
    <col min="3073" max="3073" width="5.7109375" style="6" customWidth="1"/>
    <col min="3074" max="3074" width="26.28515625" style="6" customWidth="1"/>
    <col min="3075" max="3075" width="8.7109375" style="6" customWidth="1"/>
    <col min="3076" max="3076" width="37.28515625" style="6" customWidth="1"/>
    <col min="3077" max="3083" width="15.140625" style="6" customWidth="1"/>
    <col min="3084" max="3328" width="8.85546875" style="6"/>
    <col min="3329" max="3329" width="5.7109375" style="6" customWidth="1"/>
    <col min="3330" max="3330" width="26.28515625" style="6" customWidth="1"/>
    <col min="3331" max="3331" width="8.7109375" style="6" customWidth="1"/>
    <col min="3332" max="3332" width="37.28515625" style="6" customWidth="1"/>
    <col min="3333" max="3339" width="15.140625" style="6" customWidth="1"/>
    <col min="3340" max="3584" width="8.85546875" style="6"/>
    <col min="3585" max="3585" width="5.7109375" style="6" customWidth="1"/>
    <col min="3586" max="3586" width="26.28515625" style="6" customWidth="1"/>
    <col min="3587" max="3587" width="8.7109375" style="6" customWidth="1"/>
    <col min="3588" max="3588" width="37.28515625" style="6" customWidth="1"/>
    <col min="3589" max="3595" width="15.140625" style="6" customWidth="1"/>
    <col min="3596" max="3840" width="8.85546875" style="6"/>
    <col min="3841" max="3841" width="5.7109375" style="6" customWidth="1"/>
    <col min="3842" max="3842" width="26.28515625" style="6" customWidth="1"/>
    <col min="3843" max="3843" width="8.7109375" style="6" customWidth="1"/>
    <col min="3844" max="3844" width="37.28515625" style="6" customWidth="1"/>
    <col min="3845" max="3851" width="15.140625" style="6" customWidth="1"/>
    <col min="3852" max="4096" width="8.85546875" style="6"/>
    <col min="4097" max="4097" width="5.7109375" style="6" customWidth="1"/>
    <col min="4098" max="4098" width="26.28515625" style="6" customWidth="1"/>
    <col min="4099" max="4099" width="8.7109375" style="6" customWidth="1"/>
    <col min="4100" max="4100" width="37.28515625" style="6" customWidth="1"/>
    <col min="4101" max="4107" width="15.140625" style="6" customWidth="1"/>
    <col min="4108" max="4352" width="8.85546875" style="6"/>
    <col min="4353" max="4353" width="5.7109375" style="6" customWidth="1"/>
    <col min="4354" max="4354" width="26.28515625" style="6" customWidth="1"/>
    <col min="4355" max="4355" width="8.7109375" style="6" customWidth="1"/>
    <col min="4356" max="4356" width="37.28515625" style="6" customWidth="1"/>
    <col min="4357" max="4363" width="15.140625" style="6" customWidth="1"/>
    <col min="4364" max="4608" width="8.85546875" style="6"/>
    <col min="4609" max="4609" width="5.7109375" style="6" customWidth="1"/>
    <col min="4610" max="4610" width="26.28515625" style="6" customWidth="1"/>
    <col min="4611" max="4611" width="8.7109375" style="6" customWidth="1"/>
    <col min="4612" max="4612" width="37.28515625" style="6" customWidth="1"/>
    <col min="4613" max="4619" width="15.140625" style="6" customWidth="1"/>
    <col min="4620" max="4864" width="8.85546875" style="6"/>
    <col min="4865" max="4865" width="5.7109375" style="6" customWidth="1"/>
    <col min="4866" max="4866" width="26.28515625" style="6" customWidth="1"/>
    <col min="4867" max="4867" width="8.7109375" style="6" customWidth="1"/>
    <col min="4868" max="4868" width="37.28515625" style="6" customWidth="1"/>
    <col min="4869" max="4875" width="15.140625" style="6" customWidth="1"/>
    <col min="4876" max="5120" width="8.85546875" style="6"/>
    <col min="5121" max="5121" width="5.7109375" style="6" customWidth="1"/>
    <col min="5122" max="5122" width="26.28515625" style="6" customWidth="1"/>
    <col min="5123" max="5123" width="8.7109375" style="6" customWidth="1"/>
    <col min="5124" max="5124" width="37.28515625" style="6" customWidth="1"/>
    <col min="5125" max="5131" width="15.140625" style="6" customWidth="1"/>
    <col min="5132" max="5376" width="8.85546875" style="6"/>
    <col min="5377" max="5377" width="5.7109375" style="6" customWidth="1"/>
    <col min="5378" max="5378" width="26.28515625" style="6" customWidth="1"/>
    <col min="5379" max="5379" width="8.7109375" style="6" customWidth="1"/>
    <col min="5380" max="5380" width="37.28515625" style="6" customWidth="1"/>
    <col min="5381" max="5387" width="15.140625" style="6" customWidth="1"/>
    <col min="5388" max="5632" width="8.85546875" style="6"/>
    <col min="5633" max="5633" width="5.7109375" style="6" customWidth="1"/>
    <col min="5634" max="5634" width="26.28515625" style="6" customWidth="1"/>
    <col min="5635" max="5635" width="8.7109375" style="6" customWidth="1"/>
    <col min="5636" max="5636" width="37.28515625" style="6" customWidth="1"/>
    <col min="5637" max="5643" width="15.140625" style="6" customWidth="1"/>
    <col min="5644" max="5888" width="8.85546875" style="6"/>
    <col min="5889" max="5889" width="5.7109375" style="6" customWidth="1"/>
    <col min="5890" max="5890" width="26.28515625" style="6" customWidth="1"/>
    <col min="5891" max="5891" width="8.7109375" style="6" customWidth="1"/>
    <col min="5892" max="5892" width="37.28515625" style="6" customWidth="1"/>
    <col min="5893" max="5899" width="15.140625" style="6" customWidth="1"/>
    <col min="5900" max="6144" width="8.85546875" style="6"/>
    <col min="6145" max="6145" width="5.7109375" style="6" customWidth="1"/>
    <col min="6146" max="6146" width="26.28515625" style="6" customWidth="1"/>
    <col min="6147" max="6147" width="8.7109375" style="6" customWidth="1"/>
    <col min="6148" max="6148" width="37.28515625" style="6" customWidth="1"/>
    <col min="6149" max="6155" width="15.140625" style="6" customWidth="1"/>
    <col min="6156" max="6400" width="8.85546875" style="6"/>
    <col min="6401" max="6401" width="5.7109375" style="6" customWidth="1"/>
    <col min="6402" max="6402" width="26.28515625" style="6" customWidth="1"/>
    <col min="6403" max="6403" width="8.7109375" style="6" customWidth="1"/>
    <col min="6404" max="6404" width="37.28515625" style="6" customWidth="1"/>
    <col min="6405" max="6411" width="15.140625" style="6" customWidth="1"/>
    <col min="6412" max="6656" width="8.85546875" style="6"/>
    <col min="6657" max="6657" width="5.7109375" style="6" customWidth="1"/>
    <col min="6658" max="6658" width="26.28515625" style="6" customWidth="1"/>
    <col min="6659" max="6659" width="8.7109375" style="6" customWidth="1"/>
    <col min="6660" max="6660" width="37.28515625" style="6" customWidth="1"/>
    <col min="6661" max="6667" width="15.140625" style="6" customWidth="1"/>
    <col min="6668" max="6912" width="8.85546875" style="6"/>
    <col min="6913" max="6913" width="5.7109375" style="6" customWidth="1"/>
    <col min="6914" max="6914" width="26.28515625" style="6" customWidth="1"/>
    <col min="6915" max="6915" width="8.7109375" style="6" customWidth="1"/>
    <col min="6916" max="6916" width="37.28515625" style="6" customWidth="1"/>
    <col min="6917" max="6923" width="15.140625" style="6" customWidth="1"/>
    <col min="6924" max="7168" width="8.85546875" style="6"/>
    <col min="7169" max="7169" width="5.7109375" style="6" customWidth="1"/>
    <col min="7170" max="7170" width="26.28515625" style="6" customWidth="1"/>
    <col min="7171" max="7171" width="8.7109375" style="6" customWidth="1"/>
    <col min="7172" max="7172" width="37.28515625" style="6" customWidth="1"/>
    <col min="7173" max="7179" width="15.140625" style="6" customWidth="1"/>
    <col min="7180" max="7424" width="8.85546875" style="6"/>
    <col min="7425" max="7425" width="5.7109375" style="6" customWidth="1"/>
    <col min="7426" max="7426" width="26.28515625" style="6" customWidth="1"/>
    <col min="7427" max="7427" width="8.7109375" style="6" customWidth="1"/>
    <col min="7428" max="7428" width="37.28515625" style="6" customWidth="1"/>
    <col min="7429" max="7435" width="15.140625" style="6" customWidth="1"/>
    <col min="7436" max="7680" width="8.85546875" style="6"/>
    <col min="7681" max="7681" width="5.7109375" style="6" customWidth="1"/>
    <col min="7682" max="7682" width="26.28515625" style="6" customWidth="1"/>
    <col min="7683" max="7683" width="8.7109375" style="6" customWidth="1"/>
    <col min="7684" max="7684" width="37.28515625" style="6" customWidth="1"/>
    <col min="7685" max="7691" width="15.140625" style="6" customWidth="1"/>
    <col min="7692" max="7936" width="8.85546875" style="6"/>
    <col min="7937" max="7937" width="5.7109375" style="6" customWidth="1"/>
    <col min="7938" max="7938" width="26.28515625" style="6" customWidth="1"/>
    <col min="7939" max="7939" width="8.7109375" style="6" customWidth="1"/>
    <col min="7940" max="7940" width="37.28515625" style="6" customWidth="1"/>
    <col min="7941" max="7947" width="15.140625" style="6" customWidth="1"/>
    <col min="7948" max="8192" width="8.85546875" style="6"/>
    <col min="8193" max="8193" width="5.7109375" style="6" customWidth="1"/>
    <col min="8194" max="8194" width="26.28515625" style="6" customWidth="1"/>
    <col min="8195" max="8195" width="8.7109375" style="6" customWidth="1"/>
    <col min="8196" max="8196" width="37.28515625" style="6" customWidth="1"/>
    <col min="8197" max="8203" width="15.140625" style="6" customWidth="1"/>
    <col min="8204" max="8448" width="8.85546875" style="6"/>
    <col min="8449" max="8449" width="5.7109375" style="6" customWidth="1"/>
    <col min="8450" max="8450" width="26.28515625" style="6" customWidth="1"/>
    <col min="8451" max="8451" width="8.7109375" style="6" customWidth="1"/>
    <col min="8452" max="8452" width="37.28515625" style="6" customWidth="1"/>
    <col min="8453" max="8459" width="15.140625" style="6" customWidth="1"/>
    <col min="8460" max="8704" width="8.85546875" style="6"/>
    <col min="8705" max="8705" width="5.7109375" style="6" customWidth="1"/>
    <col min="8706" max="8706" width="26.28515625" style="6" customWidth="1"/>
    <col min="8707" max="8707" width="8.7109375" style="6" customWidth="1"/>
    <col min="8708" max="8708" width="37.28515625" style="6" customWidth="1"/>
    <col min="8709" max="8715" width="15.140625" style="6" customWidth="1"/>
    <col min="8716" max="8960" width="8.85546875" style="6"/>
    <col min="8961" max="8961" width="5.7109375" style="6" customWidth="1"/>
    <col min="8962" max="8962" width="26.28515625" style="6" customWidth="1"/>
    <col min="8963" max="8963" width="8.7109375" style="6" customWidth="1"/>
    <col min="8964" max="8964" width="37.28515625" style="6" customWidth="1"/>
    <col min="8965" max="8971" width="15.140625" style="6" customWidth="1"/>
    <col min="8972" max="9216" width="8.85546875" style="6"/>
    <col min="9217" max="9217" width="5.7109375" style="6" customWidth="1"/>
    <col min="9218" max="9218" width="26.28515625" style="6" customWidth="1"/>
    <col min="9219" max="9219" width="8.7109375" style="6" customWidth="1"/>
    <col min="9220" max="9220" width="37.28515625" style="6" customWidth="1"/>
    <col min="9221" max="9227" width="15.140625" style="6" customWidth="1"/>
    <col min="9228" max="9472" width="8.85546875" style="6"/>
    <col min="9473" max="9473" width="5.7109375" style="6" customWidth="1"/>
    <col min="9474" max="9474" width="26.28515625" style="6" customWidth="1"/>
    <col min="9475" max="9475" width="8.7109375" style="6" customWidth="1"/>
    <col min="9476" max="9476" width="37.28515625" style="6" customWidth="1"/>
    <col min="9477" max="9483" width="15.140625" style="6" customWidth="1"/>
    <col min="9484" max="9728" width="8.85546875" style="6"/>
    <col min="9729" max="9729" width="5.7109375" style="6" customWidth="1"/>
    <col min="9730" max="9730" width="26.28515625" style="6" customWidth="1"/>
    <col min="9731" max="9731" width="8.7109375" style="6" customWidth="1"/>
    <col min="9732" max="9732" width="37.28515625" style="6" customWidth="1"/>
    <col min="9733" max="9739" width="15.140625" style="6" customWidth="1"/>
    <col min="9740" max="9984" width="8.85546875" style="6"/>
    <col min="9985" max="9985" width="5.7109375" style="6" customWidth="1"/>
    <col min="9986" max="9986" width="26.28515625" style="6" customWidth="1"/>
    <col min="9987" max="9987" width="8.7109375" style="6" customWidth="1"/>
    <col min="9988" max="9988" width="37.28515625" style="6" customWidth="1"/>
    <col min="9989" max="9995" width="15.140625" style="6" customWidth="1"/>
    <col min="9996" max="10240" width="8.85546875" style="6"/>
    <col min="10241" max="10241" width="5.7109375" style="6" customWidth="1"/>
    <col min="10242" max="10242" width="26.28515625" style="6" customWidth="1"/>
    <col min="10243" max="10243" width="8.7109375" style="6" customWidth="1"/>
    <col min="10244" max="10244" width="37.28515625" style="6" customWidth="1"/>
    <col min="10245" max="10251" width="15.140625" style="6" customWidth="1"/>
    <col min="10252" max="10496" width="8.85546875" style="6"/>
    <col min="10497" max="10497" width="5.7109375" style="6" customWidth="1"/>
    <col min="10498" max="10498" width="26.28515625" style="6" customWidth="1"/>
    <col min="10499" max="10499" width="8.7109375" style="6" customWidth="1"/>
    <col min="10500" max="10500" width="37.28515625" style="6" customWidth="1"/>
    <col min="10501" max="10507" width="15.140625" style="6" customWidth="1"/>
    <col min="10508" max="10752" width="8.85546875" style="6"/>
    <col min="10753" max="10753" width="5.7109375" style="6" customWidth="1"/>
    <col min="10754" max="10754" width="26.28515625" style="6" customWidth="1"/>
    <col min="10755" max="10755" width="8.7109375" style="6" customWidth="1"/>
    <col min="10756" max="10756" width="37.28515625" style="6" customWidth="1"/>
    <col min="10757" max="10763" width="15.140625" style="6" customWidth="1"/>
    <col min="10764" max="11008" width="8.85546875" style="6"/>
    <col min="11009" max="11009" width="5.7109375" style="6" customWidth="1"/>
    <col min="11010" max="11010" width="26.28515625" style="6" customWidth="1"/>
    <col min="11011" max="11011" width="8.7109375" style="6" customWidth="1"/>
    <col min="11012" max="11012" width="37.28515625" style="6" customWidth="1"/>
    <col min="11013" max="11019" width="15.140625" style="6" customWidth="1"/>
    <col min="11020" max="11264" width="8.85546875" style="6"/>
    <col min="11265" max="11265" width="5.7109375" style="6" customWidth="1"/>
    <col min="11266" max="11266" width="26.28515625" style="6" customWidth="1"/>
    <col min="11267" max="11267" width="8.7109375" style="6" customWidth="1"/>
    <col min="11268" max="11268" width="37.28515625" style="6" customWidth="1"/>
    <col min="11269" max="11275" width="15.140625" style="6" customWidth="1"/>
    <col min="11276" max="11520" width="8.85546875" style="6"/>
    <col min="11521" max="11521" width="5.7109375" style="6" customWidth="1"/>
    <col min="11522" max="11522" width="26.28515625" style="6" customWidth="1"/>
    <col min="11523" max="11523" width="8.7109375" style="6" customWidth="1"/>
    <col min="11524" max="11524" width="37.28515625" style="6" customWidth="1"/>
    <col min="11525" max="11531" width="15.140625" style="6" customWidth="1"/>
    <col min="11532" max="11776" width="8.85546875" style="6"/>
    <col min="11777" max="11777" width="5.7109375" style="6" customWidth="1"/>
    <col min="11778" max="11778" width="26.28515625" style="6" customWidth="1"/>
    <col min="11779" max="11779" width="8.7109375" style="6" customWidth="1"/>
    <col min="11780" max="11780" width="37.28515625" style="6" customWidth="1"/>
    <col min="11781" max="11787" width="15.140625" style="6" customWidth="1"/>
    <col min="11788" max="12032" width="8.85546875" style="6"/>
    <col min="12033" max="12033" width="5.7109375" style="6" customWidth="1"/>
    <col min="12034" max="12034" width="26.28515625" style="6" customWidth="1"/>
    <col min="12035" max="12035" width="8.7109375" style="6" customWidth="1"/>
    <col min="12036" max="12036" width="37.28515625" style="6" customWidth="1"/>
    <col min="12037" max="12043" width="15.140625" style="6" customWidth="1"/>
    <col min="12044" max="12288" width="8.85546875" style="6"/>
    <col min="12289" max="12289" width="5.7109375" style="6" customWidth="1"/>
    <col min="12290" max="12290" width="26.28515625" style="6" customWidth="1"/>
    <col min="12291" max="12291" width="8.7109375" style="6" customWidth="1"/>
    <col min="12292" max="12292" width="37.28515625" style="6" customWidth="1"/>
    <col min="12293" max="12299" width="15.140625" style="6" customWidth="1"/>
    <col min="12300" max="12544" width="8.85546875" style="6"/>
    <col min="12545" max="12545" width="5.7109375" style="6" customWidth="1"/>
    <col min="12546" max="12546" width="26.28515625" style="6" customWidth="1"/>
    <col min="12547" max="12547" width="8.7109375" style="6" customWidth="1"/>
    <col min="12548" max="12548" width="37.28515625" style="6" customWidth="1"/>
    <col min="12549" max="12555" width="15.140625" style="6" customWidth="1"/>
    <col min="12556" max="12800" width="8.85546875" style="6"/>
    <col min="12801" max="12801" width="5.7109375" style="6" customWidth="1"/>
    <col min="12802" max="12802" width="26.28515625" style="6" customWidth="1"/>
    <col min="12803" max="12803" width="8.7109375" style="6" customWidth="1"/>
    <col min="12804" max="12804" width="37.28515625" style="6" customWidth="1"/>
    <col min="12805" max="12811" width="15.140625" style="6" customWidth="1"/>
    <col min="12812" max="13056" width="8.85546875" style="6"/>
    <col min="13057" max="13057" width="5.7109375" style="6" customWidth="1"/>
    <col min="13058" max="13058" width="26.28515625" style="6" customWidth="1"/>
    <col min="13059" max="13059" width="8.7109375" style="6" customWidth="1"/>
    <col min="13060" max="13060" width="37.28515625" style="6" customWidth="1"/>
    <col min="13061" max="13067" width="15.140625" style="6" customWidth="1"/>
    <col min="13068" max="13312" width="8.85546875" style="6"/>
    <col min="13313" max="13313" width="5.7109375" style="6" customWidth="1"/>
    <col min="13314" max="13314" width="26.28515625" style="6" customWidth="1"/>
    <col min="13315" max="13315" width="8.7109375" style="6" customWidth="1"/>
    <col min="13316" max="13316" width="37.28515625" style="6" customWidth="1"/>
    <col min="13317" max="13323" width="15.140625" style="6" customWidth="1"/>
    <col min="13324" max="13568" width="8.85546875" style="6"/>
    <col min="13569" max="13569" width="5.7109375" style="6" customWidth="1"/>
    <col min="13570" max="13570" width="26.28515625" style="6" customWidth="1"/>
    <col min="13571" max="13571" width="8.7109375" style="6" customWidth="1"/>
    <col min="13572" max="13572" width="37.28515625" style="6" customWidth="1"/>
    <col min="13573" max="13579" width="15.140625" style="6" customWidth="1"/>
    <col min="13580" max="13824" width="8.85546875" style="6"/>
    <col min="13825" max="13825" width="5.7109375" style="6" customWidth="1"/>
    <col min="13826" max="13826" width="26.28515625" style="6" customWidth="1"/>
    <col min="13827" max="13827" width="8.7109375" style="6" customWidth="1"/>
    <col min="13828" max="13828" width="37.28515625" style="6" customWidth="1"/>
    <col min="13829" max="13835" width="15.140625" style="6" customWidth="1"/>
    <col min="13836" max="14080" width="8.85546875" style="6"/>
    <col min="14081" max="14081" width="5.7109375" style="6" customWidth="1"/>
    <col min="14082" max="14082" width="26.28515625" style="6" customWidth="1"/>
    <col min="14083" max="14083" width="8.7109375" style="6" customWidth="1"/>
    <col min="14084" max="14084" width="37.28515625" style="6" customWidth="1"/>
    <col min="14085" max="14091" width="15.140625" style="6" customWidth="1"/>
    <col min="14092" max="14336" width="8.85546875" style="6"/>
    <col min="14337" max="14337" width="5.7109375" style="6" customWidth="1"/>
    <col min="14338" max="14338" width="26.28515625" style="6" customWidth="1"/>
    <col min="14339" max="14339" width="8.7109375" style="6" customWidth="1"/>
    <col min="14340" max="14340" width="37.28515625" style="6" customWidth="1"/>
    <col min="14341" max="14347" width="15.140625" style="6" customWidth="1"/>
    <col min="14348" max="14592" width="8.85546875" style="6"/>
    <col min="14593" max="14593" width="5.7109375" style="6" customWidth="1"/>
    <col min="14594" max="14594" width="26.28515625" style="6" customWidth="1"/>
    <col min="14595" max="14595" width="8.7109375" style="6" customWidth="1"/>
    <col min="14596" max="14596" width="37.28515625" style="6" customWidth="1"/>
    <col min="14597" max="14603" width="15.140625" style="6" customWidth="1"/>
    <col min="14604" max="14848" width="8.85546875" style="6"/>
    <col min="14849" max="14849" width="5.7109375" style="6" customWidth="1"/>
    <col min="14850" max="14850" width="26.28515625" style="6" customWidth="1"/>
    <col min="14851" max="14851" width="8.7109375" style="6" customWidth="1"/>
    <col min="14852" max="14852" width="37.28515625" style="6" customWidth="1"/>
    <col min="14853" max="14859" width="15.140625" style="6" customWidth="1"/>
    <col min="14860" max="15104" width="8.85546875" style="6"/>
    <col min="15105" max="15105" width="5.7109375" style="6" customWidth="1"/>
    <col min="15106" max="15106" width="26.28515625" style="6" customWidth="1"/>
    <col min="15107" max="15107" width="8.7109375" style="6" customWidth="1"/>
    <col min="15108" max="15108" width="37.28515625" style="6" customWidth="1"/>
    <col min="15109" max="15115" width="15.140625" style="6" customWidth="1"/>
    <col min="15116" max="15360" width="8.85546875" style="6"/>
    <col min="15361" max="15361" width="5.7109375" style="6" customWidth="1"/>
    <col min="15362" max="15362" width="26.28515625" style="6" customWidth="1"/>
    <col min="15363" max="15363" width="8.7109375" style="6" customWidth="1"/>
    <col min="15364" max="15364" width="37.28515625" style="6" customWidth="1"/>
    <col min="15365" max="15371" width="15.140625" style="6" customWidth="1"/>
    <col min="15372" max="15616" width="8.85546875" style="6"/>
    <col min="15617" max="15617" width="5.7109375" style="6" customWidth="1"/>
    <col min="15618" max="15618" width="26.28515625" style="6" customWidth="1"/>
    <col min="15619" max="15619" width="8.7109375" style="6" customWidth="1"/>
    <col min="15620" max="15620" width="37.28515625" style="6" customWidth="1"/>
    <col min="15621" max="15627" width="15.140625" style="6" customWidth="1"/>
    <col min="15628" max="15872" width="8.85546875" style="6"/>
    <col min="15873" max="15873" width="5.7109375" style="6" customWidth="1"/>
    <col min="15874" max="15874" width="26.28515625" style="6" customWidth="1"/>
    <col min="15875" max="15875" width="8.7109375" style="6" customWidth="1"/>
    <col min="15876" max="15876" width="37.28515625" style="6" customWidth="1"/>
    <col min="15877" max="15883" width="15.140625" style="6" customWidth="1"/>
    <col min="15884" max="16128" width="8.85546875" style="6"/>
    <col min="16129" max="16129" width="5.7109375" style="6" customWidth="1"/>
    <col min="16130" max="16130" width="26.28515625" style="6" customWidth="1"/>
    <col min="16131" max="16131" width="8.7109375" style="6" customWidth="1"/>
    <col min="16132" max="16132" width="37.28515625" style="6" customWidth="1"/>
    <col min="16133" max="16139" width="15.140625" style="6" customWidth="1"/>
    <col min="16140" max="16384" width="8.85546875" style="6"/>
  </cols>
  <sheetData>
    <row r="3" spans="1:11" x14ac:dyDescent="0.25">
      <c r="B3" s="1" t="s">
        <v>0</v>
      </c>
      <c r="C3" s="1"/>
      <c r="D3" s="1"/>
      <c r="E3" s="2"/>
      <c r="F3" s="2"/>
      <c r="G3" s="2"/>
      <c r="H3" s="2"/>
      <c r="I3" s="2"/>
      <c r="J3" s="2"/>
    </row>
    <row r="4" spans="1:11" x14ac:dyDescent="0.25">
      <c r="B4" s="1" t="s">
        <v>1</v>
      </c>
      <c r="C4" s="1"/>
      <c r="D4" s="1"/>
      <c r="E4" s="2"/>
      <c r="F4" s="2"/>
      <c r="G4" s="2"/>
      <c r="H4" s="2"/>
      <c r="I4" s="2"/>
      <c r="J4" s="2"/>
    </row>
    <row r="5" spans="1:11" x14ac:dyDescent="0.25">
      <c r="B5" s="1" t="s">
        <v>2</v>
      </c>
      <c r="C5" s="1"/>
      <c r="D5" s="1"/>
      <c r="E5" s="2"/>
      <c r="F5" s="2"/>
      <c r="G5" s="2"/>
      <c r="H5" s="2"/>
      <c r="I5" s="2"/>
      <c r="J5" s="2"/>
    </row>
    <row r="7" spans="1:11" ht="18" x14ac:dyDescent="0.25">
      <c r="A7" s="7" t="s">
        <v>3</v>
      </c>
      <c r="B7" s="8" t="s">
        <v>80</v>
      </c>
      <c r="C7" s="9"/>
      <c r="D7" s="10"/>
      <c r="E7" s="11"/>
      <c r="F7" s="11"/>
      <c r="G7" s="11"/>
      <c r="H7" s="11"/>
      <c r="I7" s="11"/>
      <c r="J7" s="12"/>
      <c r="K7" s="13"/>
    </row>
    <row r="8" spans="1:11" ht="13.5" thickBot="1" x14ac:dyDescent="0.3">
      <c r="A8" s="4" t="s">
        <v>3</v>
      </c>
      <c r="C8" s="14"/>
      <c r="E8" s="13"/>
      <c r="F8" s="13"/>
      <c r="G8" s="13"/>
      <c r="H8" s="13"/>
      <c r="I8" s="13"/>
      <c r="J8" s="13"/>
      <c r="K8" s="13"/>
    </row>
    <row r="9" spans="1:11" ht="34.5" customHeight="1" thickBot="1" x14ac:dyDescent="0.3">
      <c r="A9" s="4" t="s">
        <v>3</v>
      </c>
      <c r="B9" s="15"/>
      <c r="C9" s="16"/>
      <c r="D9" s="17" t="s">
        <v>5</v>
      </c>
      <c r="E9" s="149" t="s">
        <v>6</v>
      </c>
      <c r="F9" s="150"/>
      <c r="G9" s="149" t="s">
        <v>7</v>
      </c>
      <c r="H9" s="150"/>
      <c r="I9" s="18"/>
      <c r="J9" s="18"/>
      <c r="K9" s="13"/>
    </row>
    <row r="10" spans="1:11" ht="34.5" customHeight="1" x14ac:dyDescent="0.25">
      <c r="A10" s="4" t="s">
        <v>3</v>
      </c>
      <c r="B10" s="19" t="s">
        <v>8</v>
      </c>
      <c r="C10" s="20" t="s">
        <v>9</v>
      </c>
      <c r="D10" s="21" t="s">
        <v>10</v>
      </c>
      <c r="E10" s="22" t="s">
        <v>11</v>
      </c>
      <c r="F10" s="23" t="s">
        <v>897</v>
      </c>
      <c r="G10" s="22" t="s">
        <v>898</v>
      </c>
      <c r="H10" s="23" t="s">
        <v>899</v>
      </c>
      <c r="I10" s="23" t="s">
        <v>900</v>
      </c>
      <c r="J10" s="23" t="s">
        <v>12</v>
      </c>
      <c r="K10" s="13"/>
    </row>
    <row r="11" spans="1:11" ht="13.5" customHeight="1" thickBot="1" x14ac:dyDescent="0.3">
      <c r="A11" s="4" t="s">
        <v>3</v>
      </c>
      <c r="B11" s="24"/>
      <c r="C11" s="25"/>
      <c r="D11" s="26"/>
      <c r="E11" s="27"/>
      <c r="F11" s="28"/>
      <c r="G11" s="27"/>
      <c r="H11" s="28"/>
      <c r="I11" s="28"/>
      <c r="J11" s="28"/>
      <c r="K11" s="13"/>
    </row>
    <row r="12" spans="1:11" ht="13.5" thickBot="1" x14ac:dyDescent="0.3">
      <c r="A12" s="4" t="s">
        <v>3</v>
      </c>
      <c r="B12" s="29" t="s">
        <v>13</v>
      </c>
      <c r="C12" s="30"/>
      <c r="D12" s="31"/>
      <c r="E12" s="32"/>
      <c r="F12" s="33"/>
      <c r="G12" s="32"/>
      <c r="H12" s="33"/>
      <c r="I12" s="33"/>
      <c r="J12" s="33"/>
      <c r="K12" s="13"/>
    </row>
    <row r="13" spans="1:11" x14ac:dyDescent="0.25">
      <c r="A13" s="4" t="s">
        <v>3</v>
      </c>
      <c r="B13" s="34" t="s">
        <v>942</v>
      </c>
      <c r="C13" s="35" t="s">
        <v>943</v>
      </c>
      <c r="D13" s="36" t="s">
        <v>944</v>
      </c>
      <c r="E13" s="37">
        <v>304020</v>
      </c>
      <c r="F13" s="38">
        <v>28160.35</v>
      </c>
      <c r="G13" s="37">
        <v>0</v>
      </c>
      <c r="H13" s="38">
        <v>246500</v>
      </c>
      <c r="I13" s="39">
        <v>30000</v>
      </c>
      <c r="J13" s="39">
        <f>E13-(F13+H13+I13)</f>
        <v>-640.34999999997672</v>
      </c>
      <c r="K13" s="13"/>
    </row>
    <row r="14" spans="1:11" x14ac:dyDescent="0.25">
      <c r="A14" s="4" t="s">
        <v>3</v>
      </c>
      <c r="B14" s="40"/>
      <c r="C14" s="41"/>
      <c r="D14" s="42" t="s">
        <v>945</v>
      </c>
      <c r="E14" s="43"/>
      <c r="F14" s="44"/>
      <c r="G14" s="43"/>
      <c r="H14" s="44"/>
      <c r="I14" s="45">
        <v>10000</v>
      </c>
      <c r="J14" s="45"/>
      <c r="K14" s="13"/>
    </row>
    <row r="15" spans="1:11" ht="13.5" thickBot="1" x14ac:dyDescent="0.3">
      <c r="A15" s="4" t="s">
        <v>3</v>
      </c>
      <c r="B15" s="40"/>
      <c r="C15" s="41"/>
      <c r="D15" s="42" t="s">
        <v>17</v>
      </c>
      <c r="E15" s="43"/>
      <c r="F15" s="44"/>
      <c r="G15" s="43"/>
      <c r="H15" s="44"/>
      <c r="I15" s="45">
        <v>20000</v>
      </c>
      <c r="J15" s="45"/>
      <c r="K15" s="13"/>
    </row>
    <row r="16" spans="1:11" ht="13.5" thickBot="1" x14ac:dyDescent="0.3">
      <c r="A16" s="4" t="s">
        <v>3</v>
      </c>
      <c r="B16" s="29" t="s">
        <v>20</v>
      </c>
      <c r="C16" s="30"/>
      <c r="D16" s="31"/>
      <c r="E16" s="32">
        <v>304020</v>
      </c>
      <c r="F16" s="33">
        <v>28160.35</v>
      </c>
      <c r="G16" s="32">
        <v>0</v>
      </c>
      <c r="H16" s="33">
        <v>246500</v>
      </c>
      <c r="I16" s="33">
        <v>30000</v>
      </c>
      <c r="J16" s="33">
        <v>-640.35</v>
      </c>
      <c r="K16" s="13"/>
    </row>
    <row r="17" spans="1:11" ht="13.5" thickBot="1" x14ac:dyDescent="0.3">
      <c r="A17" s="4" t="s">
        <v>3</v>
      </c>
      <c r="B17" s="29" t="s">
        <v>71</v>
      </c>
      <c r="C17" s="30"/>
      <c r="D17" s="31"/>
      <c r="E17" s="32"/>
      <c r="F17" s="33"/>
      <c r="G17" s="32"/>
      <c r="H17" s="33"/>
      <c r="I17" s="33"/>
      <c r="J17" s="33"/>
      <c r="K17" s="13"/>
    </row>
    <row r="18" spans="1:11" x14ac:dyDescent="0.25">
      <c r="A18" s="4" t="s">
        <v>3</v>
      </c>
      <c r="B18" s="34" t="s">
        <v>81</v>
      </c>
      <c r="C18" s="35" t="s">
        <v>82</v>
      </c>
      <c r="D18" s="36" t="s">
        <v>83</v>
      </c>
      <c r="E18" s="37">
        <v>520000</v>
      </c>
      <c r="F18" s="38">
        <v>6511.48</v>
      </c>
      <c r="G18" s="37">
        <v>15000</v>
      </c>
      <c r="H18" s="38">
        <v>25826</v>
      </c>
      <c r="I18" s="39">
        <v>18700</v>
      </c>
      <c r="J18" s="39">
        <f>E18-(F18+H18+I18)</f>
        <v>468962.52</v>
      </c>
      <c r="K18" s="13"/>
    </row>
    <row r="19" spans="1:11" x14ac:dyDescent="0.25">
      <c r="A19" s="4" t="s">
        <v>3</v>
      </c>
      <c r="B19" s="40"/>
      <c r="C19" s="41"/>
      <c r="D19" s="42" t="s">
        <v>25</v>
      </c>
      <c r="E19" s="43"/>
      <c r="F19" s="44"/>
      <c r="G19" s="43"/>
      <c r="H19" s="44"/>
      <c r="I19" s="45">
        <v>18700</v>
      </c>
      <c r="J19" s="45"/>
      <c r="K19" s="13"/>
    </row>
    <row r="20" spans="1:11" x14ac:dyDescent="0.25">
      <c r="A20" s="4" t="s">
        <v>3</v>
      </c>
      <c r="B20" s="34" t="s">
        <v>22</v>
      </c>
      <c r="C20" s="35" t="s">
        <v>84</v>
      </c>
      <c r="D20" s="36" t="s">
        <v>85</v>
      </c>
      <c r="E20" s="37">
        <v>4190773.9</v>
      </c>
      <c r="F20" s="38">
        <v>3947235.12</v>
      </c>
      <c r="G20" s="37">
        <v>26000</v>
      </c>
      <c r="H20" s="38">
        <v>63200</v>
      </c>
      <c r="I20" s="39">
        <v>1000</v>
      </c>
      <c r="J20" s="39">
        <f>E20-(F20+H20+I20)</f>
        <v>179338.7799999998</v>
      </c>
      <c r="K20" s="13"/>
    </row>
    <row r="21" spans="1:11" x14ac:dyDescent="0.25">
      <c r="A21" s="4" t="s">
        <v>3</v>
      </c>
      <c r="B21" s="40"/>
      <c r="C21" s="41"/>
      <c r="D21" s="42" t="s">
        <v>25</v>
      </c>
      <c r="E21" s="43"/>
      <c r="F21" s="44"/>
      <c r="G21" s="43"/>
      <c r="H21" s="44"/>
      <c r="I21" s="45">
        <v>1000</v>
      </c>
      <c r="J21" s="45"/>
      <c r="K21" s="13"/>
    </row>
    <row r="22" spans="1:11" x14ac:dyDescent="0.25">
      <c r="A22" s="4" t="s">
        <v>3</v>
      </c>
      <c r="B22" s="34" t="s">
        <v>22</v>
      </c>
      <c r="C22" s="35" t="s">
        <v>86</v>
      </c>
      <c r="D22" s="36" t="s">
        <v>87</v>
      </c>
      <c r="E22" s="37">
        <v>878820</v>
      </c>
      <c r="F22" s="38">
        <v>809844.24</v>
      </c>
      <c r="G22" s="37">
        <v>25000</v>
      </c>
      <c r="H22" s="38">
        <v>57500</v>
      </c>
      <c r="I22" s="39">
        <v>17350</v>
      </c>
      <c r="J22" s="39">
        <f>E22-(F22+H22+I22)</f>
        <v>-5874.2399999999907</v>
      </c>
      <c r="K22" s="13"/>
    </row>
    <row r="23" spans="1:11" x14ac:dyDescent="0.25">
      <c r="A23" s="4" t="s">
        <v>3</v>
      </c>
      <c r="B23" s="40"/>
      <c r="C23" s="41"/>
      <c r="D23" s="42" t="s">
        <v>25</v>
      </c>
      <c r="E23" s="43"/>
      <c r="F23" s="44"/>
      <c r="G23" s="43"/>
      <c r="H23" s="44"/>
      <c r="I23" s="45">
        <v>17350</v>
      </c>
      <c r="J23" s="45"/>
      <c r="K23" s="13"/>
    </row>
    <row r="24" spans="1:11" x14ac:dyDescent="0.25">
      <c r="A24" s="4" t="s">
        <v>3</v>
      </c>
      <c r="B24" s="34" t="s">
        <v>22</v>
      </c>
      <c r="C24" s="35" t="s">
        <v>88</v>
      </c>
      <c r="D24" s="36" t="s">
        <v>89</v>
      </c>
      <c r="E24" s="37">
        <v>261625.54</v>
      </c>
      <c r="F24" s="38">
        <v>171751.45</v>
      </c>
      <c r="G24" s="37">
        <v>3000</v>
      </c>
      <c r="H24" s="38">
        <v>5500</v>
      </c>
      <c r="I24" s="39">
        <v>57000</v>
      </c>
      <c r="J24" s="39">
        <f>E24-(F24+H24+I24)</f>
        <v>27374.089999999997</v>
      </c>
      <c r="K24" s="13"/>
    </row>
    <row r="25" spans="1:11" x14ac:dyDescent="0.25">
      <c r="A25" s="4" t="s">
        <v>3</v>
      </c>
      <c r="B25" s="40"/>
      <c r="C25" s="41"/>
      <c r="D25" s="42" t="s">
        <v>25</v>
      </c>
      <c r="E25" s="43"/>
      <c r="F25" s="44"/>
      <c r="G25" s="43"/>
      <c r="H25" s="44"/>
      <c r="I25" s="45">
        <v>57000</v>
      </c>
      <c r="J25" s="45"/>
      <c r="K25" s="13"/>
    </row>
    <row r="26" spans="1:11" x14ac:dyDescent="0.25">
      <c r="A26" s="4" t="s">
        <v>3</v>
      </c>
      <c r="B26" s="34" t="s">
        <v>22</v>
      </c>
      <c r="C26" s="35" t="s">
        <v>946</v>
      </c>
      <c r="D26" s="36" t="s">
        <v>947</v>
      </c>
      <c r="E26" s="37">
        <v>662990</v>
      </c>
      <c r="F26" s="38">
        <v>561362.98</v>
      </c>
      <c r="G26" s="37">
        <v>0</v>
      </c>
      <c r="H26" s="38">
        <v>11650</v>
      </c>
      <c r="I26" s="39">
        <v>7000</v>
      </c>
      <c r="J26" s="39">
        <f>E26-(F26+H26+I26)</f>
        <v>82977.020000000019</v>
      </c>
      <c r="K26" s="13"/>
    </row>
    <row r="27" spans="1:11" x14ac:dyDescent="0.25">
      <c r="A27" s="4" t="s">
        <v>3</v>
      </c>
      <c r="B27" s="40"/>
      <c r="C27" s="41"/>
      <c r="D27" s="42" t="s">
        <v>25</v>
      </c>
      <c r="E27" s="43"/>
      <c r="F27" s="44"/>
      <c r="G27" s="43"/>
      <c r="H27" s="44"/>
      <c r="I27" s="45">
        <v>7000</v>
      </c>
      <c r="J27" s="45"/>
      <c r="K27" s="13"/>
    </row>
    <row r="28" spans="1:11" x14ac:dyDescent="0.25">
      <c r="A28" s="4" t="s">
        <v>3</v>
      </c>
      <c r="B28" s="34" t="s">
        <v>22</v>
      </c>
      <c r="C28" s="35" t="s">
        <v>90</v>
      </c>
      <c r="D28" s="36" t="s">
        <v>91</v>
      </c>
      <c r="E28" s="37">
        <v>376957.72</v>
      </c>
      <c r="F28" s="38">
        <v>324180.06</v>
      </c>
      <c r="G28" s="37">
        <v>1800</v>
      </c>
      <c r="H28" s="38">
        <v>1800</v>
      </c>
      <c r="I28" s="39">
        <v>1000</v>
      </c>
      <c r="J28" s="39">
        <f>E28-(F28+H28+I28)</f>
        <v>49977.659999999974</v>
      </c>
      <c r="K28" s="13"/>
    </row>
    <row r="29" spans="1:11" x14ac:dyDescent="0.25">
      <c r="A29" s="4" t="s">
        <v>3</v>
      </c>
      <c r="B29" s="40"/>
      <c r="C29" s="41"/>
      <c r="D29" s="42" t="s">
        <v>25</v>
      </c>
      <c r="E29" s="43"/>
      <c r="F29" s="44"/>
      <c r="G29" s="43"/>
      <c r="H29" s="44"/>
      <c r="I29" s="45">
        <v>1000</v>
      </c>
      <c r="J29" s="45"/>
      <c r="K29" s="13"/>
    </row>
    <row r="30" spans="1:11" x14ac:dyDescent="0.25">
      <c r="A30" s="4" t="s">
        <v>3</v>
      </c>
      <c r="B30" s="34" t="s">
        <v>22</v>
      </c>
      <c r="C30" s="35" t="s">
        <v>92</v>
      </c>
      <c r="D30" s="36" t="s">
        <v>93</v>
      </c>
      <c r="E30" s="37">
        <v>628501.9</v>
      </c>
      <c r="F30" s="38">
        <v>595569.56000000006</v>
      </c>
      <c r="G30" s="37">
        <v>3000</v>
      </c>
      <c r="H30" s="38">
        <v>3000</v>
      </c>
      <c r="I30" s="39">
        <v>21000</v>
      </c>
      <c r="J30" s="39">
        <f>E30-(F30+H30+I30)</f>
        <v>8932.3399999999674</v>
      </c>
      <c r="K30" s="13"/>
    </row>
    <row r="31" spans="1:11" x14ac:dyDescent="0.25">
      <c r="A31" s="4" t="s">
        <v>3</v>
      </c>
      <c r="B31" s="40"/>
      <c r="C31" s="41"/>
      <c r="D31" s="42" t="s">
        <v>25</v>
      </c>
      <c r="E31" s="43"/>
      <c r="F31" s="44"/>
      <c r="G31" s="43"/>
      <c r="H31" s="44"/>
      <c r="I31" s="45">
        <v>21000</v>
      </c>
      <c r="J31" s="45"/>
      <c r="K31" s="13"/>
    </row>
    <row r="32" spans="1:11" x14ac:dyDescent="0.25">
      <c r="A32" s="4" t="s">
        <v>3</v>
      </c>
      <c r="B32" s="34" t="s">
        <v>22</v>
      </c>
      <c r="C32" s="35" t="s">
        <v>94</v>
      </c>
      <c r="D32" s="36" t="s">
        <v>95</v>
      </c>
      <c r="E32" s="37">
        <v>742154.27</v>
      </c>
      <c r="F32" s="38">
        <v>654276.1</v>
      </c>
      <c r="G32" s="37">
        <v>25000</v>
      </c>
      <c r="H32" s="38">
        <v>40800</v>
      </c>
      <c r="I32" s="39">
        <v>32300</v>
      </c>
      <c r="J32" s="39">
        <f>E32-(F32+H32+I32)</f>
        <v>14778.170000000042</v>
      </c>
      <c r="K32" s="13"/>
    </row>
    <row r="33" spans="1:11" x14ac:dyDescent="0.25">
      <c r="A33" s="4" t="s">
        <v>3</v>
      </c>
      <c r="B33" s="40"/>
      <c r="C33" s="41"/>
      <c r="D33" s="42" t="s">
        <v>25</v>
      </c>
      <c r="E33" s="43"/>
      <c r="F33" s="44"/>
      <c r="G33" s="43"/>
      <c r="H33" s="44"/>
      <c r="I33" s="45">
        <v>32300</v>
      </c>
      <c r="J33" s="45"/>
      <c r="K33" s="13"/>
    </row>
    <row r="34" spans="1:11" x14ac:dyDescent="0.25">
      <c r="A34" s="4" t="s">
        <v>3</v>
      </c>
      <c r="B34" s="34" t="s">
        <v>22</v>
      </c>
      <c r="C34" s="35" t="s">
        <v>96</v>
      </c>
      <c r="D34" s="36" t="s">
        <v>97</v>
      </c>
      <c r="E34" s="37">
        <v>377580.28</v>
      </c>
      <c r="F34" s="38">
        <v>349835.88</v>
      </c>
      <c r="G34" s="37">
        <v>8000</v>
      </c>
      <c r="H34" s="38">
        <v>9000</v>
      </c>
      <c r="I34" s="39">
        <v>500</v>
      </c>
      <c r="J34" s="39">
        <f>E34-(F34+H34+I34)</f>
        <v>18244.400000000023</v>
      </c>
      <c r="K34" s="13"/>
    </row>
    <row r="35" spans="1:11" x14ac:dyDescent="0.25">
      <c r="A35" s="4" t="s">
        <v>3</v>
      </c>
      <c r="B35" s="40"/>
      <c r="C35" s="41"/>
      <c r="D35" s="42" t="s">
        <v>25</v>
      </c>
      <c r="E35" s="43"/>
      <c r="F35" s="44"/>
      <c r="G35" s="43"/>
      <c r="H35" s="44"/>
      <c r="I35" s="45">
        <v>500</v>
      </c>
      <c r="J35" s="45"/>
      <c r="K35" s="13"/>
    </row>
    <row r="36" spans="1:11" x14ac:dyDescent="0.25">
      <c r="A36" s="4" t="s">
        <v>3</v>
      </c>
      <c r="B36" s="34" t="s">
        <v>22</v>
      </c>
      <c r="C36" s="35" t="s">
        <v>98</v>
      </c>
      <c r="D36" s="36" t="s">
        <v>99</v>
      </c>
      <c r="E36" s="37">
        <v>259900</v>
      </c>
      <c r="F36" s="38">
        <v>196306.75</v>
      </c>
      <c r="G36" s="37">
        <v>8000</v>
      </c>
      <c r="H36" s="38">
        <v>15500</v>
      </c>
      <c r="I36" s="39">
        <v>20000</v>
      </c>
      <c r="J36" s="39">
        <f>E36-(F36+H36+I36)</f>
        <v>28093.25</v>
      </c>
      <c r="K36" s="13"/>
    </row>
    <row r="37" spans="1:11" x14ac:dyDescent="0.25">
      <c r="A37" s="4" t="s">
        <v>3</v>
      </c>
      <c r="B37" s="40"/>
      <c r="C37" s="41"/>
      <c r="D37" s="42" t="s">
        <v>25</v>
      </c>
      <c r="E37" s="43"/>
      <c r="F37" s="44"/>
      <c r="G37" s="43"/>
      <c r="H37" s="44"/>
      <c r="I37" s="45">
        <v>20000</v>
      </c>
      <c r="J37" s="45"/>
      <c r="K37" s="13"/>
    </row>
    <row r="38" spans="1:11" x14ac:dyDescent="0.25">
      <c r="A38" s="4" t="s">
        <v>3</v>
      </c>
      <c r="B38" s="34" t="s">
        <v>22</v>
      </c>
      <c r="C38" s="35" t="s">
        <v>100</v>
      </c>
      <c r="D38" s="36" t="s">
        <v>101</v>
      </c>
      <c r="E38" s="37">
        <v>550000.16</v>
      </c>
      <c r="F38" s="38">
        <v>461346.11</v>
      </c>
      <c r="G38" s="37">
        <v>1000</v>
      </c>
      <c r="H38" s="38">
        <v>9000</v>
      </c>
      <c r="I38" s="39">
        <v>500</v>
      </c>
      <c r="J38" s="39">
        <f>E38-(F38+H38+I38)</f>
        <v>79154.050000000047</v>
      </c>
      <c r="K38" s="13"/>
    </row>
    <row r="39" spans="1:11" x14ac:dyDescent="0.25">
      <c r="A39" s="4" t="s">
        <v>3</v>
      </c>
      <c r="B39" s="40"/>
      <c r="C39" s="41"/>
      <c r="D39" s="42" t="s">
        <v>25</v>
      </c>
      <c r="E39" s="43"/>
      <c r="F39" s="44"/>
      <c r="G39" s="43"/>
      <c r="H39" s="44"/>
      <c r="I39" s="45">
        <v>500</v>
      </c>
      <c r="J39" s="45"/>
      <c r="K39" s="13"/>
    </row>
    <row r="40" spans="1:11" x14ac:dyDescent="0.25">
      <c r="A40" s="4" t="s">
        <v>3</v>
      </c>
      <c r="B40" s="34" t="s">
        <v>22</v>
      </c>
      <c r="C40" s="35" t="s">
        <v>102</v>
      </c>
      <c r="D40" s="36" t="s">
        <v>103</v>
      </c>
      <c r="E40" s="37">
        <v>930200</v>
      </c>
      <c r="F40" s="38">
        <v>755667.11</v>
      </c>
      <c r="G40" s="37">
        <v>1000</v>
      </c>
      <c r="H40" s="38">
        <v>14000</v>
      </c>
      <c r="I40" s="39">
        <v>10000</v>
      </c>
      <c r="J40" s="39">
        <f>E40-(F40+H40+I40)</f>
        <v>150532.89000000001</v>
      </c>
      <c r="K40" s="13"/>
    </row>
    <row r="41" spans="1:11" x14ac:dyDescent="0.25">
      <c r="A41" s="4" t="s">
        <v>3</v>
      </c>
      <c r="B41" s="40"/>
      <c r="C41" s="41"/>
      <c r="D41" s="42" t="s">
        <v>25</v>
      </c>
      <c r="E41" s="43"/>
      <c r="F41" s="44"/>
      <c r="G41" s="43"/>
      <c r="H41" s="44"/>
      <c r="I41" s="45">
        <v>10000</v>
      </c>
      <c r="J41" s="45"/>
      <c r="K41" s="13"/>
    </row>
    <row r="42" spans="1:11" x14ac:dyDescent="0.25">
      <c r="A42" s="4" t="s">
        <v>3</v>
      </c>
      <c r="B42" s="34" t="s">
        <v>22</v>
      </c>
      <c r="C42" s="35" t="s">
        <v>104</v>
      </c>
      <c r="D42" s="36" t="s">
        <v>105</v>
      </c>
      <c r="E42" s="37">
        <v>301740</v>
      </c>
      <c r="F42" s="38">
        <v>224852.8</v>
      </c>
      <c r="G42" s="37">
        <v>30000</v>
      </c>
      <c r="H42" s="38">
        <v>36000</v>
      </c>
      <c r="I42" s="39">
        <v>10500</v>
      </c>
      <c r="J42" s="39">
        <f>E42-(F42+H42+I42)</f>
        <v>30387.200000000012</v>
      </c>
      <c r="K42" s="13"/>
    </row>
    <row r="43" spans="1:11" x14ac:dyDescent="0.25">
      <c r="A43" s="4" t="s">
        <v>3</v>
      </c>
      <c r="B43" s="40"/>
      <c r="C43" s="41"/>
      <c r="D43" s="42" t="s">
        <v>25</v>
      </c>
      <c r="E43" s="43"/>
      <c r="F43" s="44"/>
      <c r="G43" s="43"/>
      <c r="H43" s="44"/>
      <c r="I43" s="45">
        <v>10500</v>
      </c>
      <c r="J43" s="45"/>
      <c r="K43" s="13"/>
    </row>
    <row r="44" spans="1:11" x14ac:dyDescent="0.25">
      <c r="A44" s="4" t="s">
        <v>3</v>
      </c>
      <c r="B44" s="34" t="s">
        <v>22</v>
      </c>
      <c r="C44" s="35" t="s">
        <v>106</v>
      </c>
      <c r="D44" s="36" t="s">
        <v>107</v>
      </c>
      <c r="E44" s="37">
        <v>570000</v>
      </c>
      <c r="F44" s="38">
        <v>207245.54</v>
      </c>
      <c r="G44" s="37">
        <v>65000</v>
      </c>
      <c r="H44" s="38">
        <v>91000</v>
      </c>
      <c r="I44" s="39">
        <v>70500</v>
      </c>
      <c r="J44" s="39">
        <f>E44-(F44+H44+I44)</f>
        <v>201254.45999999996</v>
      </c>
      <c r="K44" s="13"/>
    </row>
    <row r="45" spans="1:11" x14ac:dyDescent="0.25">
      <c r="A45" s="4" t="s">
        <v>3</v>
      </c>
      <c r="B45" s="40"/>
      <c r="C45" s="41"/>
      <c r="D45" s="42" t="s">
        <v>25</v>
      </c>
      <c r="E45" s="43"/>
      <c r="F45" s="44"/>
      <c r="G45" s="43"/>
      <c r="H45" s="44"/>
      <c r="I45" s="45">
        <v>70500</v>
      </c>
      <c r="J45" s="45"/>
      <c r="K45" s="13"/>
    </row>
    <row r="46" spans="1:11" x14ac:dyDescent="0.25">
      <c r="A46" s="4" t="s">
        <v>3</v>
      </c>
      <c r="B46" s="34" t="s">
        <v>22</v>
      </c>
      <c r="C46" s="35" t="s">
        <v>108</v>
      </c>
      <c r="D46" s="36" t="s">
        <v>109</v>
      </c>
      <c r="E46" s="37">
        <v>185290</v>
      </c>
      <c r="F46" s="38">
        <v>156895.97</v>
      </c>
      <c r="G46" s="37">
        <v>1000</v>
      </c>
      <c r="H46" s="38">
        <v>1000</v>
      </c>
      <c r="I46" s="39">
        <v>6000</v>
      </c>
      <c r="J46" s="39">
        <f>E46-(F46+H46+I46)</f>
        <v>21394.03</v>
      </c>
      <c r="K46" s="13"/>
    </row>
    <row r="47" spans="1:11" x14ac:dyDescent="0.25">
      <c r="A47" s="4" t="s">
        <v>3</v>
      </c>
      <c r="B47" s="40"/>
      <c r="C47" s="41"/>
      <c r="D47" s="42" t="s">
        <v>25</v>
      </c>
      <c r="E47" s="43"/>
      <c r="F47" s="44"/>
      <c r="G47" s="43"/>
      <c r="H47" s="44"/>
      <c r="I47" s="45">
        <v>6000</v>
      </c>
      <c r="J47" s="45"/>
      <c r="K47" s="13"/>
    </row>
    <row r="48" spans="1:11" x14ac:dyDescent="0.25">
      <c r="A48" s="4" t="s">
        <v>3</v>
      </c>
      <c r="B48" s="34" t="s">
        <v>22</v>
      </c>
      <c r="C48" s="35" t="s">
        <v>110</v>
      </c>
      <c r="D48" s="36" t="s">
        <v>111</v>
      </c>
      <c r="E48" s="37">
        <v>592349.47</v>
      </c>
      <c r="F48" s="38">
        <v>466753.44</v>
      </c>
      <c r="G48" s="37">
        <v>22000</v>
      </c>
      <c r="H48" s="38">
        <v>36300</v>
      </c>
      <c r="I48" s="39">
        <v>35000</v>
      </c>
      <c r="J48" s="39">
        <f>E48-(F48+H48+I48)</f>
        <v>54296.030000000028</v>
      </c>
      <c r="K48" s="13"/>
    </row>
    <row r="49" spans="1:11" x14ac:dyDescent="0.25">
      <c r="A49" s="4" t="s">
        <v>3</v>
      </c>
      <c r="B49" s="40"/>
      <c r="C49" s="41"/>
      <c r="D49" s="42" t="s">
        <v>25</v>
      </c>
      <c r="E49" s="43"/>
      <c r="F49" s="44"/>
      <c r="G49" s="43"/>
      <c r="H49" s="44"/>
      <c r="I49" s="45">
        <v>35000</v>
      </c>
      <c r="J49" s="45"/>
      <c r="K49" s="13"/>
    </row>
    <row r="50" spans="1:11" x14ac:dyDescent="0.25">
      <c r="A50" s="4" t="s">
        <v>3</v>
      </c>
      <c r="B50" s="34" t="s">
        <v>22</v>
      </c>
      <c r="C50" s="35" t="s">
        <v>112</v>
      </c>
      <c r="D50" s="36" t="s">
        <v>113</v>
      </c>
      <c r="E50" s="37">
        <v>397171</v>
      </c>
      <c r="F50" s="38">
        <v>354004.17</v>
      </c>
      <c r="G50" s="37">
        <v>2000</v>
      </c>
      <c r="H50" s="38">
        <v>2000</v>
      </c>
      <c r="I50" s="39">
        <v>500</v>
      </c>
      <c r="J50" s="39">
        <f>E50-(F50+H50+I50)</f>
        <v>40666.830000000016</v>
      </c>
      <c r="K50" s="13"/>
    </row>
    <row r="51" spans="1:11" x14ac:dyDescent="0.25">
      <c r="A51" s="4" t="s">
        <v>3</v>
      </c>
      <c r="B51" s="40"/>
      <c r="C51" s="41"/>
      <c r="D51" s="42" t="s">
        <v>25</v>
      </c>
      <c r="E51" s="43"/>
      <c r="F51" s="44"/>
      <c r="G51" s="43"/>
      <c r="H51" s="44"/>
      <c r="I51" s="45">
        <v>500</v>
      </c>
      <c r="J51" s="45"/>
      <c r="K51" s="13"/>
    </row>
    <row r="52" spans="1:11" x14ac:dyDescent="0.25">
      <c r="A52" s="4" t="s">
        <v>3</v>
      </c>
      <c r="B52" s="34" t="s">
        <v>22</v>
      </c>
      <c r="C52" s="35" t="s">
        <v>114</v>
      </c>
      <c r="D52" s="36" t="s">
        <v>115</v>
      </c>
      <c r="E52" s="37">
        <v>960100</v>
      </c>
      <c r="F52" s="38">
        <v>913195.85</v>
      </c>
      <c r="G52" s="37">
        <v>1000</v>
      </c>
      <c r="H52" s="38">
        <v>4400</v>
      </c>
      <c r="I52" s="39">
        <v>2200</v>
      </c>
      <c r="J52" s="39">
        <f>E52-(F52+H52+I52)</f>
        <v>40304.150000000023</v>
      </c>
      <c r="K52" s="13"/>
    </row>
    <row r="53" spans="1:11" x14ac:dyDescent="0.25">
      <c r="A53" s="4" t="s">
        <v>3</v>
      </c>
      <c r="B53" s="40"/>
      <c r="C53" s="41"/>
      <c r="D53" s="42" t="s">
        <v>25</v>
      </c>
      <c r="E53" s="43"/>
      <c r="F53" s="44"/>
      <c r="G53" s="43"/>
      <c r="H53" s="44"/>
      <c r="I53" s="45">
        <v>2200</v>
      </c>
      <c r="J53" s="45"/>
      <c r="K53" s="13"/>
    </row>
    <row r="54" spans="1:11" x14ac:dyDescent="0.25">
      <c r="A54" s="4" t="s">
        <v>3</v>
      </c>
      <c r="B54" s="34" t="s">
        <v>22</v>
      </c>
      <c r="C54" s="35" t="s">
        <v>116</v>
      </c>
      <c r="D54" s="36" t="s">
        <v>117</v>
      </c>
      <c r="E54" s="37">
        <v>307760</v>
      </c>
      <c r="F54" s="38">
        <v>264525.78000000003</v>
      </c>
      <c r="G54" s="37">
        <v>6000</v>
      </c>
      <c r="H54" s="38">
        <v>12800</v>
      </c>
      <c r="I54" s="39">
        <v>27000</v>
      </c>
      <c r="J54" s="39">
        <f>E54-(F54+H54+I54)</f>
        <v>3434.2199999999721</v>
      </c>
      <c r="K54" s="13"/>
    </row>
    <row r="55" spans="1:11" x14ac:dyDescent="0.25">
      <c r="A55" s="4" t="s">
        <v>3</v>
      </c>
      <c r="B55" s="40"/>
      <c r="C55" s="41"/>
      <c r="D55" s="42" t="s">
        <v>25</v>
      </c>
      <c r="E55" s="43"/>
      <c r="F55" s="44"/>
      <c r="G55" s="43"/>
      <c r="H55" s="44"/>
      <c r="I55" s="45">
        <v>27000</v>
      </c>
      <c r="J55" s="45"/>
      <c r="K55" s="13"/>
    </row>
    <row r="56" spans="1:11" x14ac:dyDescent="0.25">
      <c r="A56" s="4" t="s">
        <v>3</v>
      </c>
      <c r="B56" s="34" t="s">
        <v>22</v>
      </c>
      <c r="C56" s="35" t="s">
        <v>118</v>
      </c>
      <c r="D56" s="36" t="s">
        <v>119</v>
      </c>
      <c r="E56" s="37">
        <v>381200</v>
      </c>
      <c r="F56" s="38">
        <v>303552.57</v>
      </c>
      <c r="G56" s="37">
        <v>35500</v>
      </c>
      <c r="H56" s="38">
        <v>47500</v>
      </c>
      <c r="I56" s="39">
        <v>23000</v>
      </c>
      <c r="J56" s="39">
        <f>E56-(F56+H56+I56)</f>
        <v>7147.429999999993</v>
      </c>
      <c r="K56" s="13"/>
    </row>
    <row r="57" spans="1:11" x14ac:dyDescent="0.25">
      <c r="A57" s="4" t="s">
        <v>3</v>
      </c>
      <c r="B57" s="40"/>
      <c r="C57" s="41"/>
      <c r="D57" s="42" t="s">
        <v>25</v>
      </c>
      <c r="E57" s="43"/>
      <c r="F57" s="44"/>
      <c r="G57" s="43"/>
      <c r="H57" s="44"/>
      <c r="I57" s="45">
        <v>23000</v>
      </c>
      <c r="J57" s="45"/>
      <c r="K57" s="13"/>
    </row>
    <row r="58" spans="1:11" x14ac:dyDescent="0.25">
      <c r="A58" s="4" t="s">
        <v>3</v>
      </c>
      <c r="B58" s="34" t="s">
        <v>22</v>
      </c>
      <c r="C58" s="35" t="s">
        <v>120</v>
      </c>
      <c r="D58" s="36" t="s">
        <v>121</v>
      </c>
      <c r="E58" s="37">
        <v>1440000.3</v>
      </c>
      <c r="F58" s="38">
        <v>1405637.85</v>
      </c>
      <c r="G58" s="37">
        <v>2500</v>
      </c>
      <c r="H58" s="38">
        <v>200</v>
      </c>
      <c r="I58" s="39">
        <v>1500</v>
      </c>
      <c r="J58" s="39">
        <f>E58-(F58+H58+I58)</f>
        <v>32662.449999999953</v>
      </c>
      <c r="K58" s="13"/>
    </row>
    <row r="59" spans="1:11" x14ac:dyDescent="0.25">
      <c r="A59" s="4" t="s">
        <v>3</v>
      </c>
      <c r="B59" s="40"/>
      <c r="C59" s="41"/>
      <c r="D59" s="42" t="s">
        <v>25</v>
      </c>
      <c r="E59" s="43"/>
      <c r="F59" s="44"/>
      <c r="G59" s="43"/>
      <c r="H59" s="44"/>
      <c r="I59" s="45">
        <v>1500</v>
      </c>
      <c r="J59" s="45"/>
      <c r="K59" s="13"/>
    </row>
    <row r="60" spans="1:11" x14ac:dyDescent="0.25">
      <c r="A60" s="4" t="s">
        <v>3</v>
      </c>
      <c r="B60" s="34" t="s">
        <v>22</v>
      </c>
      <c r="C60" s="35" t="s">
        <v>122</v>
      </c>
      <c r="D60" s="36" t="s">
        <v>123</v>
      </c>
      <c r="E60" s="37">
        <v>804030</v>
      </c>
      <c r="F60" s="38">
        <v>619355.62</v>
      </c>
      <c r="G60" s="37">
        <v>12000</v>
      </c>
      <c r="H60" s="38">
        <v>32000</v>
      </c>
      <c r="I60" s="39">
        <v>24500</v>
      </c>
      <c r="J60" s="39">
        <f>E60-(F60+H60+I60)</f>
        <v>128174.38</v>
      </c>
      <c r="K60" s="13"/>
    </row>
    <row r="61" spans="1:11" x14ac:dyDescent="0.25">
      <c r="A61" s="4" t="s">
        <v>3</v>
      </c>
      <c r="B61" s="40"/>
      <c r="C61" s="41"/>
      <c r="D61" s="42" t="s">
        <v>25</v>
      </c>
      <c r="E61" s="43"/>
      <c r="F61" s="44"/>
      <c r="G61" s="43"/>
      <c r="H61" s="44"/>
      <c r="I61" s="45">
        <v>24500</v>
      </c>
      <c r="J61" s="45"/>
      <c r="K61" s="13"/>
    </row>
    <row r="62" spans="1:11" x14ac:dyDescent="0.25">
      <c r="A62" s="4" t="s">
        <v>3</v>
      </c>
      <c r="B62" s="34" t="s">
        <v>22</v>
      </c>
      <c r="C62" s="35" t="s">
        <v>124</v>
      </c>
      <c r="D62" s="36" t="s">
        <v>125</v>
      </c>
      <c r="E62" s="37">
        <v>619400</v>
      </c>
      <c r="F62" s="38">
        <v>367498.51</v>
      </c>
      <c r="G62" s="37">
        <v>20000</v>
      </c>
      <c r="H62" s="38">
        <v>35100</v>
      </c>
      <c r="I62" s="39">
        <v>11500</v>
      </c>
      <c r="J62" s="39">
        <f>E62-(F62+H62+I62)</f>
        <v>205301.49</v>
      </c>
      <c r="K62" s="13"/>
    </row>
    <row r="63" spans="1:11" x14ac:dyDescent="0.25">
      <c r="A63" s="4" t="s">
        <v>3</v>
      </c>
      <c r="B63" s="40"/>
      <c r="C63" s="41"/>
      <c r="D63" s="42" t="s">
        <v>25</v>
      </c>
      <c r="E63" s="43"/>
      <c r="F63" s="44"/>
      <c r="G63" s="43"/>
      <c r="H63" s="44"/>
      <c r="I63" s="45">
        <v>11500</v>
      </c>
      <c r="J63" s="45"/>
      <c r="K63" s="13"/>
    </row>
    <row r="64" spans="1:11" x14ac:dyDescent="0.25">
      <c r="A64" s="4" t="s">
        <v>3</v>
      </c>
      <c r="B64" s="34" t="s">
        <v>22</v>
      </c>
      <c r="C64" s="35" t="s">
        <v>126</v>
      </c>
      <c r="D64" s="36" t="s">
        <v>127</v>
      </c>
      <c r="E64" s="37">
        <v>528000</v>
      </c>
      <c r="F64" s="38">
        <v>464377.22</v>
      </c>
      <c r="G64" s="37">
        <v>8000</v>
      </c>
      <c r="H64" s="38">
        <v>8000</v>
      </c>
      <c r="I64" s="39">
        <v>3000</v>
      </c>
      <c r="J64" s="39">
        <f>E64-(F64+H64+I64)</f>
        <v>52622.780000000028</v>
      </c>
      <c r="K64" s="13"/>
    </row>
    <row r="65" spans="1:11" x14ac:dyDescent="0.25">
      <c r="A65" s="4" t="s">
        <v>3</v>
      </c>
      <c r="B65" s="40"/>
      <c r="C65" s="41"/>
      <c r="D65" s="42" t="s">
        <v>25</v>
      </c>
      <c r="E65" s="43"/>
      <c r="F65" s="44"/>
      <c r="G65" s="43"/>
      <c r="H65" s="44"/>
      <c r="I65" s="45">
        <v>3000</v>
      </c>
      <c r="J65" s="45"/>
      <c r="K65" s="13"/>
    </row>
    <row r="66" spans="1:11" x14ac:dyDescent="0.25">
      <c r="A66" s="4" t="s">
        <v>3</v>
      </c>
      <c r="B66" s="34" t="s">
        <v>22</v>
      </c>
      <c r="C66" s="35" t="s">
        <v>128</v>
      </c>
      <c r="D66" s="36" t="s">
        <v>129</v>
      </c>
      <c r="E66" s="37">
        <v>260000.39</v>
      </c>
      <c r="F66" s="38">
        <v>135418.26999999999</v>
      </c>
      <c r="G66" s="37">
        <v>53000</v>
      </c>
      <c r="H66" s="38">
        <v>58145</v>
      </c>
      <c r="I66" s="39">
        <v>36000</v>
      </c>
      <c r="J66" s="39">
        <f>E66-(F66+H66+I66)</f>
        <v>30437.120000000024</v>
      </c>
      <c r="K66" s="13"/>
    </row>
    <row r="67" spans="1:11" x14ac:dyDescent="0.25">
      <c r="A67" s="4" t="s">
        <v>3</v>
      </c>
      <c r="B67" s="40"/>
      <c r="C67" s="41"/>
      <c r="D67" s="42" t="s">
        <v>25</v>
      </c>
      <c r="E67" s="43"/>
      <c r="F67" s="44"/>
      <c r="G67" s="43"/>
      <c r="H67" s="44"/>
      <c r="I67" s="45">
        <v>36000</v>
      </c>
      <c r="J67" s="45"/>
      <c r="K67" s="13"/>
    </row>
    <row r="68" spans="1:11" x14ac:dyDescent="0.25">
      <c r="A68" s="4" t="s">
        <v>3</v>
      </c>
      <c r="B68" s="34" t="s">
        <v>22</v>
      </c>
      <c r="C68" s="35" t="s">
        <v>948</v>
      </c>
      <c r="D68" s="36" t="s">
        <v>949</v>
      </c>
      <c r="E68" s="37">
        <v>1271400</v>
      </c>
      <c r="F68" s="38">
        <v>980997.68</v>
      </c>
      <c r="G68" s="37">
        <v>0</v>
      </c>
      <c r="H68" s="38">
        <v>9600</v>
      </c>
      <c r="I68" s="39">
        <v>5000</v>
      </c>
      <c r="J68" s="39">
        <f>E68-(F68+H68+I68)</f>
        <v>275802.31999999995</v>
      </c>
      <c r="K68" s="13"/>
    </row>
    <row r="69" spans="1:11" x14ac:dyDescent="0.25">
      <c r="A69" s="4" t="s">
        <v>3</v>
      </c>
      <c r="B69" s="40"/>
      <c r="C69" s="41"/>
      <c r="D69" s="42" t="s">
        <v>25</v>
      </c>
      <c r="E69" s="43"/>
      <c r="F69" s="44"/>
      <c r="G69" s="43"/>
      <c r="H69" s="44"/>
      <c r="I69" s="45">
        <v>5000</v>
      </c>
      <c r="J69" s="45"/>
      <c r="K69" s="13"/>
    </row>
    <row r="70" spans="1:11" x14ac:dyDescent="0.25">
      <c r="A70" s="4" t="s">
        <v>3</v>
      </c>
      <c r="B70" s="34" t="s">
        <v>22</v>
      </c>
      <c r="C70" s="35" t="s">
        <v>130</v>
      </c>
      <c r="D70" s="36" t="s">
        <v>131</v>
      </c>
      <c r="E70" s="37">
        <v>392498.47</v>
      </c>
      <c r="F70" s="38">
        <v>334303.49</v>
      </c>
      <c r="G70" s="37">
        <v>8000</v>
      </c>
      <c r="H70" s="38">
        <v>8000</v>
      </c>
      <c r="I70" s="39">
        <v>38000</v>
      </c>
      <c r="J70" s="39">
        <f>E70-(F70+H70+I70)</f>
        <v>12194.979999999981</v>
      </c>
      <c r="K70" s="13"/>
    </row>
    <row r="71" spans="1:11" x14ac:dyDescent="0.25">
      <c r="A71" s="4" t="s">
        <v>3</v>
      </c>
      <c r="B71" s="40"/>
      <c r="C71" s="41"/>
      <c r="D71" s="42" t="s">
        <v>25</v>
      </c>
      <c r="E71" s="43"/>
      <c r="F71" s="44"/>
      <c r="G71" s="43"/>
      <c r="H71" s="44"/>
      <c r="I71" s="45">
        <v>38000</v>
      </c>
      <c r="J71" s="45"/>
      <c r="K71" s="13"/>
    </row>
    <row r="72" spans="1:11" x14ac:dyDescent="0.25">
      <c r="A72" s="4" t="s">
        <v>3</v>
      </c>
      <c r="B72" s="34" t="s">
        <v>22</v>
      </c>
      <c r="C72" s="35" t="s">
        <v>950</v>
      </c>
      <c r="D72" s="36" t="s">
        <v>951</v>
      </c>
      <c r="E72" s="37">
        <v>470521</v>
      </c>
      <c r="F72" s="38">
        <v>400593.86</v>
      </c>
      <c r="G72" s="37">
        <v>0</v>
      </c>
      <c r="H72" s="38">
        <v>1500</v>
      </c>
      <c r="I72" s="39">
        <v>500</v>
      </c>
      <c r="J72" s="39">
        <f>E72-(F72+H72+I72)</f>
        <v>67927.140000000014</v>
      </c>
      <c r="K72" s="13"/>
    </row>
    <row r="73" spans="1:11" x14ac:dyDescent="0.25">
      <c r="A73" s="4" t="s">
        <v>3</v>
      </c>
      <c r="B73" s="40"/>
      <c r="C73" s="41"/>
      <c r="D73" s="42" t="s">
        <v>25</v>
      </c>
      <c r="E73" s="43"/>
      <c r="F73" s="44"/>
      <c r="G73" s="43"/>
      <c r="H73" s="44"/>
      <c r="I73" s="45">
        <v>500</v>
      </c>
      <c r="J73" s="45"/>
      <c r="K73" s="13"/>
    </row>
    <row r="74" spans="1:11" x14ac:dyDescent="0.25">
      <c r="A74" s="4" t="s">
        <v>3</v>
      </c>
      <c r="B74" s="34" t="s">
        <v>22</v>
      </c>
      <c r="C74" s="35" t="s">
        <v>132</v>
      </c>
      <c r="D74" s="36" t="s">
        <v>133</v>
      </c>
      <c r="E74" s="37">
        <v>1370430</v>
      </c>
      <c r="F74" s="38">
        <v>1095466.73</v>
      </c>
      <c r="G74" s="37">
        <v>2000</v>
      </c>
      <c r="H74" s="38">
        <v>4200</v>
      </c>
      <c r="I74" s="39">
        <v>17000</v>
      </c>
      <c r="J74" s="39">
        <f>E74-(F74+H74+I74)</f>
        <v>253763.27000000002</v>
      </c>
      <c r="K74" s="13"/>
    </row>
    <row r="75" spans="1:11" x14ac:dyDescent="0.25">
      <c r="A75" s="4" t="s">
        <v>3</v>
      </c>
      <c r="B75" s="40"/>
      <c r="C75" s="41"/>
      <c r="D75" s="42" t="s">
        <v>25</v>
      </c>
      <c r="E75" s="43"/>
      <c r="F75" s="44"/>
      <c r="G75" s="43"/>
      <c r="H75" s="44"/>
      <c r="I75" s="45">
        <v>17000</v>
      </c>
      <c r="J75" s="45"/>
      <c r="K75" s="13"/>
    </row>
    <row r="76" spans="1:11" x14ac:dyDescent="0.25">
      <c r="A76" s="4" t="s">
        <v>3</v>
      </c>
      <c r="B76" s="34" t="s">
        <v>22</v>
      </c>
      <c r="C76" s="35" t="s">
        <v>134</v>
      </c>
      <c r="D76" s="36" t="s">
        <v>135</v>
      </c>
      <c r="E76" s="37">
        <v>832000.01</v>
      </c>
      <c r="F76" s="38">
        <v>264188.46000000002</v>
      </c>
      <c r="G76" s="37">
        <v>55000</v>
      </c>
      <c r="H76" s="38">
        <v>193000</v>
      </c>
      <c r="I76" s="39">
        <v>24000</v>
      </c>
      <c r="J76" s="39">
        <f>E76-(F76+H76+I76)</f>
        <v>350811.55</v>
      </c>
      <c r="K76" s="13"/>
    </row>
    <row r="77" spans="1:11" x14ac:dyDescent="0.25">
      <c r="A77" s="4" t="s">
        <v>3</v>
      </c>
      <c r="B77" s="40"/>
      <c r="C77" s="41"/>
      <c r="D77" s="42" t="s">
        <v>25</v>
      </c>
      <c r="E77" s="43"/>
      <c r="F77" s="44"/>
      <c r="G77" s="43"/>
      <c r="H77" s="44"/>
      <c r="I77" s="45">
        <v>24000</v>
      </c>
      <c r="J77" s="45"/>
      <c r="K77" s="13"/>
    </row>
    <row r="78" spans="1:11" x14ac:dyDescent="0.25">
      <c r="A78" s="4" t="s">
        <v>3</v>
      </c>
      <c r="B78" s="34" t="s">
        <v>22</v>
      </c>
      <c r="C78" s="35" t="s">
        <v>952</v>
      </c>
      <c r="D78" s="36" t="s">
        <v>953</v>
      </c>
      <c r="E78" s="37">
        <v>155091</v>
      </c>
      <c r="F78" s="38">
        <v>98781.81</v>
      </c>
      <c r="G78" s="37">
        <v>0</v>
      </c>
      <c r="H78" s="38">
        <v>1000</v>
      </c>
      <c r="I78" s="39">
        <v>15000</v>
      </c>
      <c r="J78" s="39">
        <f>E78-(F78+H78+I78)</f>
        <v>40309.19</v>
      </c>
      <c r="K78" s="13"/>
    </row>
    <row r="79" spans="1:11" x14ac:dyDescent="0.25">
      <c r="A79" s="4" t="s">
        <v>3</v>
      </c>
      <c r="B79" s="40"/>
      <c r="C79" s="41"/>
      <c r="D79" s="42" t="s">
        <v>25</v>
      </c>
      <c r="E79" s="43"/>
      <c r="F79" s="44"/>
      <c r="G79" s="43"/>
      <c r="H79" s="44"/>
      <c r="I79" s="45">
        <v>15000</v>
      </c>
      <c r="J79" s="45"/>
      <c r="K79" s="13"/>
    </row>
    <row r="80" spans="1:11" x14ac:dyDescent="0.25">
      <c r="A80" s="4" t="s">
        <v>3</v>
      </c>
      <c r="B80" s="34" t="s">
        <v>22</v>
      </c>
      <c r="C80" s="35" t="s">
        <v>136</v>
      </c>
      <c r="D80" s="36" t="s">
        <v>137</v>
      </c>
      <c r="E80" s="37">
        <v>448360</v>
      </c>
      <c r="F80" s="38">
        <v>352492.45</v>
      </c>
      <c r="G80" s="37">
        <v>15000</v>
      </c>
      <c r="H80" s="38">
        <v>28400</v>
      </c>
      <c r="I80" s="39">
        <v>52000</v>
      </c>
      <c r="J80" s="39">
        <f>E80-(F80+H80+I80)</f>
        <v>15467.549999999988</v>
      </c>
      <c r="K80" s="13"/>
    </row>
    <row r="81" spans="1:11" x14ac:dyDescent="0.25">
      <c r="A81" s="4" t="s">
        <v>3</v>
      </c>
      <c r="B81" s="40"/>
      <c r="C81" s="41"/>
      <c r="D81" s="42" t="s">
        <v>25</v>
      </c>
      <c r="E81" s="43"/>
      <c r="F81" s="44"/>
      <c r="G81" s="43"/>
      <c r="H81" s="44"/>
      <c r="I81" s="45">
        <v>52000</v>
      </c>
      <c r="J81" s="45"/>
      <c r="K81" s="13"/>
    </row>
    <row r="82" spans="1:11" x14ac:dyDescent="0.25">
      <c r="A82" s="4" t="s">
        <v>3</v>
      </c>
      <c r="B82" s="34" t="s">
        <v>22</v>
      </c>
      <c r="C82" s="35" t="s">
        <v>138</v>
      </c>
      <c r="D82" s="36" t="s">
        <v>139</v>
      </c>
      <c r="E82" s="37">
        <v>231320</v>
      </c>
      <c r="F82" s="38">
        <v>217665.66</v>
      </c>
      <c r="G82" s="37">
        <v>500</v>
      </c>
      <c r="H82" s="38">
        <v>4500</v>
      </c>
      <c r="I82" s="39">
        <v>9154.2999999999993</v>
      </c>
      <c r="J82" s="39">
        <f>E82-(F82+H82+I82)</f>
        <v>4.0000000008149073E-2</v>
      </c>
      <c r="K82" s="13"/>
    </row>
    <row r="83" spans="1:11" x14ac:dyDescent="0.25">
      <c r="A83" s="4" t="s">
        <v>3</v>
      </c>
      <c r="B83" s="40"/>
      <c r="C83" s="41"/>
      <c r="D83" s="42" t="s">
        <v>25</v>
      </c>
      <c r="E83" s="43"/>
      <c r="F83" s="44"/>
      <c r="G83" s="43"/>
      <c r="H83" s="44"/>
      <c r="I83" s="45">
        <v>9154.2999999999993</v>
      </c>
      <c r="J83" s="45"/>
      <c r="K83" s="13"/>
    </row>
    <row r="84" spans="1:11" x14ac:dyDescent="0.25">
      <c r="A84" s="4" t="s">
        <v>3</v>
      </c>
      <c r="B84" s="34" t="s">
        <v>22</v>
      </c>
      <c r="C84" s="35" t="s">
        <v>140</v>
      </c>
      <c r="D84" s="36" t="s">
        <v>141</v>
      </c>
      <c r="E84" s="37">
        <v>316065.5</v>
      </c>
      <c r="F84" s="38">
        <v>257114.89</v>
      </c>
      <c r="G84" s="37">
        <v>1000</v>
      </c>
      <c r="H84" s="38">
        <v>23600</v>
      </c>
      <c r="I84" s="39">
        <v>30500</v>
      </c>
      <c r="J84" s="39">
        <f>E84-(F84+H84+I84)</f>
        <v>4850.609999999986</v>
      </c>
      <c r="K84" s="13"/>
    </row>
    <row r="85" spans="1:11" x14ac:dyDescent="0.25">
      <c r="A85" s="4" t="s">
        <v>3</v>
      </c>
      <c r="B85" s="40"/>
      <c r="C85" s="41"/>
      <c r="D85" s="42" t="s">
        <v>25</v>
      </c>
      <c r="E85" s="43"/>
      <c r="F85" s="44"/>
      <c r="G85" s="43"/>
      <c r="H85" s="44"/>
      <c r="I85" s="45">
        <v>30500</v>
      </c>
      <c r="J85" s="45"/>
      <c r="K85" s="13"/>
    </row>
    <row r="86" spans="1:11" x14ac:dyDescent="0.25">
      <c r="A86" s="4" t="s">
        <v>3</v>
      </c>
      <c r="B86" s="34" t="s">
        <v>22</v>
      </c>
      <c r="C86" s="35" t="s">
        <v>142</v>
      </c>
      <c r="D86" s="36" t="s">
        <v>143</v>
      </c>
      <c r="E86" s="37">
        <v>852178</v>
      </c>
      <c r="F86" s="38">
        <v>760285.92</v>
      </c>
      <c r="G86" s="37">
        <v>45000</v>
      </c>
      <c r="H86" s="38">
        <v>71000</v>
      </c>
      <c r="I86" s="39">
        <v>20000</v>
      </c>
      <c r="J86" s="39">
        <f>E86-(F86+H86+I86)</f>
        <v>892.07999999995809</v>
      </c>
      <c r="K86" s="13"/>
    </row>
    <row r="87" spans="1:11" x14ac:dyDescent="0.25">
      <c r="A87" s="4" t="s">
        <v>3</v>
      </c>
      <c r="B87" s="40"/>
      <c r="C87" s="41"/>
      <c r="D87" s="42" t="s">
        <v>25</v>
      </c>
      <c r="E87" s="43"/>
      <c r="F87" s="44"/>
      <c r="G87" s="43"/>
      <c r="H87" s="44"/>
      <c r="I87" s="45">
        <v>20000</v>
      </c>
      <c r="J87" s="45"/>
      <c r="K87" s="13"/>
    </row>
    <row r="88" spans="1:11" x14ac:dyDescent="0.25">
      <c r="A88" s="4" t="s">
        <v>3</v>
      </c>
      <c r="B88" s="34" t="s">
        <v>22</v>
      </c>
      <c r="C88" s="35" t="s">
        <v>954</v>
      </c>
      <c r="D88" s="36" t="s">
        <v>955</v>
      </c>
      <c r="E88" s="37">
        <v>239969.42</v>
      </c>
      <c r="F88" s="38">
        <v>217966.55</v>
      </c>
      <c r="G88" s="37">
        <v>0</v>
      </c>
      <c r="H88" s="38">
        <v>120</v>
      </c>
      <c r="I88" s="39">
        <v>2000</v>
      </c>
      <c r="J88" s="39">
        <f>E88-(F88+H88+I88)</f>
        <v>19882.870000000024</v>
      </c>
      <c r="K88" s="13"/>
    </row>
    <row r="89" spans="1:11" x14ac:dyDescent="0.25">
      <c r="A89" s="4" t="s">
        <v>3</v>
      </c>
      <c r="B89" s="40"/>
      <c r="C89" s="41"/>
      <c r="D89" s="42" t="s">
        <v>25</v>
      </c>
      <c r="E89" s="43"/>
      <c r="F89" s="44"/>
      <c r="G89" s="43"/>
      <c r="H89" s="44"/>
      <c r="I89" s="45">
        <v>2000</v>
      </c>
      <c r="J89" s="45"/>
      <c r="K89" s="13"/>
    </row>
    <row r="90" spans="1:11" x14ac:dyDescent="0.25">
      <c r="A90" s="4" t="s">
        <v>3</v>
      </c>
      <c r="B90" s="34" t="s">
        <v>22</v>
      </c>
      <c r="C90" s="35" t="s">
        <v>144</v>
      </c>
      <c r="D90" s="36" t="s">
        <v>145</v>
      </c>
      <c r="E90" s="37">
        <v>200000</v>
      </c>
      <c r="F90" s="38">
        <v>32709.41</v>
      </c>
      <c r="G90" s="37">
        <v>20000</v>
      </c>
      <c r="H90" s="38">
        <v>22700</v>
      </c>
      <c r="I90" s="39">
        <v>14000</v>
      </c>
      <c r="J90" s="39">
        <f>E90-(F90+H90+I90)</f>
        <v>130590.59</v>
      </c>
      <c r="K90" s="13"/>
    </row>
    <row r="91" spans="1:11" x14ac:dyDescent="0.25">
      <c r="A91" s="4" t="s">
        <v>3</v>
      </c>
      <c r="B91" s="40"/>
      <c r="C91" s="41"/>
      <c r="D91" s="42" t="s">
        <v>25</v>
      </c>
      <c r="E91" s="43"/>
      <c r="F91" s="44"/>
      <c r="G91" s="43"/>
      <c r="H91" s="44"/>
      <c r="I91" s="45">
        <v>14000</v>
      </c>
      <c r="J91" s="45"/>
      <c r="K91" s="13"/>
    </row>
    <row r="92" spans="1:11" x14ac:dyDescent="0.25">
      <c r="A92" s="4" t="s">
        <v>3</v>
      </c>
      <c r="B92" s="34" t="s">
        <v>22</v>
      </c>
      <c r="C92" s="35" t="s">
        <v>146</v>
      </c>
      <c r="D92" s="36" t="s">
        <v>147</v>
      </c>
      <c r="E92" s="37">
        <v>1087000.17</v>
      </c>
      <c r="F92" s="38">
        <v>66317.119999999995</v>
      </c>
      <c r="G92" s="37">
        <v>34000</v>
      </c>
      <c r="H92" s="38">
        <v>35700</v>
      </c>
      <c r="I92" s="39">
        <v>800</v>
      </c>
      <c r="J92" s="39">
        <f>E92-(F92+H92+I92)</f>
        <v>984183.04999999993</v>
      </c>
      <c r="K92" s="13"/>
    </row>
    <row r="93" spans="1:11" x14ac:dyDescent="0.25">
      <c r="A93" s="4" t="s">
        <v>3</v>
      </c>
      <c r="B93" s="40"/>
      <c r="C93" s="41"/>
      <c r="D93" s="42" t="s">
        <v>25</v>
      </c>
      <c r="E93" s="43"/>
      <c r="F93" s="44"/>
      <c r="G93" s="43"/>
      <c r="H93" s="44"/>
      <c r="I93" s="45">
        <v>800</v>
      </c>
      <c r="J93" s="45"/>
      <c r="K93" s="13"/>
    </row>
    <row r="94" spans="1:11" x14ac:dyDescent="0.25">
      <c r="A94" s="4" t="s">
        <v>3</v>
      </c>
      <c r="B94" s="34" t="s">
        <v>22</v>
      </c>
      <c r="C94" s="35" t="s">
        <v>148</v>
      </c>
      <c r="D94" s="36" t="s">
        <v>149</v>
      </c>
      <c r="E94" s="37">
        <v>17600000</v>
      </c>
      <c r="F94" s="38">
        <v>8431804.5899999999</v>
      </c>
      <c r="G94" s="37">
        <v>1450000</v>
      </c>
      <c r="H94" s="38">
        <v>1450000</v>
      </c>
      <c r="I94" s="39">
        <v>415000</v>
      </c>
      <c r="J94" s="39">
        <f>E94-(F94+H94+I94)</f>
        <v>7303195.4100000001</v>
      </c>
      <c r="K94" s="13"/>
    </row>
    <row r="95" spans="1:11" x14ac:dyDescent="0.25">
      <c r="A95" s="4" t="s">
        <v>3</v>
      </c>
      <c r="B95" s="40"/>
      <c r="C95" s="41"/>
      <c r="D95" s="42" t="s">
        <v>25</v>
      </c>
      <c r="E95" s="43"/>
      <c r="F95" s="44"/>
      <c r="G95" s="43"/>
      <c r="H95" s="44"/>
      <c r="I95" s="45">
        <v>415000</v>
      </c>
      <c r="J95" s="45"/>
      <c r="K95" s="13"/>
    </row>
    <row r="96" spans="1:11" x14ac:dyDescent="0.25">
      <c r="A96" s="4" t="s">
        <v>3</v>
      </c>
      <c r="B96" s="34" t="s">
        <v>22</v>
      </c>
      <c r="C96" s="35" t="s">
        <v>150</v>
      </c>
      <c r="D96" s="36" t="s">
        <v>151</v>
      </c>
      <c r="E96" s="37">
        <v>55000</v>
      </c>
      <c r="F96" s="38">
        <v>0</v>
      </c>
      <c r="G96" s="37">
        <v>1000</v>
      </c>
      <c r="H96" s="38">
        <v>1000</v>
      </c>
      <c r="I96" s="39">
        <v>2000</v>
      </c>
      <c r="J96" s="39">
        <f>E96-(F96+H96+I96)</f>
        <v>52000</v>
      </c>
      <c r="K96" s="13"/>
    </row>
    <row r="97" spans="1:11" x14ac:dyDescent="0.25">
      <c r="A97" s="4" t="s">
        <v>3</v>
      </c>
      <c r="B97" s="40"/>
      <c r="C97" s="41"/>
      <c r="D97" s="42" t="s">
        <v>25</v>
      </c>
      <c r="E97" s="43"/>
      <c r="F97" s="44"/>
      <c r="G97" s="43"/>
      <c r="H97" s="44"/>
      <c r="I97" s="45">
        <v>2000</v>
      </c>
      <c r="J97" s="45"/>
      <c r="K97" s="13"/>
    </row>
    <row r="98" spans="1:11" x14ac:dyDescent="0.25">
      <c r="A98" s="4" t="s">
        <v>3</v>
      </c>
      <c r="B98" s="34" t="s">
        <v>22</v>
      </c>
      <c r="C98" s="35" t="s">
        <v>152</v>
      </c>
      <c r="D98" s="36" t="s">
        <v>153</v>
      </c>
      <c r="E98" s="37">
        <v>211230.39</v>
      </c>
      <c r="F98" s="38">
        <v>150325.12</v>
      </c>
      <c r="G98" s="37">
        <v>2000</v>
      </c>
      <c r="H98" s="38">
        <v>2000</v>
      </c>
      <c r="I98" s="39">
        <v>2000</v>
      </c>
      <c r="J98" s="39">
        <f>E98-(F98+H98+I98)</f>
        <v>56905.270000000019</v>
      </c>
      <c r="K98" s="13"/>
    </row>
    <row r="99" spans="1:11" x14ac:dyDescent="0.25">
      <c r="A99" s="4" t="s">
        <v>3</v>
      </c>
      <c r="B99" s="40"/>
      <c r="C99" s="41"/>
      <c r="D99" s="42" t="s">
        <v>25</v>
      </c>
      <c r="E99" s="43"/>
      <c r="F99" s="44"/>
      <c r="G99" s="43"/>
      <c r="H99" s="44"/>
      <c r="I99" s="45">
        <v>2000</v>
      </c>
      <c r="J99" s="45"/>
      <c r="K99" s="13"/>
    </row>
    <row r="100" spans="1:11" x14ac:dyDescent="0.25">
      <c r="A100" s="4" t="s">
        <v>3</v>
      </c>
      <c r="B100" s="34" t="s">
        <v>22</v>
      </c>
      <c r="C100" s="35" t="s">
        <v>154</v>
      </c>
      <c r="D100" s="36" t="s">
        <v>155</v>
      </c>
      <c r="E100" s="37">
        <v>423551</v>
      </c>
      <c r="F100" s="38">
        <v>416214.36</v>
      </c>
      <c r="G100" s="37">
        <v>27000</v>
      </c>
      <c r="H100" s="38">
        <v>4000</v>
      </c>
      <c r="I100" s="39">
        <v>2800</v>
      </c>
      <c r="J100" s="39">
        <f>E100-(F100+H100+I100)</f>
        <v>536.64000000001397</v>
      </c>
      <c r="K100" s="13"/>
    </row>
    <row r="101" spans="1:11" x14ac:dyDescent="0.25">
      <c r="A101" s="4" t="s">
        <v>3</v>
      </c>
      <c r="B101" s="40"/>
      <c r="C101" s="41"/>
      <c r="D101" s="42" t="s">
        <v>25</v>
      </c>
      <c r="E101" s="43"/>
      <c r="F101" s="44"/>
      <c r="G101" s="43"/>
      <c r="H101" s="44"/>
      <c r="I101" s="45">
        <v>2800</v>
      </c>
      <c r="J101" s="45"/>
      <c r="K101" s="13"/>
    </row>
    <row r="102" spans="1:11" x14ac:dyDescent="0.25">
      <c r="A102" s="4" t="s">
        <v>3</v>
      </c>
      <c r="B102" s="34" t="s">
        <v>22</v>
      </c>
      <c r="C102" s="35" t="s">
        <v>956</v>
      </c>
      <c r="D102" s="36" t="s">
        <v>957</v>
      </c>
      <c r="E102" s="37">
        <v>103000</v>
      </c>
      <c r="F102" s="38">
        <v>60402.9</v>
      </c>
      <c r="G102" s="37">
        <v>0</v>
      </c>
      <c r="H102" s="38">
        <v>0</v>
      </c>
      <c r="I102" s="39">
        <v>1000</v>
      </c>
      <c r="J102" s="39">
        <f>E102-(F102+H102+I102)</f>
        <v>41597.1</v>
      </c>
      <c r="K102" s="13"/>
    </row>
    <row r="103" spans="1:11" x14ac:dyDescent="0.25">
      <c r="A103" s="4" t="s">
        <v>3</v>
      </c>
      <c r="B103" s="40"/>
      <c r="C103" s="41"/>
      <c r="D103" s="42" t="s">
        <v>25</v>
      </c>
      <c r="E103" s="43"/>
      <c r="F103" s="44"/>
      <c r="G103" s="43"/>
      <c r="H103" s="44"/>
      <c r="I103" s="45">
        <v>1000</v>
      </c>
      <c r="J103" s="45"/>
      <c r="K103" s="13"/>
    </row>
    <row r="104" spans="1:11" x14ac:dyDescent="0.25">
      <c r="A104" s="4" t="s">
        <v>3</v>
      </c>
      <c r="B104" s="34" t="s">
        <v>22</v>
      </c>
      <c r="C104" s="35" t="s">
        <v>958</v>
      </c>
      <c r="D104" s="36" t="s">
        <v>959</v>
      </c>
      <c r="E104" s="37">
        <v>850000</v>
      </c>
      <c r="F104" s="38">
        <v>93550.35</v>
      </c>
      <c r="G104" s="37">
        <v>0</v>
      </c>
      <c r="H104" s="38">
        <v>3000</v>
      </c>
      <c r="I104" s="39">
        <v>22000</v>
      </c>
      <c r="J104" s="39">
        <f>E104-(F104+H104+I104)</f>
        <v>731449.65</v>
      </c>
      <c r="K104" s="13"/>
    </row>
    <row r="105" spans="1:11" x14ac:dyDescent="0.25">
      <c r="A105" s="4" t="s">
        <v>3</v>
      </c>
      <c r="B105" s="40"/>
      <c r="C105" s="41"/>
      <c r="D105" s="42" t="s">
        <v>25</v>
      </c>
      <c r="E105" s="43"/>
      <c r="F105" s="44"/>
      <c r="G105" s="43"/>
      <c r="H105" s="44"/>
      <c r="I105" s="45">
        <v>22000</v>
      </c>
      <c r="J105" s="45"/>
      <c r="K105" s="13"/>
    </row>
    <row r="106" spans="1:11" x14ac:dyDescent="0.25">
      <c r="A106" s="4" t="s">
        <v>3</v>
      </c>
      <c r="B106" s="34" t="s">
        <v>22</v>
      </c>
      <c r="C106" s="35" t="s">
        <v>156</v>
      </c>
      <c r="D106" s="36" t="s">
        <v>157</v>
      </c>
      <c r="E106" s="37">
        <v>55000</v>
      </c>
      <c r="F106" s="38">
        <v>1815.73</v>
      </c>
      <c r="G106" s="37">
        <v>1000</v>
      </c>
      <c r="H106" s="38">
        <v>1000</v>
      </c>
      <c r="I106" s="39">
        <v>20000</v>
      </c>
      <c r="J106" s="39">
        <f>E106-(F106+H106+I106)</f>
        <v>32184.27</v>
      </c>
      <c r="K106" s="13"/>
    </row>
    <row r="107" spans="1:11" x14ac:dyDescent="0.25">
      <c r="A107" s="4" t="s">
        <v>3</v>
      </c>
      <c r="B107" s="40"/>
      <c r="C107" s="41"/>
      <c r="D107" s="42" t="s">
        <v>25</v>
      </c>
      <c r="E107" s="43"/>
      <c r="F107" s="44"/>
      <c r="G107" s="43"/>
      <c r="H107" s="44"/>
      <c r="I107" s="45">
        <v>20000</v>
      </c>
      <c r="J107" s="45"/>
      <c r="K107" s="13"/>
    </row>
    <row r="108" spans="1:11" x14ac:dyDescent="0.25">
      <c r="A108" s="4" t="s">
        <v>3</v>
      </c>
      <c r="B108" s="34" t="s">
        <v>22</v>
      </c>
      <c r="C108" s="35" t="s">
        <v>158</v>
      </c>
      <c r="D108" s="36" t="s">
        <v>159</v>
      </c>
      <c r="E108" s="37">
        <v>396800</v>
      </c>
      <c r="F108" s="38">
        <v>298083.71000000002</v>
      </c>
      <c r="G108" s="37">
        <v>10000</v>
      </c>
      <c r="H108" s="38">
        <v>53507</v>
      </c>
      <c r="I108" s="39">
        <v>6000</v>
      </c>
      <c r="J108" s="39">
        <f>E108-(F108+H108+I108)</f>
        <v>39209.289999999979</v>
      </c>
      <c r="K108" s="13"/>
    </row>
    <row r="109" spans="1:11" x14ac:dyDescent="0.25">
      <c r="A109" s="4" t="s">
        <v>3</v>
      </c>
      <c r="B109" s="40"/>
      <c r="C109" s="41"/>
      <c r="D109" s="42" t="s">
        <v>25</v>
      </c>
      <c r="E109" s="43"/>
      <c r="F109" s="44"/>
      <c r="G109" s="43"/>
      <c r="H109" s="44"/>
      <c r="I109" s="45">
        <v>6000</v>
      </c>
      <c r="J109" s="45"/>
      <c r="K109" s="13"/>
    </row>
    <row r="110" spans="1:11" x14ac:dyDescent="0.25">
      <c r="A110" s="4" t="s">
        <v>3</v>
      </c>
      <c r="B110" s="34" t="s">
        <v>22</v>
      </c>
      <c r="C110" s="35" t="s">
        <v>160</v>
      </c>
      <c r="D110" s="36" t="s">
        <v>161</v>
      </c>
      <c r="E110" s="37">
        <v>86000</v>
      </c>
      <c r="F110" s="38">
        <v>4159.62</v>
      </c>
      <c r="G110" s="37">
        <v>2000</v>
      </c>
      <c r="H110" s="38">
        <v>4800</v>
      </c>
      <c r="I110" s="39">
        <v>4000</v>
      </c>
      <c r="J110" s="39">
        <f>E110-(F110+H110+I110)</f>
        <v>73040.38</v>
      </c>
      <c r="K110" s="13"/>
    </row>
    <row r="111" spans="1:11" x14ac:dyDescent="0.25">
      <c r="A111" s="4" t="s">
        <v>3</v>
      </c>
      <c r="B111" s="40"/>
      <c r="C111" s="41"/>
      <c r="D111" s="42" t="s">
        <v>25</v>
      </c>
      <c r="E111" s="43"/>
      <c r="F111" s="44"/>
      <c r="G111" s="43"/>
      <c r="H111" s="44"/>
      <c r="I111" s="45">
        <v>4000</v>
      </c>
      <c r="J111" s="45"/>
      <c r="K111" s="13"/>
    </row>
    <row r="112" spans="1:11" x14ac:dyDescent="0.25">
      <c r="A112" s="4" t="s">
        <v>3</v>
      </c>
      <c r="B112" s="34" t="s">
        <v>22</v>
      </c>
      <c r="C112" s="35" t="s">
        <v>162</v>
      </c>
      <c r="D112" s="36" t="s">
        <v>163</v>
      </c>
      <c r="E112" s="37">
        <v>174825</v>
      </c>
      <c r="F112" s="38">
        <v>109732.13</v>
      </c>
      <c r="G112" s="37">
        <v>20000</v>
      </c>
      <c r="H112" s="38">
        <v>44000</v>
      </c>
      <c r="I112" s="39">
        <v>1000</v>
      </c>
      <c r="J112" s="39">
        <f>E112-(F112+H112+I112)</f>
        <v>20092.869999999995</v>
      </c>
      <c r="K112" s="13"/>
    </row>
    <row r="113" spans="1:11" x14ac:dyDescent="0.25">
      <c r="A113" s="4" t="s">
        <v>3</v>
      </c>
      <c r="B113" s="40"/>
      <c r="C113" s="41"/>
      <c r="D113" s="42" t="s">
        <v>25</v>
      </c>
      <c r="E113" s="43"/>
      <c r="F113" s="44"/>
      <c r="G113" s="43"/>
      <c r="H113" s="44"/>
      <c r="I113" s="45">
        <v>1000</v>
      </c>
      <c r="J113" s="45"/>
      <c r="K113" s="13"/>
    </row>
    <row r="114" spans="1:11" x14ac:dyDescent="0.25">
      <c r="A114" s="4" t="s">
        <v>3</v>
      </c>
      <c r="B114" s="34" t="s">
        <v>22</v>
      </c>
      <c r="C114" s="35" t="s">
        <v>164</v>
      </c>
      <c r="D114" s="36" t="s">
        <v>165</v>
      </c>
      <c r="E114" s="37">
        <v>220000</v>
      </c>
      <c r="F114" s="38">
        <v>11247.32</v>
      </c>
      <c r="G114" s="37">
        <v>1000</v>
      </c>
      <c r="H114" s="38">
        <v>10000</v>
      </c>
      <c r="I114" s="39">
        <v>18000</v>
      </c>
      <c r="J114" s="39">
        <f>E114-(F114+H114+I114)</f>
        <v>180752.68</v>
      </c>
      <c r="K114" s="13"/>
    </row>
    <row r="115" spans="1:11" x14ac:dyDescent="0.25">
      <c r="A115" s="4" t="s">
        <v>3</v>
      </c>
      <c r="B115" s="40"/>
      <c r="C115" s="41"/>
      <c r="D115" s="42" t="s">
        <v>25</v>
      </c>
      <c r="E115" s="43"/>
      <c r="F115" s="44"/>
      <c r="G115" s="43"/>
      <c r="H115" s="44"/>
      <c r="I115" s="45">
        <v>18000</v>
      </c>
      <c r="J115" s="45"/>
      <c r="K115" s="13"/>
    </row>
    <row r="116" spans="1:11" x14ac:dyDescent="0.25">
      <c r="A116" s="4" t="s">
        <v>3</v>
      </c>
      <c r="B116" s="34" t="s">
        <v>22</v>
      </c>
      <c r="C116" s="35" t="s">
        <v>166</v>
      </c>
      <c r="D116" s="36" t="s">
        <v>167</v>
      </c>
      <c r="E116" s="37">
        <v>170000</v>
      </c>
      <c r="F116" s="38">
        <v>88522.91</v>
      </c>
      <c r="G116" s="37">
        <v>2142</v>
      </c>
      <c r="H116" s="38">
        <v>6642</v>
      </c>
      <c r="I116" s="39">
        <v>38000</v>
      </c>
      <c r="J116" s="39">
        <f>E116-(F116+H116+I116)</f>
        <v>36835.089999999997</v>
      </c>
      <c r="K116" s="13"/>
    </row>
    <row r="117" spans="1:11" x14ac:dyDescent="0.25">
      <c r="A117" s="4" t="s">
        <v>3</v>
      </c>
      <c r="B117" s="40"/>
      <c r="C117" s="41"/>
      <c r="D117" s="42" t="s">
        <v>25</v>
      </c>
      <c r="E117" s="43"/>
      <c r="F117" s="44"/>
      <c r="G117" s="43"/>
      <c r="H117" s="44"/>
      <c r="I117" s="45">
        <v>38000</v>
      </c>
      <c r="J117" s="45"/>
      <c r="K117" s="13"/>
    </row>
    <row r="118" spans="1:11" x14ac:dyDescent="0.25">
      <c r="A118" s="4" t="s">
        <v>3</v>
      </c>
      <c r="B118" s="34" t="s">
        <v>22</v>
      </c>
      <c r="C118" s="35" t="s">
        <v>168</v>
      </c>
      <c r="D118" s="36" t="s">
        <v>169</v>
      </c>
      <c r="E118" s="37">
        <v>86150</v>
      </c>
      <c r="F118" s="38">
        <v>51215.95</v>
      </c>
      <c r="G118" s="37">
        <v>1500</v>
      </c>
      <c r="H118" s="38">
        <v>1500</v>
      </c>
      <c r="I118" s="39">
        <v>2000</v>
      </c>
      <c r="J118" s="39">
        <f>E118-(F118+H118+I118)</f>
        <v>31434.050000000003</v>
      </c>
      <c r="K118" s="13"/>
    </row>
    <row r="119" spans="1:11" x14ac:dyDescent="0.25">
      <c r="A119" s="4" t="s">
        <v>3</v>
      </c>
      <c r="B119" s="40"/>
      <c r="C119" s="41"/>
      <c r="D119" s="42" t="s">
        <v>25</v>
      </c>
      <c r="E119" s="43"/>
      <c r="F119" s="44"/>
      <c r="G119" s="43"/>
      <c r="H119" s="44"/>
      <c r="I119" s="45">
        <v>2000</v>
      </c>
      <c r="J119" s="45"/>
      <c r="K119" s="13"/>
    </row>
    <row r="120" spans="1:11" x14ac:dyDescent="0.25">
      <c r="A120" s="4" t="s">
        <v>3</v>
      </c>
      <c r="B120" s="34" t="s">
        <v>22</v>
      </c>
      <c r="C120" s="35" t="s">
        <v>170</v>
      </c>
      <c r="D120" s="36" t="s">
        <v>171</v>
      </c>
      <c r="E120" s="37">
        <v>150000</v>
      </c>
      <c r="F120" s="38">
        <v>85360.960000000006</v>
      </c>
      <c r="G120" s="37">
        <v>5000</v>
      </c>
      <c r="H120" s="38">
        <v>17000</v>
      </c>
      <c r="I120" s="39">
        <v>17500</v>
      </c>
      <c r="J120" s="39">
        <f>E120-(F120+H120+I120)</f>
        <v>30139.039999999994</v>
      </c>
      <c r="K120" s="13"/>
    </row>
    <row r="121" spans="1:11" x14ac:dyDescent="0.25">
      <c r="A121" s="4" t="s">
        <v>3</v>
      </c>
      <c r="B121" s="40"/>
      <c r="C121" s="41"/>
      <c r="D121" s="42" t="s">
        <v>25</v>
      </c>
      <c r="E121" s="43"/>
      <c r="F121" s="44"/>
      <c r="G121" s="43"/>
      <c r="H121" s="44"/>
      <c r="I121" s="45">
        <v>17500</v>
      </c>
      <c r="J121" s="45"/>
      <c r="K121" s="13"/>
    </row>
    <row r="122" spans="1:11" x14ac:dyDescent="0.25">
      <c r="A122" s="4" t="s">
        <v>3</v>
      </c>
      <c r="B122" s="34" t="s">
        <v>22</v>
      </c>
      <c r="C122" s="35" t="s">
        <v>172</v>
      </c>
      <c r="D122" s="36" t="s">
        <v>173</v>
      </c>
      <c r="E122" s="37">
        <v>342584.56</v>
      </c>
      <c r="F122" s="38">
        <v>317087.28000000003</v>
      </c>
      <c r="G122" s="37">
        <v>6000</v>
      </c>
      <c r="H122" s="38">
        <v>15300</v>
      </c>
      <c r="I122" s="39">
        <v>15000</v>
      </c>
      <c r="J122" s="39">
        <f>E122-(F122+H122+I122)</f>
        <v>-4802.7200000000303</v>
      </c>
      <c r="K122" s="13"/>
    </row>
    <row r="123" spans="1:11" x14ac:dyDescent="0.25">
      <c r="A123" s="4" t="s">
        <v>3</v>
      </c>
      <c r="B123" s="40"/>
      <c r="C123" s="41"/>
      <c r="D123" s="42" t="s">
        <v>25</v>
      </c>
      <c r="E123" s="43"/>
      <c r="F123" s="44"/>
      <c r="G123" s="43"/>
      <c r="H123" s="44"/>
      <c r="I123" s="45">
        <v>15000</v>
      </c>
      <c r="J123" s="45"/>
      <c r="K123" s="13"/>
    </row>
    <row r="124" spans="1:11" x14ac:dyDescent="0.25">
      <c r="A124" s="4" t="s">
        <v>3</v>
      </c>
      <c r="B124" s="34" t="s">
        <v>22</v>
      </c>
      <c r="C124" s="35" t="s">
        <v>174</v>
      </c>
      <c r="D124" s="36" t="s">
        <v>175</v>
      </c>
      <c r="E124" s="37">
        <v>350000</v>
      </c>
      <c r="F124" s="38">
        <v>179672.93</v>
      </c>
      <c r="G124" s="37">
        <v>5000</v>
      </c>
      <c r="H124" s="38">
        <v>104000</v>
      </c>
      <c r="I124" s="39">
        <v>5000</v>
      </c>
      <c r="J124" s="39">
        <f>E124-(F124+H124+I124)</f>
        <v>61327.070000000007</v>
      </c>
      <c r="K124" s="13"/>
    </row>
    <row r="125" spans="1:11" x14ac:dyDescent="0.25">
      <c r="A125" s="4" t="s">
        <v>3</v>
      </c>
      <c r="B125" s="40"/>
      <c r="C125" s="41"/>
      <c r="D125" s="42" t="s">
        <v>25</v>
      </c>
      <c r="E125" s="43"/>
      <c r="F125" s="44"/>
      <c r="G125" s="43"/>
      <c r="H125" s="44"/>
      <c r="I125" s="45">
        <v>5000</v>
      </c>
      <c r="J125" s="45"/>
      <c r="K125" s="13"/>
    </row>
    <row r="126" spans="1:11" x14ac:dyDescent="0.25">
      <c r="A126" s="4" t="s">
        <v>3</v>
      </c>
      <c r="B126" s="34" t="s">
        <v>22</v>
      </c>
      <c r="C126" s="35" t="s">
        <v>176</v>
      </c>
      <c r="D126" s="36" t="s">
        <v>177</v>
      </c>
      <c r="E126" s="37">
        <v>200000</v>
      </c>
      <c r="F126" s="38">
        <v>7284.01</v>
      </c>
      <c r="G126" s="37">
        <v>10000</v>
      </c>
      <c r="H126" s="38">
        <v>10000</v>
      </c>
      <c r="I126" s="39">
        <v>10000</v>
      </c>
      <c r="J126" s="39">
        <f>E126-(F126+H126+I126)</f>
        <v>172715.99</v>
      </c>
      <c r="K126" s="13"/>
    </row>
    <row r="127" spans="1:11" x14ac:dyDescent="0.25">
      <c r="A127" s="4" t="s">
        <v>3</v>
      </c>
      <c r="B127" s="40"/>
      <c r="C127" s="41"/>
      <c r="D127" s="42" t="s">
        <v>25</v>
      </c>
      <c r="E127" s="43"/>
      <c r="F127" s="44"/>
      <c r="G127" s="43"/>
      <c r="H127" s="44"/>
      <c r="I127" s="45">
        <v>10000</v>
      </c>
      <c r="J127" s="45"/>
      <c r="K127" s="13"/>
    </row>
    <row r="128" spans="1:11" x14ac:dyDescent="0.25">
      <c r="A128" s="4" t="s">
        <v>3</v>
      </c>
      <c r="B128" s="34" t="s">
        <v>22</v>
      </c>
      <c r="C128" s="35" t="s">
        <v>178</v>
      </c>
      <c r="D128" s="36" t="s">
        <v>179</v>
      </c>
      <c r="E128" s="37">
        <v>275000</v>
      </c>
      <c r="F128" s="38">
        <v>107990.35</v>
      </c>
      <c r="G128" s="37">
        <v>30000</v>
      </c>
      <c r="H128" s="38">
        <v>42800</v>
      </c>
      <c r="I128" s="39">
        <v>4000</v>
      </c>
      <c r="J128" s="39">
        <f>E128-(F128+H128+I128)</f>
        <v>120209.65</v>
      </c>
      <c r="K128" s="13"/>
    </row>
    <row r="129" spans="1:11" x14ac:dyDescent="0.25">
      <c r="A129" s="4" t="s">
        <v>3</v>
      </c>
      <c r="B129" s="40"/>
      <c r="C129" s="41"/>
      <c r="D129" s="42" t="s">
        <v>25</v>
      </c>
      <c r="E129" s="43"/>
      <c r="F129" s="44"/>
      <c r="G129" s="43"/>
      <c r="H129" s="44"/>
      <c r="I129" s="45">
        <v>4000</v>
      </c>
      <c r="J129" s="45"/>
      <c r="K129" s="13"/>
    </row>
    <row r="130" spans="1:11" x14ac:dyDescent="0.25">
      <c r="A130" s="4" t="s">
        <v>3</v>
      </c>
      <c r="B130" s="34" t="s">
        <v>22</v>
      </c>
      <c r="C130" s="35" t="s">
        <v>180</v>
      </c>
      <c r="D130" s="36" t="s">
        <v>181</v>
      </c>
      <c r="E130" s="37">
        <v>123000</v>
      </c>
      <c r="F130" s="38">
        <v>5319.44</v>
      </c>
      <c r="G130" s="37">
        <v>3000</v>
      </c>
      <c r="H130" s="38">
        <v>3000</v>
      </c>
      <c r="I130" s="39">
        <v>500</v>
      </c>
      <c r="J130" s="39">
        <f>E130-(F130+H130+I130)</f>
        <v>114180.56</v>
      </c>
      <c r="K130" s="13"/>
    </row>
    <row r="131" spans="1:11" x14ac:dyDescent="0.25">
      <c r="A131" s="4" t="s">
        <v>3</v>
      </c>
      <c r="B131" s="40"/>
      <c r="C131" s="41"/>
      <c r="D131" s="42" t="s">
        <v>25</v>
      </c>
      <c r="E131" s="43"/>
      <c r="F131" s="44"/>
      <c r="G131" s="43"/>
      <c r="H131" s="44"/>
      <c r="I131" s="45">
        <v>500</v>
      </c>
      <c r="J131" s="45"/>
      <c r="K131" s="13"/>
    </row>
    <row r="132" spans="1:11" x14ac:dyDescent="0.25">
      <c r="A132" s="4" t="s">
        <v>3</v>
      </c>
      <c r="B132" s="34" t="s">
        <v>22</v>
      </c>
      <c r="C132" s="35" t="s">
        <v>182</v>
      </c>
      <c r="D132" s="36" t="s">
        <v>183</v>
      </c>
      <c r="E132" s="37">
        <v>95000</v>
      </c>
      <c r="F132" s="38">
        <v>7555.75</v>
      </c>
      <c r="G132" s="37">
        <v>1000</v>
      </c>
      <c r="H132" s="38">
        <v>13000</v>
      </c>
      <c r="I132" s="39">
        <v>49000</v>
      </c>
      <c r="J132" s="39">
        <f>E132-(F132+H132+I132)</f>
        <v>25444.25</v>
      </c>
      <c r="K132" s="13"/>
    </row>
    <row r="133" spans="1:11" x14ac:dyDescent="0.25">
      <c r="A133" s="4" t="s">
        <v>3</v>
      </c>
      <c r="B133" s="40"/>
      <c r="C133" s="41"/>
      <c r="D133" s="42" t="s">
        <v>25</v>
      </c>
      <c r="E133" s="43"/>
      <c r="F133" s="44"/>
      <c r="G133" s="43"/>
      <c r="H133" s="44"/>
      <c r="I133" s="45">
        <v>49000</v>
      </c>
      <c r="J133" s="45"/>
      <c r="K133" s="13"/>
    </row>
    <row r="134" spans="1:11" x14ac:dyDescent="0.25">
      <c r="A134" s="4" t="s">
        <v>3</v>
      </c>
      <c r="B134" s="34" t="s">
        <v>22</v>
      </c>
      <c r="C134" s="35" t="s">
        <v>184</v>
      </c>
      <c r="D134" s="36" t="s">
        <v>185</v>
      </c>
      <c r="E134" s="37">
        <v>27000</v>
      </c>
      <c r="F134" s="38">
        <v>0</v>
      </c>
      <c r="G134" s="37">
        <v>1000</v>
      </c>
      <c r="H134" s="38">
        <v>1000</v>
      </c>
      <c r="I134" s="39">
        <v>2000</v>
      </c>
      <c r="J134" s="39">
        <f>E134-(F134+H134+I134)</f>
        <v>24000</v>
      </c>
      <c r="K134" s="13"/>
    </row>
    <row r="135" spans="1:11" x14ac:dyDescent="0.25">
      <c r="A135" s="4" t="s">
        <v>3</v>
      </c>
      <c r="B135" s="40"/>
      <c r="C135" s="41"/>
      <c r="D135" s="42" t="s">
        <v>25</v>
      </c>
      <c r="E135" s="43"/>
      <c r="F135" s="44"/>
      <c r="G135" s="43"/>
      <c r="H135" s="44"/>
      <c r="I135" s="45">
        <v>2000</v>
      </c>
      <c r="J135" s="45"/>
      <c r="K135" s="13"/>
    </row>
    <row r="136" spans="1:11" x14ac:dyDescent="0.25">
      <c r="A136" s="4" t="s">
        <v>3</v>
      </c>
      <c r="B136" s="34" t="s">
        <v>22</v>
      </c>
      <c r="C136" s="35" t="s">
        <v>186</v>
      </c>
      <c r="D136" s="36" t="s">
        <v>187</v>
      </c>
      <c r="E136" s="37">
        <v>150000</v>
      </c>
      <c r="F136" s="38">
        <v>8100.38</v>
      </c>
      <c r="G136" s="37">
        <v>40000</v>
      </c>
      <c r="H136" s="38">
        <v>40000</v>
      </c>
      <c r="I136" s="39">
        <v>8000</v>
      </c>
      <c r="J136" s="39">
        <f>E136-(F136+H136+I136)</f>
        <v>93899.62</v>
      </c>
      <c r="K136" s="13"/>
    </row>
    <row r="137" spans="1:11" x14ac:dyDescent="0.25">
      <c r="A137" s="4" t="s">
        <v>3</v>
      </c>
      <c r="B137" s="40"/>
      <c r="C137" s="41"/>
      <c r="D137" s="42" t="s">
        <v>25</v>
      </c>
      <c r="E137" s="43"/>
      <c r="F137" s="44"/>
      <c r="G137" s="43"/>
      <c r="H137" s="44"/>
      <c r="I137" s="45">
        <v>8000</v>
      </c>
      <c r="J137" s="45"/>
      <c r="K137" s="13"/>
    </row>
    <row r="138" spans="1:11" x14ac:dyDescent="0.25">
      <c r="A138" s="4" t="s">
        <v>3</v>
      </c>
      <c r="B138" s="34" t="s">
        <v>22</v>
      </c>
      <c r="C138" s="35" t="s">
        <v>188</v>
      </c>
      <c r="D138" s="36" t="s">
        <v>189</v>
      </c>
      <c r="E138" s="37">
        <v>250000</v>
      </c>
      <c r="F138" s="38">
        <v>22312.53</v>
      </c>
      <c r="G138" s="37">
        <v>5000</v>
      </c>
      <c r="H138" s="38">
        <v>5000</v>
      </c>
      <c r="I138" s="39">
        <v>500</v>
      </c>
      <c r="J138" s="39">
        <f>E138-(F138+H138+I138)</f>
        <v>222187.47</v>
      </c>
      <c r="K138" s="13"/>
    </row>
    <row r="139" spans="1:11" x14ac:dyDescent="0.25">
      <c r="A139" s="4" t="s">
        <v>3</v>
      </c>
      <c r="B139" s="40"/>
      <c r="C139" s="41"/>
      <c r="D139" s="42" t="s">
        <v>25</v>
      </c>
      <c r="E139" s="43"/>
      <c r="F139" s="44"/>
      <c r="G139" s="43"/>
      <c r="H139" s="44"/>
      <c r="I139" s="45">
        <v>500</v>
      </c>
      <c r="J139" s="45"/>
      <c r="K139" s="13"/>
    </row>
    <row r="140" spans="1:11" x14ac:dyDescent="0.25">
      <c r="A140" s="4" t="s">
        <v>3</v>
      </c>
      <c r="B140" s="34" t="s">
        <v>22</v>
      </c>
      <c r="C140" s="35" t="s">
        <v>960</v>
      </c>
      <c r="D140" s="36" t="s">
        <v>961</v>
      </c>
      <c r="E140" s="37">
        <v>30000</v>
      </c>
      <c r="F140" s="38">
        <v>1507.32</v>
      </c>
      <c r="G140" s="37">
        <v>0</v>
      </c>
      <c r="H140" s="38">
        <v>0</v>
      </c>
      <c r="I140" s="39">
        <v>2000</v>
      </c>
      <c r="J140" s="39">
        <f>E140-(F140+H140+I140)</f>
        <v>26492.68</v>
      </c>
      <c r="K140" s="13"/>
    </row>
    <row r="141" spans="1:11" x14ac:dyDescent="0.25">
      <c r="A141" s="4" t="s">
        <v>3</v>
      </c>
      <c r="B141" s="40"/>
      <c r="C141" s="41"/>
      <c r="D141" s="42" t="s">
        <v>25</v>
      </c>
      <c r="E141" s="43"/>
      <c r="F141" s="44"/>
      <c r="G141" s="43"/>
      <c r="H141" s="44"/>
      <c r="I141" s="45">
        <v>2000</v>
      </c>
      <c r="J141" s="45"/>
      <c r="K141" s="13"/>
    </row>
    <row r="142" spans="1:11" x14ac:dyDescent="0.25">
      <c r="A142" s="4" t="s">
        <v>3</v>
      </c>
      <c r="B142" s="34" t="s">
        <v>22</v>
      </c>
      <c r="C142" s="35" t="s">
        <v>962</v>
      </c>
      <c r="D142" s="36" t="s">
        <v>963</v>
      </c>
      <c r="E142" s="37">
        <v>31000</v>
      </c>
      <c r="F142" s="38">
        <v>1868.51</v>
      </c>
      <c r="G142" s="37">
        <v>0</v>
      </c>
      <c r="H142" s="38">
        <v>1000</v>
      </c>
      <c r="I142" s="39">
        <v>500</v>
      </c>
      <c r="J142" s="39">
        <f>E142-(F142+H142+I142)</f>
        <v>27631.489999999998</v>
      </c>
      <c r="K142" s="13"/>
    </row>
    <row r="143" spans="1:11" x14ac:dyDescent="0.25">
      <c r="A143" s="4" t="s">
        <v>3</v>
      </c>
      <c r="B143" s="40"/>
      <c r="C143" s="41"/>
      <c r="D143" s="42" t="s">
        <v>25</v>
      </c>
      <c r="E143" s="43"/>
      <c r="F143" s="44"/>
      <c r="G143" s="43"/>
      <c r="H143" s="44"/>
      <c r="I143" s="45">
        <v>500</v>
      </c>
      <c r="J143" s="45"/>
      <c r="K143" s="13"/>
    </row>
    <row r="144" spans="1:11" x14ac:dyDescent="0.25">
      <c r="A144" s="4" t="s">
        <v>3</v>
      </c>
      <c r="B144" s="34" t="s">
        <v>22</v>
      </c>
      <c r="C144" s="35" t="s">
        <v>190</v>
      </c>
      <c r="D144" s="36" t="s">
        <v>191</v>
      </c>
      <c r="E144" s="37">
        <v>4000</v>
      </c>
      <c r="F144" s="38">
        <v>1865.34</v>
      </c>
      <c r="G144" s="37">
        <v>500</v>
      </c>
      <c r="H144" s="38">
        <v>1500</v>
      </c>
      <c r="I144" s="39">
        <v>2000</v>
      </c>
      <c r="J144" s="39">
        <f>E144-(F144+H144+I144)</f>
        <v>-1365.3400000000001</v>
      </c>
      <c r="K144" s="13"/>
    </row>
    <row r="145" spans="1:11" x14ac:dyDescent="0.25">
      <c r="A145" s="4" t="s">
        <v>3</v>
      </c>
      <c r="B145" s="40"/>
      <c r="C145" s="41"/>
      <c r="D145" s="42" t="s">
        <v>25</v>
      </c>
      <c r="E145" s="43"/>
      <c r="F145" s="44"/>
      <c r="G145" s="43"/>
      <c r="H145" s="44"/>
      <c r="I145" s="45">
        <v>2000</v>
      </c>
      <c r="J145" s="45"/>
      <c r="K145" s="13"/>
    </row>
    <row r="146" spans="1:11" x14ac:dyDescent="0.25">
      <c r="A146" s="4" t="s">
        <v>3</v>
      </c>
      <c r="B146" s="34" t="s">
        <v>22</v>
      </c>
      <c r="C146" s="35" t="s">
        <v>192</v>
      </c>
      <c r="D146" s="36" t="s">
        <v>193</v>
      </c>
      <c r="E146" s="37">
        <v>17900</v>
      </c>
      <c r="F146" s="38">
        <v>758.26</v>
      </c>
      <c r="G146" s="37">
        <v>5000</v>
      </c>
      <c r="H146" s="38">
        <v>5350</v>
      </c>
      <c r="I146" s="39">
        <v>7500</v>
      </c>
      <c r="J146" s="39">
        <f>E146-(F146+H146+I146)</f>
        <v>4291.74</v>
      </c>
      <c r="K146" s="13"/>
    </row>
    <row r="147" spans="1:11" x14ac:dyDescent="0.25">
      <c r="A147" s="4" t="s">
        <v>3</v>
      </c>
      <c r="B147" s="40"/>
      <c r="C147" s="41"/>
      <c r="D147" s="42" t="s">
        <v>25</v>
      </c>
      <c r="E147" s="43"/>
      <c r="F147" s="44"/>
      <c r="G147" s="43"/>
      <c r="H147" s="44"/>
      <c r="I147" s="45">
        <v>7500</v>
      </c>
      <c r="J147" s="45"/>
      <c r="K147" s="13"/>
    </row>
    <row r="148" spans="1:11" x14ac:dyDescent="0.25">
      <c r="A148" s="4" t="s">
        <v>3</v>
      </c>
      <c r="B148" s="34" t="s">
        <v>22</v>
      </c>
      <c r="C148" s="35" t="s">
        <v>194</v>
      </c>
      <c r="D148" s="36" t="s">
        <v>195</v>
      </c>
      <c r="E148" s="37">
        <v>350000</v>
      </c>
      <c r="F148" s="38">
        <v>1102.31</v>
      </c>
      <c r="G148" s="37">
        <v>5000</v>
      </c>
      <c r="H148" s="38">
        <v>6100</v>
      </c>
      <c r="I148" s="39">
        <v>27000</v>
      </c>
      <c r="J148" s="39">
        <f>E148-(F148+H148+I148)</f>
        <v>315797.69</v>
      </c>
      <c r="K148" s="13"/>
    </row>
    <row r="149" spans="1:11" x14ac:dyDescent="0.25">
      <c r="A149" s="4" t="s">
        <v>3</v>
      </c>
      <c r="B149" s="40"/>
      <c r="C149" s="41"/>
      <c r="D149" s="42" t="s">
        <v>25</v>
      </c>
      <c r="E149" s="43"/>
      <c r="F149" s="44"/>
      <c r="G149" s="43"/>
      <c r="H149" s="44"/>
      <c r="I149" s="45">
        <v>27000</v>
      </c>
      <c r="J149" s="45"/>
      <c r="K149" s="13"/>
    </row>
    <row r="150" spans="1:11" x14ac:dyDescent="0.25">
      <c r="A150" s="4" t="s">
        <v>3</v>
      </c>
      <c r="B150" s="34" t="s">
        <v>22</v>
      </c>
      <c r="C150" s="35" t="s">
        <v>196</v>
      </c>
      <c r="D150" s="36" t="s">
        <v>197</v>
      </c>
      <c r="E150" s="37">
        <v>150000</v>
      </c>
      <c r="F150" s="38">
        <v>2586.3000000000002</v>
      </c>
      <c r="G150" s="37">
        <v>35000</v>
      </c>
      <c r="H150" s="38">
        <v>3000</v>
      </c>
      <c r="I150" s="39">
        <v>4500</v>
      </c>
      <c r="J150" s="39">
        <f>E150-(F150+H150+I150)</f>
        <v>139913.70000000001</v>
      </c>
      <c r="K150" s="13"/>
    </row>
    <row r="151" spans="1:11" x14ac:dyDescent="0.25">
      <c r="A151" s="4" t="s">
        <v>3</v>
      </c>
      <c r="B151" s="40"/>
      <c r="C151" s="41"/>
      <c r="D151" s="42" t="s">
        <v>25</v>
      </c>
      <c r="E151" s="43"/>
      <c r="F151" s="44"/>
      <c r="G151" s="43"/>
      <c r="H151" s="44"/>
      <c r="I151" s="45">
        <v>4500</v>
      </c>
      <c r="J151" s="45"/>
      <c r="K151" s="13"/>
    </row>
    <row r="152" spans="1:11" x14ac:dyDescent="0.25">
      <c r="A152" s="4" t="s">
        <v>3</v>
      </c>
      <c r="B152" s="34" t="s">
        <v>22</v>
      </c>
      <c r="C152" s="35" t="s">
        <v>198</v>
      </c>
      <c r="D152" s="36" t="s">
        <v>199</v>
      </c>
      <c r="E152" s="37">
        <v>206000</v>
      </c>
      <c r="F152" s="38">
        <v>216.47</v>
      </c>
      <c r="G152" s="37">
        <v>25000</v>
      </c>
      <c r="H152" s="38">
        <v>72500</v>
      </c>
      <c r="I152" s="39">
        <v>55000</v>
      </c>
      <c r="J152" s="39">
        <f>E152-(F152+H152+I152)</f>
        <v>78283.53</v>
      </c>
      <c r="K152" s="13"/>
    </row>
    <row r="153" spans="1:11" x14ac:dyDescent="0.25">
      <c r="A153" s="4" t="s">
        <v>3</v>
      </c>
      <c r="B153" s="40"/>
      <c r="C153" s="41"/>
      <c r="D153" s="42" t="s">
        <v>25</v>
      </c>
      <c r="E153" s="43"/>
      <c r="F153" s="44"/>
      <c r="G153" s="43"/>
      <c r="H153" s="44"/>
      <c r="I153" s="45">
        <v>55000</v>
      </c>
      <c r="J153" s="45"/>
      <c r="K153" s="13"/>
    </row>
    <row r="154" spans="1:11" x14ac:dyDescent="0.25">
      <c r="A154" s="4" t="s">
        <v>3</v>
      </c>
      <c r="B154" s="34" t="s">
        <v>22</v>
      </c>
      <c r="C154" s="35" t="s">
        <v>200</v>
      </c>
      <c r="D154" s="36" t="s">
        <v>201</v>
      </c>
      <c r="E154" s="37">
        <v>220000</v>
      </c>
      <c r="F154" s="38">
        <v>3036.94</v>
      </c>
      <c r="G154" s="37">
        <v>104000</v>
      </c>
      <c r="H154" s="38">
        <v>104000</v>
      </c>
      <c r="I154" s="39">
        <v>70000</v>
      </c>
      <c r="J154" s="39">
        <f>E154-(F154+H154+I154)</f>
        <v>42963.06</v>
      </c>
      <c r="K154" s="13"/>
    </row>
    <row r="155" spans="1:11" x14ac:dyDescent="0.25">
      <c r="A155" s="4" t="s">
        <v>3</v>
      </c>
      <c r="B155" s="40"/>
      <c r="C155" s="41"/>
      <c r="D155" s="42" t="s">
        <v>25</v>
      </c>
      <c r="E155" s="43"/>
      <c r="F155" s="44"/>
      <c r="G155" s="43"/>
      <c r="H155" s="44"/>
      <c r="I155" s="45">
        <v>70000</v>
      </c>
      <c r="J155" s="45"/>
      <c r="K155" s="13"/>
    </row>
    <row r="156" spans="1:11" x14ac:dyDescent="0.25">
      <c r="A156" s="4" t="s">
        <v>3</v>
      </c>
      <c r="B156" s="34" t="s">
        <v>22</v>
      </c>
      <c r="C156" s="35" t="s">
        <v>964</v>
      </c>
      <c r="D156" s="36" t="s">
        <v>965</v>
      </c>
      <c r="E156" s="37">
        <v>60000</v>
      </c>
      <c r="F156" s="38">
        <v>0</v>
      </c>
      <c r="G156" s="37">
        <v>0</v>
      </c>
      <c r="H156" s="38">
        <v>0</v>
      </c>
      <c r="I156" s="39">
        <v>2000</v>
      </c>
      <c r="J156" s="39">
        <f>E156-(F156+H156+I156)</f>
        <v>58000</v>
      </c>
      <c r="K156" s="13"/>
    </row>
    <row r="157" spans="1:11" x14ac:dyDescent="0.25">
      <c r="A157" s="4" t="s">
        <v>3</v>
      </c>
      <c r="B157" s="40"/>
      <c r="C157" s="41"/>
      <c r="D157" s="42" t="s">
        <v>25</v>
      </c>
      <c r="E157" s="43"/>
      <c r="F157" s="44"/>
      <c r="G157" s="43"/>
      <c r="H157" s="44"/>
      <c r="I157" s="45">
        <v>2000</v>
      </c>
      <c r="J157" s="45"/>
      <c r="K157" s="13"/>
    </row>
    <row r="158" spans="1:11" x14ac:dyDescent="0.25">
      <c r="A158" s="4" t="s">
        <v>3</v>
      </c>
      <c r="B158" s="34" t="s">
        <v>22</v>
      </c>
      <c r="C158" s="35" t="s">
        <v>966</v>
      </c>
      <c r="D158" s="36" t="s">
        <v>967</v>
      </c>
      <c r="E158" s="37">
        <v>24000</v>
      </c>
      <c r="F158" s="38">
        <v>0</v>
      </c>
      <c r="G158" s="37">
        <v>0</v>
      </c>
      <c r="H158" s="38">
        <v>21000</v>
      </c>
      <c r="I158" s="39">
        <v>1000</v>
      </c>
      <c r="J158" s="39">
        <f>E158-(F158+H158+I158)</f>
        <v>2000</v>
      </c>
      <c r="K158" s="13"/>
    </row>
    <row r="159" spans="1:11" x14ac:dyDescent="0.25">
      <c r="A159" s="4" t="s">
        <v>3</v>
      </c>
      <c r="B159" s="40"/>
      <c r="C159" s="41"/>
      <c r="D159" s="42" t="s">
        <v>25</v>
      </c>
      <c r="E159" s="43"/>
      <c r="F159" s="44"/>
      <c r="G159" s="43"/>
      <c r="H159" s="44"/>
      <c r="I159" s="45">
        <v>1000</v>
      </c>
      <c r="J159" s="45"/>
      <c r="K159" s="13"/>
    </row>
    <row r="160" spans="1:11" x14ac:dyDescent="0.25">
      <c r="A160" s="4" t="s">
        <v>3</v>
      </c>
      <c r="B160" s="34" t="s">
        <v>22</v>
      </c>
      <c r="C160" s="35" t="s">
        <v>968</v>
      </c>
      <c r="D160" s="36" t="s">
        <v>969</v>
      </c>
      <c r="E160" s="37">
        <v>110000</v>
      </c>
      <c r="F160" s="38">
        <v>0</v>
      </c>
      <c r="G160" s="37">
        <v>0</v>
      </c>
      <c r="H160" s="38">
        <v>0</v>
      </c>
      <c r="I160" s="39">
        <v>30000</v>
      </c>
      <c r="J160" s="39">
        <f>E160-(F160+H160+I160)</f>
        <v>80000</v>
      </c>
      <c r="K160" s="13"/>
    </row>
    <row r="161" spans="1:11" x14ac:dyDescent="0.25">
      <c r="A161" s="4" t="s">
        <v>3</v>
      </c>
      <c r="B161" s="40"/>
      <c r="C161" s="41"/>
      <c r="D161" s="42" t="s">
        <v>25</v>
      </c>
      <c r="E161" s="43"/>
      <c r="F161" s="44"/>
      <c r="G161" s="43"/>
      <c r="H161" s="44"/>
      <c r="I161" s="45">
        <v>30000</v>
      </c>
      <c r="J161" s="45"/>
      <c r="K161" s="13"/>
    </row>
    <row r="162" spans="1:11" x14ac:dyDescent="0.25">
      <c r="A162" s="4" t="s">
        <v>3</v>
      </c>
      <c r="B162" s="34" t="s">
        <v>22</v>
      </c>
      <c r="C162" s="35" t="s">
        <v>970</v>
      </c>
      <c r="D162" s="36" t="s">
        <v>971</v>
      </c>
      <c r="E162" s="37">
        <v>102500</v>
      </c>
      <c r="F162" s="38">
        <v>0</v>
      </c>
      <c r="G162" s="37">
        <v>0</v>
      </c>
      <c r="H162" s="38">
        <v>0</v>
      </c>
      <c r="I162" s="39">
        <v>15000</v>
      </c>
      <c r="J162" s="39">
        <f>E162-(F162+H162+I162)</f>
        <v>87500</v>
      </c>
      <c r="K162" s="13"/>
    </row>
    <row r="163" spans="1:11" x14ac:dyDescent="0.25">
      <c r="A163" s="4" t="s">
        <v>3</v>
      </c>
      <c r="B163" s="40"/>
      <c r="C163" s="41"/>
      <c r="D163" s="42" t="s">
        <v>25</v>
      </c>
      <c r="E163" s="43"/>
      <c r="F163" s="44"/>
      <c r="G163" s="43"/>
      <c r="H163" s="44"/>
      <c r="I163" s="45">
        <v>15000</v>
      </c>
      <c r="J163" s="45"/>
      <c r="K163" s="13"/>
    </row>
    <row r="164" spans="1:11" x14ac:dyDescent="0.25">
      <c r="A164" s="4" t="s">
        <v>3</v>
      </c>
      <c r="B164" s="34" t="s">
        <v>22</v>
      </c>
      <c r="C164" s="35" t="s">
        <v>972</v>
      </c>
      <c r="D164" s="36" t="s">
        <v>973</v>
      </c>
      <c r="E164" s="37">
        <v>135000</v>
      </c>
      <c r="F164" s="38">
        <v>0</v>
      </c>
      <c r="G164" s="37">
        <v>0</v>
      </c>
      <c r="H164" s="38">
        <v>0</v>
      </c>
      <c r="I164" s="39">
        <v>135000</v>
      </c>
      <c r="J164" s="39">
        <f>E164-(F164+H164+I164)</f>
        <v>0</v>
      </c>
      <c r="K164" s="13"/>
    </row>
    <row r="165" spans="1:11" ht="13.5" thickBot="1" x14ac:dyDescent="0.3">
      <c r="A165" s="4" t="s">
        <v>3</v>
      </c>
      <c r="B165" s="40"/>
      <c r="C165" s="41"/>
      <c r="D165" s="42" t="s">
        <v>25</v>
      </c>
      <c r="E165" s="43"/>
      <c r="F165" s="44"/>
      <c r="G165" s="43"/>
      <c r="H165" s="44"/>
      <c r="I165" s="45">
        <v>135000</v>
      </c>
      <c r="J165" s="45"/>
      <c r="K165" s="13"/>
    </row>
    <row r="166" spans="1:11" ht="13.5" thickBot="1" x14ac:dyDescent="0.3">
      <c r="A166" s="4" t="s">
        <v>3</v>
      </c>
      <c r="B166" s="29" t="s">
        <v>74</v>
      </c>
      <c r="C166" s="30"/>
      <c r="D166" s="31"/>
      <c r="E166" s="32">
        <v>49427919.450000003</v>
      </c>
      <c r="F166" s="33">
        <v>30266784.23</v>
      </c>
      <c r="G166" s="32">
        <v>2353442</v>
      </c>
      <c r="H166" s="33">
        <v>3071540</v>
      </c>
      <c r="I166" s="33">
        <v>1662304.3</v>
      </c>
      <c r="J166" s="33">
        <v>14427290.93</v>
      </c>
      <c r="K166" s="13"/>
    </row>
    <row r="167" spans="1:11" ht="13.5" thickBot="1" x14ac:dyDescent="0.3">
      <c r="A167" s="4" t="s">
        <v>3</v>
      </c>
      <c r="B167" s="29" t="s">
        <v>204</v>
      </c>
      <c r="C167" s="30"/>
      <c r="D167" s="31"/>
      <c r="E167" s="32"/>
      <c r="F167" s="33"/>
      <c r="G167" s="32"/>
      <c r="H167" s="33"/>
      <c r="I167" s="33"/>
      <c r="J167" s="33"/>
      <c r="K167" s="13"/>
    </row>
    <row r="168" spans="1:11" x14ac:dyDescent="0.25">
      <c r="A168" s="4" t="s">
        <v>3</v>
      </c>
      <c r="B168" s="34" t="s">
        <v>974</v>
      </c>
      <c r="C168" s="35" t="s">
        <v>975</v>
      </c>
      <c r="D168" s="36" t="s">
        <v>976</v>
      </c>
      <c r="E168" s="37">
        <v>45000</v>
      </c>
      <c r="F168" s="38">
        <v>3540</v>
      </c>
      <c r="G168" s="37">
        <v>0</v>
      </c>
      <c r="H168" s="38">
        <v>0</v>
      </c>
      <c r="I168" s="39">
        <v>42000</v>
      </c>
      <c r="J168" s="39">
        <f>E168-(F168+H168+I168)</f>
        <v>-540</v>
      </c>
      <c r="K168" s="13"/>
    </row>
    <row r="169" spans="1:11" x14ac:dyDescent="0.25">
      <c r="A169" s="4" t="s">
        <v>3</v>
      </c>
      <c r="B169" s="40"/>
      <c r="C169" s="41"/>
      <c r="D169" s="42" t="s">
        <v>17</v>
      </c>
      <c r="E169" s="43"/>
      <c r="F169" s="44"/>
      <c r="G169" s="43"/>
      <c r="H169" s="44"/>
      <c r="I169" s="45">
        <v>42000</v>
      </c>
      <c r="J169" s="45"/>
      <c r="K169" s="13"/>
    </row>
    <row r="170" spans="1:11" x14ac:dyDescent="0.25">
      <c r="A170" s="4" t="s">
        <v>3</v>
      </c>
      <c r="B170" s="34" t="s">
        <v>974</v>
      </c>
      <c r="C170" s="35" t="s">
        <v>977</v>
      </c>
      <c r="D170" s="36" t="s">
        <v>978</v>
      </c>
      <c r="E170" s="37">
        <v>10000</v>
      </c>
      <c r="F170" s="38">
        <v>0</v>
      </c>
      <c r="G170" s="37">
        <v>0</v>
      </c>
      <c r="H170" s="38">
        <v>0</v>
      </c>
      <c r="I170" s="39">
        <v>8000</v>
      </c>
      <c r="J170" s="39">
        <f>E170-(F170+H170+I170)</f>
        <v>2000</v>
      </c>
      <c r="K170" s="13"/>
    </row>
    <row r="171" spans="1:11" x14ac:dyDescent="0.25">
      <c r="A171" s="4" t="s">
        <v>3</v>
      </c>
      <c r="B171" s="40"/>
      <c r="C171" s="41"/>
      <c r="D171" s="42" t="s">
        <v>17</v>
      </c>
      <c r="E171" s="43"/>
      <c r="F171" s="44"/>
      <c r="G171" s="43"/>
      <c r="H171" s="44"/>
      <c r="I171" s="45">
        <v>8000</v>
      </c>
      <c r="J171" s="45"/>
      <c r="K171" s="13"/>
    </row>
    <row r="172" spans="1:11" x14ac:dyDescent="0.25">
      <c r="A172" s="4" t="s">
        <v>3</v>
      </c>
      <c r="B172" s="34" t="s">
        <v>974</v>
      </c>
      <c r="C172" s="35" t="s">
        <v>979</v>
      </c>
      <c r="D172" s="36" t="s">
        <v>980</v>
      </c>
      <c r="E172" s="37">
        <v>35000</v>
      </c>
      <c r="F172" s="38">
        <v>0</v>
      </c>
      <c r="G172" s="37">
        <v>0</v>
      </c>
      <c r="H172" s="38">
        <v>0</v>
      </c>
      <c r="I172" s="39">
        <v>22000</v>
      </c>
      <c r="J172" s="39">
        <f>E172-(F172+H172+I172)</f>
        <v>13000</v>
      </c>
      <c r="K172" s="13"/>
    </row>
    <row r="173" spans="1:11" x14ac:dyDescent="0.25">
      <c r="A173" s="4" t="s">
        <v>3</v>
      </c>
      <c r="B173" s="40"/>
      <c r="C173" s="41"/>
      <c r="D173" s="42" t="s">
        <v>17</v>
      </c>
      <c r="E173" s="43"/>
      <c r="F173" s="44"/>
      <c r="G173" s="43"/>
      <c r="H173" s="44"/>
      <c r="I173" s="45">
        <v>22000</v>
      </c>
      <c r="J173" s="45"/>
      <c r="K173" s="13"/>
    </row>
    <row r="174" spans="1:11" x14ac:dyDescent="0.25">
      <c r="A174" s="4" t="s">
        <v>3</v>
      </c>
      <c r="B174" s="34" t="s">
        <v>205</v>
      </c>
      <c r="C174" s="35" t="s">
        <v>981</v>
      </c>
      <c r="D174" s="36" t="s">
        <v>982</v>
      </c>
      <c r="E174" s="37">
        <v>22000</v>
      </c>
      <c r="F174" s="38">
        <v>0</v>
      </c>
      <c r="G174" s="37">
        <v>0</v>
      </c>
      <c r="H174" s="38">
        <v>0</v>
      </c>
      <c r="I174" s="39">
        <v>22000</v>
      </c>
      <c r="J174" s="39">
        <f>E174-(F174+H174+I174)</f>
        <v>0</v>
      </c>
      <c r="K174" s="13"/>
    </row>
    <row r="175" spans="1:11" x14ac:dyDescent="0.25">
      <c r="A175" s="4" t="s">
        <v>3</v>
      </c>
      <c r="B175" s="40"/>
      <c r="C175" s="41"/>
      <c r="D175" s="42" t="s">
        <v>945</v>
      </c>
      <c r="E175" s="43"/>
      <c r="F175" s="44"/>
      <c r="G175" s="43"/>
      <c r="H175" s="44"/>
      <c r="I175" s="45">
        <v>18000</v>
      </c>
      <c r="J175" s="45"/>
      <c r="K175" s="13"/>
    </row>
    <row r="176" spans="1:11" x14ac:dyDescent="0.25">
      <c r="A176" s="4" t="s">
        <v>3</v>
      </c>
      <c r="B176" s="40"/>
      <c r="C176" s="41"/>
      <c r="D176" s="42" t="s">
        <v>17</v>
      </c>
      <c r="E176" s="43"/>
      <c r="F176" s="44"/>
      <c r="G176" s="43"/>
      <c r="H176" s="44"/>
      <c r="I176" s="45">
        <v>4000</v>
      </c>
      <c r="J176" s="45"/>
      <c r="K176" s="13"/>
    </row>
    <row r="177" spans="1:11" x14ac:dyDescent="0.25">
      <c r="A177" s="4" t="s">
        <v>3</v>
      </c>
      <c r="B177" s="34" t="s">
        <v>205</v>
      </c>
      <c r="C177" s="35" t="s">
        <v>206</v>
      </c>
      <c r="D177" s="36" t="s">
        <v>207</v>
      </c>
      <c r="E177" s="37">
        <v>16320</v>
      </c>
      <c r="F177" s="38">
        <v>8689.67</v>
      </c>
      <c r="G177" s="37">
        <v>250</v>
      </c>
      <c r="H177" s="38">
        <v>250</v>
      </c>
      <c r="I177" s="39">
        <v>250</v>
      </c>
      <c r="J177" s="39">
        <f>E177-(F177+H177+I177)</f>
        <v>7130.33</v>
      </c>
      <c r="K177" s="13"/>
    </row>
    <row r="178" spans="1:11" x14ac:dyDescent="0.25">
      <c r="A178" s="4" t="s">
        <v>3</v>
      </c>
      <c r="B178" s="40"/>
      <c r="C178" s="41"/>
      <c r="D178" s="42" t="s">
        <v>17</v>
      </c>
      <c r="E178" s="43"/>
      <c r="F178" s="44"/>
      <c r="G178" s="43"/>
      <c r="H178" s="44"/>
      <c r="I178" s="45">
        <v>250</v>
      </c>
      <c r="J178" s="45"/>
      <c r="K178" s="13"/>
    </row>
    <row r="179" spans="1:11" x14ac:dyDescent="0.25">
      <c r="A179" s="4" t="s">
        <v>3</v>
      </c>
      <c r="B179" s="34" t="s">
        <v>205</v>
      </c>
      <c r="C179" s="35" t="s">
        <v>208</v>
      </c>
      <c r="D179" s="36" t="s">
        <v>209</v>
      </c>
      <c r="E179" s="37">
        <v>27130</v>
      </c>
      <c r="F179" s="38">
        <v>22468.7</v>
      </c>
      <c r="G179" s="37">
        <v>1000</v>
      </c>
      <c r="H179" s="38">
        <v>1000</v>
      </c>
      <c r="I179" s="39">
        <v>750</v>
      </c>
      <c r="J179" s="39">
        <f>E179-(F179+H179+I179)</f>
        <v>2911.2999999999993</v>
      </c>
      <c r="K179" s="13"/>
    </row>
    <row r="180" spans="1:11" x14ac:dyDescent="0.25">
      <c r="A180" s="4" t="s">
        <v>3</v>
      </c>
      <c r="B180" s="40"/>
      <c r="C180" s="41"/>
      <c r="D180" s="42" t="s">
        <v>17</v>
      </c>
      <c r="E180" s="43"/>
      <c r="F180" s="44"/>
      <c r="G180" s="43"/>
      <c r="H180" s="44"/>
      <c r="I180" s="45">
        <v>750</v>
      </c>
      <c r="J180" s="45"/>
      <c r="K180" s="13"/>
    </row>
    <row r="181" spans="1:11" x14ac:dyDescent="0.25">
      <c r="A181" s="4" t="s">
        <v>3</v>
      </c>
      <c r="B181" s="34" t="s">
        <v>205</v>
      </c>
      <c r="C181" s="35" t="s">
        <v>983</v>
      </c>
      <c r="D181" s="36" t="s">
        <v>984</v>
      </c>
      <c r="E181" s="37">
        <v>49500</v>
      </c>
      <c r="F181" s="38">
        <v>13196.51</v>
      </c>
      <c r="G181" s="37">
        <v>0</v>
      </c>
      <c r="H181" s="38">
        <v>0</v>
      </c>
      <c r="I181" s="39">
        <v>5400</v>
      </c>
      <c r="J181" s="39">
        <f>E181-(F181+H181+I181)</f>
        <v>30903.489999999998</v>
      </c>
      <c r="K181" s="13"/>
    </row>
    <row r="182" spans="1:11" x14ac:dyDescent="0.25">
      <c r="A182" s="4" t="s">
        <v>3</v>
      </c>
      <c r="B182" s="40"/>
      <c r="C182" s="41"/>
      <c r="D182" s="42" t="s">
        <v>17</v>
      </c>
      <c r="E182" s="43"/>
      <c r="F182" s="44"/>
      <c r="G182" s="43"/>
      <c r="H182" s="44"/>
      <c r="I182" s="45">
        <v>5400</v>
      </c>
      <c r="J182" s="45"/>
      <c r="K182" s="13"/>
    </row>
    <row r="183" spans="1:11" x14ac:dyDescent="0.25">
      <c r="A183" s="4" t="s">
        <v>3</v>
      </c>
      <c r="B183" s="34" t="s">
        <v>205</v>
      </c>
      <c r="C183" s="35" t="s">
        <v>210</v>
      </c>
      <c r="D183" s="36" t="s">
        <v>211</v>
      </c>
      <c r="E183" s="37">
        <v>90500</v>
      </c>
      <c r="F183" s="38">
        <v>61290.76</v>
      </c>
      <c r="G183" s="37">
        <v>1500</v>
      </c>
      <c r="H183" s="38">
        <v>1500</v>
      </c>
      <c r="I183" s="39">
        <v>8150</v>
      </c>
      <c r="J183" s="39">
        <f>E183-(F183+H183+I183)</f>
        <v>19559.239999999991</v>
      </c>
      <c r="K183" s="13"/>
    </row>
    <row r="184" spans="1:11" x14ac:dyDescent="0.25">
      <c r="A184" s="4" t="s">
        <v>3</v>
      </c>
      <c r="B184" s="40"/>
      <c r="C184" s="41"/>
      <c r="D184" s="42" t="s">
        <v>17</v>
      </c>
      <c r="E184" s="43"/>
      <c r="F184" s="44"/>
      <c r="G184" s="43"/>
      <c r="H184" s="44"/>
      <c r="I184" s="45">
        <v>8150</v>
      </c>
      <c r="J184" s="45"/>
      <c r="K184" s="13"/>
    </row>
    <row r="185" spans="1:11" x14ac:dyDescent="0.25">
      <c r="A185" s="4" t="s">
        <v>3</v>
      </c>
      <c r="B185" s="34" t="s">
        <v>205</v>
      </c>
      <c r="C185" s="35" t="s">
        <v>212</v>
      </c>
      <c r="D185" s="36" t="s">
        <v>213</v>
      </c>
      <c r="E185" s="37">
        <v>261000</v>
      </c>
      <c r="F185" s="38">
        <v>120.27</v>
      </c>
      <c r="G185" s="37">
        <v>2000</v>
      </c>
      <c r="H185" s="38">
        <v>2000</v>
      </c>
      <c r="I185" s="39">
        <v>20000</v>
      </c>
      <c r="J185" s="39">
        <f>E185-(F185+H185+I185)</f>
        <v>238879.73</v>
      </c>
      <c r="K185" s="13"/>
    </row>
    <row r="186" spans="1:11" x14ac:dyDescent="0.25">
      <c r="A186" s="4" t="s">
        <v>3</v>
      </c>
      <c r="B186" s="40"/>
      <c r="C186" s="41"/>
      <c r="D186" s="42" t="s">
        <v>17</v>
      </c>
      <c r="E186" s="43"/>
      <c r="F186" s="44"/>
      <c r="G186" s="43"/>
      <c r="H186" s="44"/>
      <c r="I186" s="45">
        <v>20000</v>
      </c>
      <c r="J186" s="45"/>
      <c r="K186" s="13"/>
    </row>
    <row r="187" spans="1:11" x14ac:dyDescent="0.25">
      <c r="A187" s="4" t="s">
        <v>3</v>
      </c>
      <c r="B187" s="34" t="s">
        <v>205</v>
      </c>
      <c r="C187" s="35" t="s">
        <v>985</v>
      </c>
      <c r="D187" s="36" t="s">
        <v>986</v>
      </c>
      <c r="E187" s="37">
        <v>50000</v>
      </c>
      <c r="F187" s="38">
        <v>0</v>
      </c>
      <c r="G187" s="37">
        <v>0</v>
      </c>
      <c r="H187" s="38">
        <v>0</v>
      </c>
      <c r="I187" s="39">
        <v>1000</v>
      </c>
      <c r="J187" s="39">
        <f>E187-(F187+H187+I187)</f>
        <v>49000</v>
      </c>
      <c r="K187" s="13"/>
    </row>
    <row r="188" spans="1:11" x14ac:dyDescent="0.25">
      <c r="A188" s="4" t="s">
        <v>3</v>
      </c>
      <c r="B188" s="40"/>
      <c r="C188" s="41"/>
      <c r="D188" s="42" t="s">
        <v>17</v>
      </c>
      <c r="E188" s="43"/>
      <c r="F188" s="44"/>
      <c r="G188" s="43"/>
      <c r="H188" s="44"/>
      <c r="I188" s="45">
        <v>1000</v>
      </c>
      <c r="J188" s="45"/>
      <c r="K188" s="13"/>
    </row>
    <row r="189" spans="1:11" x14ac:dyDescent="0.25">
      <c r="A189" s="4" t="s">
        <v>3</v>
      </c>
      <c r="B189" s="34" t="s">
        <v>205</v>
      </c>
      <c r="C189" s="35" t="s">
        <v>987</v>
      </c>
      <c r="D189" s="36" t="s">
        <v>988</v>
      </c>
      <c r="E189" s="37">
        <v>35000</v>
      </c>
      <c r="F189" s="38">
        <v>0</v>
      </c>
      <c r="G189" s="37">
        <v>0</v>
      </c>
      <c r="H189" s="38">
        <v>0</v>
      </c>
      <c r="I189" s="39">
        <v>2500</v>
      </c>
      <c r="J189" s="39">
        <f>E189-(F189+H189+I189)</f>
        <v>32500</v>
      </c>
      <c r="K189" s="13"/>
    </row>
    <row r="190" spans="1:11" x14ac:dyDescent="0.25">
      <c r="A190" s="4" t="s">
        <v>3</v>
      </c>
      <c r="B190" s="40"/>
      <c r="C190" s="41"/>
      <c r="D190" s="42" t="s">
        <v>17</v>
      </c>
      <c r="E190" s="43"/>
      <c r="F190" s="44"/>
      <c r="G190" s="43"/>
      <c r="H190" s="44"/>
      <c r="I190" s="45">
        <v>2500</v>
      </c>
      <c r="J190" s="45"/>
      <c r="K190" s="13"/>
    </row>
    <row r="191" spans="1:11" x14ac:dyDescent="0.25">
      <c r="A191" s="4" t="s">
        <v>3</v>
      </c>
      <c r="B191" s="34" t="s">
        <v>205</v>
      </c>
      <c r="C191" s="35" t="s">
        <v>989</v>
      </c>
      <c r="D191" s="36" t="s">
        <v>990</v>
      </c>
      <c r="E191" s="37">
        <v>24000</v>
      </c>
      <c r="F191" s="38">
        <v>0</v>
      </c>
      <c r="G191" s="37">
        <v>0</v>
      </c>
      <c r="H191" s="38">
        <v>0</v>
      </c>
      <c r="I191" s="39">
        <v>11000</v>
      </c>
      <c r="J191" s="39">
        <f>E191-(F191+H191+I191)</f>
        <v>13000</v>
      </c>
      <c r="K191" s="13"/>
    </row>
    <row r="192" spans="1:11" x14ac:dyDescent="0.25">
      <c r="A192" s="4" t="s">
        <v>3</v>
      </c>
      <c r="B192" s="40"/>
      <c r="C192" s="41"/>
      <c r="D192" s="42" t="s">
        <v>17</v>
      </c>
      <c r="E192" s="43"/>
      <c r="F192" s="44"/>
      <c r="G192" s="43"/>
      <c r="H192" s="44"/>
      <c r="I192" s="45">
        <v>11000</v>
      </c>
      <c r="J192" s="45"/>
      <c r="K192" s="13"/>
    </row>
    <row r="193" spans="1:11" x14ac:dyDescent="0.25">
      <c r="A193" s="4" t="s">
        <v>3</v>
      </c>
      <c r="B193" s="34" t="s">
        <v>205</v>
      </c>
      <c r="C193" s="35" t="s">
        <v>991</v>
      </c>
      <c r="D193" s="36" t="s">
        <v>992</v>
      </c>
      <c r="E193" s="37">
        <v>42000</v>
      </c>
      <c r="F193" s="38">
        <v>0</v>
      </c>
      <c r="G193" s="37">
        <v>0</v>
      </c>
      <c r="H193" s="38">
        <v>0</v>
      </c>
      <c r="I193" s="39">
        <v>6000</v>
      </c>
      <c r="J193" s="39">
        <f>E193-(F193+H193+I193)</f>
        <v>36000</v>
      </c>
      <c r="K193" s="13"/>
    </row>
    <row r="194" spans="1:11" x14ac:dyDescent="0.25">
      <c r="A194" s="4" t="s">
        <v>3</v>
      </c>
      <c r="B194" s="40"/>
      <c r="C194" s="41"/>
      <c r="D194" s="42" t="s">
        <v>17</v>
      </c>
      <c r="E194" s="43"/>
      <c r="F194" s="44"/>
      <c r="G194" s="43"/>
      <c r="H194" s="44"/>
      <c r="I194" s="45">
        <v>6000</v>
      </c>
      <c r="J194" s="45"/>
      <c r="K194" s="13"/>
    </row>
    <row r="195" spans="1:11" x14ac:dyDescent="0.25">
      <c r="A195" s="4" t="s">
        <v>3</v>
      </c>
      <c r="B195" s="34" t="s">
        <v>205</v>
      </c>
      <c r="C195" s="35" t="s">
        <v>993</v>
      </c>
      <c r="D195" s="36" t="s">
        <v>994</v>
      </c>
      <c r="E195" s="37">
        <v>15000</v>
      </c>
      <c r="F195" s="38">
        <v>0</v>
      </c>
      <c r="G195" s="37">
        <v>0</v>
      </c>
      <c r="H195" s="38">
        <v>5062.8999999999996</v>
      </c>
      <c r="I195" s="39">
        <v>8000</v>
      </c>
      <c r="J195" s="39">
        <f>E195-(F195+H195+I195)</f>
        <v>1937.1000000000004</v>
      </c>
      <c r="K195" s="13"/>
    </row>
    <row r="196" spans="1:11" x14ac:dyDescent="0.25">
      <c r="A196" s="4" t="s">
        <v>3</v>
      </c>
      <c r="B196" s="40"/>
      <c r="C196" s="41"/>
      <c r="D196" s="42" t="s">
        <v>17</v>
      </c>
      <c r="E196" s="43"/>
      <c r="F196" s="44"/>
      <c r="G196" s="43"/>
      <c r="H196" s="44"/>
      <c r="I196" s="45">
        <v>8000</v>
      </c>
      <c r="J196" s="45"/>
      <c r="K196" s="13"/>
    </row>
    <row r="197" spans="1:11" x14ac:dyDescent="0.25">
      <c r="A197" s="4" t="s">
        <v>3</v>
      </c>
      <c r="B197" s="34" t="s">
        <v>22</v>
      </c>
      <c r="C197" s="35" t="s">
        <v>214</v>
      </c>
      <c r="D197" s="36" t="s">
        <v>215</v>
      </c>
      <c r="E197" s="37">
        <v>236411</v>
      </c>
      <c r="F197" s="38">
        <v>186802.54</v>
      </c>
      <c r="G197" s="37">
        <v>5000</v>
      </c>
      <c r="H197" s="38">
        <v>39500</v>
      </c>
      <c r="I197" s="39">
        <v>2000</v>
      </c>
      <c r="J197" s="39">
        <f>E197-(F197+H197+I197)</f>
        <v>8108.4599999999919</v>
      </c>
      <c r="K197" s="13"/>
    </row>
    <row r="198" spans="1:11" x14ac:dyDescent="0.25">
      <c r="A198" s="4" t="s">
        <v>3</v>
      </c>
      <c r="B198" s="40"/>
      <c r="C198" s="41"/>
      <c r="D198" s="42" t="s">
        <v>25</v>
      </c>
      <c r="E198" s="43"/>
      <c r="F198" s="44"/>
      <c r="G198" s="43"/>
      <c r="H198" s="44"/>
      <c r="I198" s="45">
        <v>2000</v>
      </c>
      <c r="J198" s="45"/>
      <c r="K198" s="13"/>
    </row>
    <row r="199" spans="1:11" x14ac:dyDescent="0.25">
      <c r="A199" s="4" t="s">
        <v>3</v>
      </c>
      <c r="B199" s="34" t="s">
        <v>22</v>
      </c>
      <c r="C199" s="35" t="s">
        <v>995</v>
      </c>
      <c r="D199" s="36" t="s">
        <v>996</v>
      </c>
      <c r="E199" s="37">
        <v>400000</v>
      </c>
      <c r="F199" s="38">
        <v>54494.19</v>
      </c>
      <c r="G199" s="37">
        <v>0</v>
      </c>
      <c r="H199" s="38">
        <v>250</v>
      </c>
      <c r="I199" s="39">
        <v>500</v>
      </c>
      <c r="J199" s="39">
        <f>E199-(F199+H199+I199)</f>
        <v>344755.81</v>
      </c>
      <c r="K199" s="13"/>
    </row>
    <row r="200" spans="1:11" x14ac:dyDescent="0.25">
      <c r="A200" s="4" t="s">
        <v>3</v>
      </c>
      <c r="B200" s="40"/>
      <c r="C200" s="41"/>
      <c r="D200" s="42" t="s">
        <v>25</v>
      </c>
      <c r="E200" s="43"/>
      <c r="F200" s="44"/>
      <c r="G200" s="43"/>
      <c r="H200" s="44"/>
      <c r="I200" s="45">
        <v>500</v>
      </c>
      <c r="J200" s="45"/>
      <c r="K200" s="13"/>
    </row>
    <row r="201" spans="1:11" x14ac:dyDescent="0.25">
      <c r="A201" s="4" t="s">
        <v>3</v>
      </c>
      <c r="B201" s="34" t="s">
        <v>22</v>
      </c>
      <c r="C201" s="35" t="s">
        <v>216</v>
      </c>
      <c r="D201" s="36" t="s">
        <v>217</v>
      </c>
      <c r="E201" s="37">
        <v>210000</v>
      </c>
      <c r="F201" s="38">
        <v>96534.55</v>
      </c>
      <c r="G201" s="37">
        <v>11000</v>
      </c>
      <c r="H201" s="38">
        <v>55000</v>
      </c>
      <c r="I201" s="39">
        <v>25000</v>
      </c>
      <c r="J201" s="39">
        <f>E201-(F201+H201+I201)</f>
        <v>33465.450000000012</v>
      </c>
      <c r="K201" s="13"/>
    </row>
    <row r="202" spans="1:11" x14ac:dyDescent="0.25">
      <c r="A202" s="4" t="s">
        <v>3</v>
      </c>
      <c r="B202" s="40"/>
      <c r="C202" s="41"/>
      <c r="D202" s="42" t="s">
        <v>25</v>
      </c>
      <c r="E202" s="43"/>
      <c r="F202" s="44"/>
      <c r="G202" s="43"/>
      <c r="H202" s="44"/>
      <c r="I202" s="45">
        <v>25000</v>
      </c>
      <c r="J202" s="45"/>
      <c r="K202" s="13"/>
    </row>
    <row r="203" spans="1:11" x14ac:dyDescent="0.25">
      <c r="A203" s="4" t="s">
        <v>3</v>
      </c>
      <c r="B203" s="34" t="s">
        <v>218</v>
      </c>
      <c r="C203" s="35" t="s">
        <v>219</v>
      </c>
      <c r="D203" s="36" t="s">
        <v>220</v>
      </c>
      <c r="E203" s="37">
        <v>165000</v>
      </c>
      <c r="F203" s="38">
        <v>99497.01</v>
      </c>
      <c r="G203" s="37">
        <v>1500</v>
      </c>
      <c r="H203" s="38">
        <v>35400</v>
      </c>
      <c r="I203" s="39">
        <v>2000</v>
      </c>
      <c r="J203" s="39">
        <f>E203-(F203+H203+I203)</f>
        <v>28102.989999999991</v>
      </c>
      <c r="K203" s="13"/>
    </row>
    <row r="204" spans="1:11" x14ac:dyDescent="0.25">
      <c r="A204" s="4" t="s">
        <v>3</v>
      </c>
      <c r="B204" s="40"/>
      <c r="C204" s="41"/>
      <c r="D204" s="42" t="s">
        <v>25</v>
      </c>
      <c r="E204" s="43"/>
      <c r="F204" s="44"/>
      <c r="G204" s="43"/>
      <c r="H204" s="44"/>
      <c r="I204" s="45">
        <v>2000</v>
      </c>
      <c r="J204" s="45"/>
      <c r="K204" s="13"/>
    </row>
    <row r="205" spans="1:11" x14ac:dyDescent="0.25">
      <c r="A205" s="4" t="s">
        <v>3</v>
      </c>
      <c r="B205" s="34" t="s">
        <v>218</v>
      </c>
      <c r="C205" s="35" t="s">
        <v>221</v>
      </c>
      <c r="D205" s="36" t="s">
        <v>222</v>
      </c>
      <c r="E205" s="37">
        <v>215000</v>
      </c>
      <c r="F205" s="38">
        <v>80854.490000000005</v>
      </c>
      <c r="G205" s="37">
        <v>500</v>
      </c>
      <c r="H205" s="38">
        <v>71500</v>
      </c>
      <c r="I205" s="39">
        <v>10000</v>
      </c>
      <c r="J205" s="39">
        <f>E205-(F205+H205+I205)</f>
        <v>52645.510000000009</v>
      </c>
      <c r="K205" s="13"/>
    </row>
    <row r="206" spans="1:11" x14ac:dyDescent="0.25">
      <c r="A206" s="4" t="s">
        <v>3</v>
      </c>
      <c r="B206" s="40"/>
      <c r="C206" s="41"/>
      <c r="D206" s="42" t="s">
        <v>25</v>
      </c>
      <c r="E206" s="43"/>
      <c r="F206" s="44"/>
      <c r="G206" s="43"/>
      <c r="H206" s="44"/>
      <c r="I206" s="45">
        <v>10000</v>
      </c>
      <c r="J206" s="45"/>
      <c r="K206" s="13"/>
    </row>
    <row r="207" spans="1:11" x14ac:dyDescent="0.25">
      <c r="A207" s="4" t="s">
        <v>3</v>
      </c>
      <c r="B207" s="34" t="s">
        <v>218</v>
      </c>
      <c r="C207" s="35" t="s">
        <v>223</v>
      </c>
      <c r="D207" s="36" t="s">
        <v>224</v>
      </c>
      <c r="E207" s="37">
        <v>95000</v>
      </c>
      <c r="F207" s="38">
        <v>29491.07</v>
      </c>
      <c r="G207" s="37">
        <v>5000</v>
      </c>
      <c r="H207" s="38">
        <v>34600</v>
      </c>
      <c r="I207" s="39">
        <v>5000</v>
      </c>
      <c r="J207" s="39">
        <f>E207-(F207+H207+I207)</f>
        <v>25908.929999999993</v>
      </c>
      <c r="K207" s="13"/>
    </row>
    <row r="208" spans="1:11" x14ac:dyDescent="0.25">
      <c r="A208" s="4" t="s">
        <v>3</v>
      </c>
      <c r="B208" s="40"/>
      <c r="C208" s="41"/>
      <c r="D208" s="42" t="s">
        <v>25</v>
      </c>
      <c r="E208" s="43"/>
      <c r="F208" s="44"/>
      <c r="G208" s="43"/>
      <c r="H208" s="44"/>
      <c r="I208" s="45">
        <v>5000</v>
      </c>
      <c r="J208" s="45"/>
      <c r="K208" s="13"/>
    </row>
    <row r="209" spans="1:11" x14ac:dyDescent="0.25">
      <c r="A209" s="4" t="s">
        <v>3</v>
      </c>
      <c r="B209" s="34" t="s">
        <v>218</v>
      </c>
      <c r="C209" s="35" t="s">
        <v>225</v>
      </c>
      <c r="D209" s="36" t="s">
        <v>226</v>
      </c>
      <c r="E209" s="37">
        <v>48400</v>
      </c>
      <c r="F209" s="38">
        <v>19985.599999999999</v>
      </c>
      <c r="G209" s="37">
        <v>5000</v>
      </c>
      <c r="H209" s="38">
        <v>5000</v>
      </c>
      <c r="I209" s="39">
        <v>13000</v>
      </c>
      <c r="J209" s="39">
        <f>E209-(F209+H209+I209)</f>
        <v>10414.400000000001</v>
      </c>
      <c r="K209" s="13"/>
    </row>
    <row r="210" spans="1:11" x14ac:dyDescent="0.25">
      <c r="A210" s="4" t="s">
        <v>3</v>
      </c>
      <c r="B210" s="40"/>
      <c r="C210" s="41"/>
      <c r="D210" s="42" t="s">
        <v>25</v>
      </c>
      <c r="E210" s="43"/>
      <c r="F210" s="44"/>
      <c r="G210" s="43"/>
      <c r="H210" s="44"/>
      <c r="I210" s="45">
        <v>13000</v>
      </c>
      <c r="J210" s="45"/>
      <c r="K210" s="13"/>
    </row>
    <row r="211" spans="1:11" x14ac:dyDescent="0.25">
      <c r="A211" s="4" t="s">
        <v>3</v>
      </c>
      <c r="B211" s="34" t="s">
        <v>218</v>
      </c>
      <c r="C211" s="35" t="s">
        <v>227</v>
      </c>
      <c r="D211" s="36" t="s">
        <v>228</v>
      </c>
      <c r="E211" s="37">
        <v>303000</v>
      </c>
      <c r="F211" s="38">
        <v>8892.4</v>
      </c>
      <c r="G211" s="37">
        <v>500</v>
      </c>
      <c r="H211" s="38">
        <v>0</v>
      </c>
      <c r="I211" s="39">
        <v>4500</v>
      </c>
      <c r="J211" s="39">
        <f>E211-(F211+H211+I211)</f>
        <v>289607.59999999998</v>
      </c>
      <c r="K211" s="13"/>
    </row>
    <row r="212" spans="1:11" x14ac:dyDescent="0.25">
      <c r="A212" s="4" t="s">
        <v>3</v>
      </c>
      <c r="B212" s="40"/>
      <c r="C212" s="41"/>
      <c r="D212" s="42" t="s">
        <v>25</v>
      </c>
      <c r="E212" s="43"/>
      <c r="F212" s="44"/>
      <c r="G212" s="43"/>
      <c r="H212" s="44"/>
      <c r="I212" s="45">
        <v>4500</v>
      </c>
      <c r="J212" s="45"/>
      <c r="K212" s="13"/>
    </row>
    <row r="213" spans="1:11" x14ac:dyDescent="0.25">
      <c r="A213" s="4" t="s">
        <v>3</v>
      </c>
      <c r="B213" s="34" t="s">
        <v>218</v>
      </c>
      <c r="C213" s="35" t="s">
        <v>997</v>
      </c>
      <c r="D213" s="36" t="s">
        <v>998</v>
      </c>
      <c r="E213" s="37">
        <v>145000</v>
      </c>
      <c r="F213" s="38">
        <v>93801.16</v>
      </c>
      <c r="G213" s="37">
        <v>0</v>
      </c>
      <c r="H213" s="38">
        <v>0</v>
      </c>
      <c r="I213" s="39">
        <v>2500</v>
      </c>
      <c r="J213" s="39">
        <f>E213-(F213+H213+I213)</f>
        <v>48698.84</v>
      </c>
      <c r="K213" s="13"/>
    </row>
    <row r="214" spans="1:11" x14ac:dyDescent="0.25">
      <c r="A214" s="4" t="s">
        <v>3</v>
      </c>
      <c r="B214" s="40"/>
      <c r="C214" s="41"/>
      <c r="D214" s="42" t="s">
        <v>25</v>
      </c>
      <c r="E214" s="43"/>
      <c r="F214" s="44"/>
      <c r="G214" s="43"/>
      <c r="H214" s="44"/>
      <c r="I214" s="45">
        <v>2500</v>
      </c>
      <c r="J214" s="45"/>
      <c r="K214" s="13"/>
    </row>
    <row r="215" spans="1:11" x14ac:dyDescent="0.25">
      <c r="A215" s="4" t="s">
        <v>3</v>
      </c>
      <c r="B215" s="34" t="s">
        <v>218</v>
      </c>
      <c r="C215" s="35" t="s">
        <v>229</v>
      </c>
      <c r="D215" s="36" t="s">
        <v>230</v>
      </c>
      <c r="E215" s="37">
        <v>90000</v>
      </c>
      <c r="F215" s="38">
        <v>60840.33</v>
      </c>
      <c r="G215" s="37">
        <v>3000</v>
      </c>
      <c r="H215" s="38">
        <v>5000</v>
      </c>
      <c r="I215" s="39">
        <v>3000</v>
      </c>
      <c r="J215" s="39">
        <f>E215-(F215+H215+I215)</f>
        <v>21159.67</v>
      </c>
      <c r="K215" s="13"/>
    </row>
    <row r="216" spans="1:11" x14ac:dyDescent="0.25">
      <c r="A216" s="4" t="s">
        <v>3</v>
      </c>
      <c r="B216" s="40"/>
      <c r="C216" s="41"/>
      <c r="D216" s="42" t="s">
        <v>25</v>
      </c>
      <c r="E216" s="43"/>
      <c r="F216" s="44"/>
      <c r="G216" s="43"/>
      <c r="H216" s="44"/>
      <c r="I216" s="45">
        <v>3000</v>
      </c>
      <c r="J216" s="45"/>
      <c r="K216" s="13"/>
    </row>
    <row r="217" spans="1:11" x14ac:dyDescent="0.25">
      <c r="A217" s="4" t="s">
        <v>3</v>
      </c>
      <c r="B217" s="34" t="s">
        <v>218</v>
      </c>
      <c r="C217" s="35" t="s">
        <v>231</v>
      </c>
      <c r="D217" s="36" t="s">
        <v>232</v>
      </c>
      <c r="E217" s="37">
        <v>137000</v>
      </c>
      <c r="F217" s="38">
        <v>109621.83</v>
      </c>
      <c r="G217" s="37">
        <v>2000</v>
      </c>
      <c r="H217" s="38">
        <v>2000</v>
      </c>
      <c r="I217" s="39">
        <v>2000</v>
      </c>
      <c r="J217" s="39">
        <f>E217-(F217+H217+I217)</f>
        <v>23378.17</v>
      </c>
      <c r="K217" s="13"/>
    </row>
    <row r="218" spans="1:11" x14ac:dyDescent="0.25">
      <c r="A218" s="4" t="s">
        <v>3</v>
      </c>
      <c r="B218" s="40"/>
      <c r="C218" s="41"/>
      <c r="D218" s="42" t="s">
        <v>25</v>
      </c>
      <c r="E218" s="43"/>
      <c r="F218" s="44"/>
      <c r="G218" s="43"/>
      <c r="H218" s="44"/>
      <c r="I218" s="45">
        <v>2000</v>
      </c>
      <c r="J218" s="45"/>
      <c r="K218" s="13"/>
    </row>
    <row r="219" spans="1:11" x14ac:dyDescent="0.25">
      <c r="A219" s="4" t="s">
        <v>3</v>
      </c>
      <c r="B219" s="34" t="s">
        <v>218</v>
      </c>
      <c r="C219" s="35" t="s">
        <v>233</v>
      </c>
      <c r="D219" s="36" t="s">
        <v>234</v>
      </c>
      <c r="E219" s="37">
        <v>475000</v>
      </c>
      <c r="F219" s="38">
        <v>215847.38</v>
      </c>
      <c r="G219" s="37">
        <v>50000</v>
      </c>
      <c r="H219" s="38">
        <v>53598.7</v>
      </c>
      <c r="I219" s="39">
        <v>50000</v>
      </c>
      <c r="J219" s="39">
        <f>E219-(F219+H219+I219)</f>
        <v>155553.91999999998</v>
      </c>
      <c r="K219" s="13"/>
    </row>
    <row r="220" spans="1:11" x14ac:dyDescent="0.25">
      <c r="A220" s="4" t="s">
        <v>3</v>
      </c>
      <c r="B220" s="40"/>
      <c r="C220" s="41"/>
      <c r="D220" s="42" t="s">
        <v>25</v>
      </c>
      <c r="E220" s="43"/>
      <c r="F220" s="44"/>
      <c r="G220" s="43"/>
      <c r="H220" s="44"/>
      <c r="I220" s="45">
        <v>50000</v>
      </c>
      <c r="J220" s="45"/>
      <c r="K220" s="13"/>
    </row>
    <row r="221" spans="1:11" x14ac:dyDescent="0.25">
      <c r="A221" s="4" t="s">
        <v>3</v>
      </c>
      <c r="B221" s="34" t="s">
        <v>218</v>
      </c>
      <c r="C221" s="35" t="s">
        <v>235</v>
      </c>
      <c r="D221" s="36" t="s">
        <v>236</v>
      </c>
      <c r="E221" s="37">
        <v>50000</v>
      </c>
      <c r="F221" s="38">
        <v>19303.330000000002</v>
      </c>
      <c r="G221" s="37">
        <v>8000</v>
      </c>
      <c r="H221" s="38">
        <v>500</v>
      </c>
      <c r="I221" s="39">
        <v>4500</v>
      </c>
      <c r="J221" s="39">
        <f>E221-(F221+H221+I221)</f>
        <v>25696.67</v>
      </c>
      <c r="K221" s="13"/>
    </row>
    <row r="222" spans="1:11" x14ac:dyDescent="0.25">
      <c r="A222" s="4" t="s">
        <v>3</v>
      </c>
      <c r="B222" s="40"/>
      <c r="C222" s="41"/>
      <c r="D222" s="42" t="s">
        <v>25</v>
      </c>
      <c r="E222" s="43"/>
      <c r="F222" s="44"/>
      <c r="G222" s="43"/>
      <c r="H222" s="44"/>
      <c r="I222" s="45">
        <v>4500</v>
      </c>
      <c r="J222" s="45"/>
      <c r="K222" s="13"/>
    </row>
    <row r="223" spans="1:11" x14ac:dyDescent="0.25">
      <c r="A223" s="4" t="s">
        <v>3</v>
      </c>
      <c r="B223" s="34" t="s">
        <v>218</v>
      </c>
      <c r="C223" s="35" t="s">
        <v>237</v>
      </c>
      <c r="D223" s="36" t="s">
        <v>238</v>
      </c>
      <c r="E223" s="37">
        <v>82000</v>
      </c>
      <c r="F223" s="38">
        <v>1168.8599999999999</v>
      </c>
      <c r="G223" s="37">
        <v>10000</v>
      </c>
      <c r="H223" s="38">
        <v>31737.1</v>
      </c>
      <c r="I223" s="39">
        <v>22000</v>
      </c>
      <c r="J223" s="39">
        <f>E223-(F223+H223+I223)</f>
        <v>27094.04</v>
      </c>
      <c r="K223" s="13"/>
    </row>
    <row r="224" spans="1:11" x14ac:dyDescent="0.25">
      <c r="A224" s="4" t="s">
        <v>3</v>
      </c>
      <c r="B224" s="40"/>
      <c r="C224" s="41"/>
      <c r="D224" s="42" t="s">
        <v>25</v>
      </c>
      <c r="E224" s="43"/>
      <c r="F224" s="44"/>
      <c r="G224" s="43"/>
      <c r="H224" s="44"/>
      <c r="I224" s="45">
        <v>22000</v>
      </c>
      <c r="J224" s="45"/>
      <c r="K224" s="13"/>
    </row>
    <row r="225" spans="1:11" x14ac:dyDescent="0.25">
      <c r="A225" s="4" t="s">
        <v>3</v>
      </c>
      <c r="B225" s="34" t="s">
        <v>218</v>
      </c>
      <c r="C225" s="35" t="s">
        <v>239</v>
      </c>
      <c r="D225" s="36" t="s">
        <v>240</v>
      </c>
      <c r="E225" s="37">
        <v>60000</v>
      </c>
      <c r="F225" s="38">
        <v>0</v>
      </c>
      <c r="G225" s="37">
        <v>3000</v>
      </c>
      <c r="H225" s="38">
        <v>3000</v>
      </c>
      <c r="I225" s="39">
        <v>7000</v>
      </c>
      <c r="J225" s="39">
        <f>E225-(F225+H225+I225)</f>
        <v>50000</v>
      </c>
      <c r="K225" s="13"/>
    </row>
    <row r="226" spans="1:11" x14ac:dyDescent="0.25">
      <c r="A226" s="4" t="s">
        <v>3</v>
      </c>
      <c r="B226" s="40"/>
      <c r="C226" s="41"/>
      <c r="D226" s="42" t="s">
        <v>25</v>
      </c>
      <c r="E226" s="43"/>
      <c r="F226" s="44"/>
      <c r="G226" s="43"/>
      <c r="H226" s="44"/>
      <c r="I226" s="45">
        <v>7000</v>
      </c>
      <c r="J226" s="45"/>
      <c r="K226" s="13"/>
    </row>
    <row r="227" spans="1:11" x14ac:dyDescent="0.25">
      <c r="A227" s="4" t="s">
        <v>3</v>
      </c>
      <c r="B227" s="34" t="s">
        <v>241</v>
      </c>
      <c r="C227" s="35" t="s">
        <v>242</v>
      </c>
      <c r="D227" s="36" t="s">
        <v>243</v>
      </c>
      <c r="E227" s="37">
        <v>1200000</v>
      </c>
      <c r="F227" s="38">
        <v>103263.2</v>
      </c>
      <c r="G227" s="37">
        <v>355000</v>
      </c>
      <c r="H227" s="38">
        <v>355000</v>
      </c>
      <c r="I227" s="39">
        <v>115000</v>
      </c>
      <c r="J227" s="39">
        <f>E227-(F227+H227+I227)</f>
        <v>626736.80000000005</v>
      </c>
      <c r="K227" s="13"/>
    </row>
    <row r="228" spans="1:11" x14ac:dyDescent="0.25">
      <c r="A228" s="4" t="s">
        <v>3</v>
      </c>
      <c r="B228" s="40"/>
      <c r="C228" s="41"/>
      <c r="D228" s="42" t="s">
        <v>17</v>
      </c>
      <c r="E228" s="43"/>
      <c r="F228" s="44"/>
      <c r="G228" s="43"/>
      <c r="H228" s="44"/>
      <c r="I228" s="45">
        <v>115000</v>
      </c>
      <c r="J228" s="45"/>
      <c r="K228" s="13"/>
    </row>
    <row r="229" spans="1:11" x14ac:dyDescent="0.25">
      <c r="A229" s="4" t="s">
        <v>3</v>
      </c>
      <c r="B229" s="34" t="s">
        <v>241</v>
      </c>
      <c r="C229" s="35" t="s">
        <v>244</v>
      </c>
      <c r="D229" s="36" t="s">
        <v>245</v>
      </c>
      <c r="E229" s="37">
        <v>44000</v>
      </c>
      <c r="F229" s="38">
        <v>1090.77</v>
      </c>
      <c r="G229" s="37">
        <v>1000</v>
      </c>
      <c r="H229" s="38">
        <v>1000</v>
      </c>
      <c r="I229" s="39">
        <v>7500</v>
      </c>
      <c r="J229" s="39">
        <f>E229-(F229+H229+I229)</f>
        <v>34409.229999999996</v>
      </c>
      <c r="K229" s="13"/>
    </row>
    <row r="230" spans="1:11" x14ac:dyDescent="0.25">
      <c r="A230" s="4" t="s">
        <v>3</v>
      </c>
      <c r="B230" s="40"/>
      <c r="C230" s="41"/>
      <c r="D230" s="42" t="s">
        <v>17</v>
      </c>
      <c r="E230" s="43"/>
      <c r="F230" s="44"/>
      <c r="G230" s="43"/>
      <c r="H230" s="44"/>
      <c r="I230" s="45">
        <v>7500</v>
      </c>
      <c r="J230" s="45"/>
      <c r="K230" s="13"/>
    </row>
    <row r="231" spans="1:11" x14ac:dyDescent="0.25">
      <c r="A231" s="4" t="s">
        <v>3</v>
      </c>
      <c r="B231" s="34" t="s">
        <v>241</v>
      </c>
      <c r="C231" s="35" t="s">
        <v>246</v>
      </c>
      <c r="D231" s="36" t="s">
        <v>247</v>
      </c>
      <c r="E231" s="37">
        <v>61000</v>
      </c>
      <c r="F231" s="38">
        <v>4094.6</v>
      </c>
      <c r="G231" s="37">
        <v>3000</v>
      </c>
      <c r="H231" s="38">
        <v>3000</v>
      </c>
      <c r="I231" s="39">
        <v>5500</v>
      </c>
      <c r="J231" s="39">
        <f>E231-(F231+H231+I231)</f>
        <v>48405.4</v>
      </c>
      <c r="K231" s="13"/>
    </row>
    <row r="232" spans="1:11" x14ac:dyDescent="0.25">
      <c r="A232" s="4" t="s">
        <v>3</v>
      </c>
      <c r="B232" s="40"/>
      <c r="C232" s="41"/>
      <c r="D232" s="42" t="s">
        <v>17</v>
      </c>
      <c r="E232" s="43"/>
      <c r="F232" s="44"/>
      <c r="G232" s="43"/>
      <c r="H232" s="44"/>
      <c r="I232" s="45">
        <v>5500</v>
      </c>
      <c r="J232" s="45"/>
      <c r="K232" s="13"/>
    </row>
    <row r="233" spans="1:11" x14ac:dyDescent="0.25">
      <c r="A233" s="4" t="s">
        <v>3</v>
      </c>
      <c r="B233" s="34" t="s">
        <v>241</v>
      </c>
      <c r="C233" s="35" t="s">
        <v>248</v>
      </c>
      <c r="D233" s="36" t="s">
        <v>249</v>
      </c>
      <c r="E233" s="37">
        <v>65000</v>
      </c>
      <c r="F233" s="38">
        <v>46.5</v>
      </c>
      <c r="G233" s="37">
        <v>6000</v>
      </c>
      <c r="H233" s="38">
        <v>0</v>
      </c>
      <c r="I233" s="39">
        <v>3000</v>
      </c>
      <c r="J233" s="39">
        <f>E233-(F233+H233+I233)</f>
        <v>61953.5</v>
      </c>
      <c r="K233" s="13"/>
    </row>
    <row r="234" spans="1:11" x14ac:dyDescent="0.25">
      <c r="A234" s="4" t="s">
        <v>3</v>
      </c>
      <c r="B234" s="40"/>
      <c r="C234" s="41"/>
      <c r="D234" s="42" t="s">
        <v>17</v>
      </c>
      <c r="E234" s="43"/>
      <c r="F234" s="44"/>
      <c r="G234" s="43"/>
      <c r="H234" s="44"/>
      <c r="I234" s="45">
        <v>3000</v>
      </c>
      <c r="J234" s="45"/>
      <c r="K234" s="13"/>
    </row>
    <row r="235" spans="1:11" x14ac:dyDescent="0.25">
      <c r="A235" s="4" t="s">
        <v>3</v>
      </c>
      <c r="B235" s="34" t="s">
        <v>241</v>
      </c>
      <c r="C235" s="35" t="s">
        <v>250</v>
      </c>
      <c r="D235" s="36" t="s">
        <v>251</v>
      </c>
      <c r="E235" s="37">
        <v>55000</v>
      </c>
      <c r="F235" s="38">
        <v>0</v>
      </c>
      <c r="G235" s="37">
        <v>2000</v>
      </c>
      <c r="H235" s="38">
        <v>2000</v>
      </c>
      <c r="I235" s="39">
        <v>2000</v>
      </c>
      <c r="J235" s="39">
        <f>E235-(F235+H235+I235)</f>
        <v>51000</v>
      </c>
      <c r="K235" s="13"/>
    </row>
    <row r="236" spans="1:11" x14ac:dyDescent="0.25">
      <c r="A236" s="4" t="s">
        <v>3</v>
      </c>
      <c r="B236" s="40"/>
      <c r="C236" s="41"/>
      <c r="D236" s="42" t="s">
        <v>17</v>
      </c>
      <c r="E236" s="43"/>
      <c r="F236" s="44"/>
      <c r="G236" s="43"/>
      <c r="H236" s="44"/>
      <c r="I236" s="45">
        <v>2000</v>
      </c>
      <c r="J236" s="45"/>
      <c r="K236" s="13"/>
    </row>
    <row r="237" spans="1:11" x14ac:dyDescent="0.25">
      <c r="A237" s="4" t="s">
        <v>3</v>
      </c>
      <c r="B237" s="34" t="s">
        <v>241</v>
      </c>
      <c r="C237" s="35" t="s">
        <v>999</v>
      </c>
      <c r="D237" s="36" t="s">
        <v>1000</v>
      </c>
      <c r="E237" s="37">
        <v>15000</v>
      </c>
      <c r="F237" s="38">
        <v>0</v>
      </c>
      <c r="G237" s="37">
        <v>0</v>
      </c>
      <c r="H237" s="38">
        <v>0</v>
      </c>
      <c r="I237" s="39">
        <v>7500</v>
      </c>
      <c r="J237" s="39">
        <f>E237-(F237+H237+I237)</f>
        <v>7500</v>
      </c>
      <c r="K237" s="13"/>
    </row>
    <row r="238" spans="1:11" ht="13.5" thickBot="1" x14ac:dyDescent="0.3">
      <c r="A238" s="4" t="s">
        <v>3</v>
      </c>
      <c r="B238" s="40"/>
      <c r="C238" s="41"/>
      <c r="D238" s="42" t="s">
        <v>17</v>
      </c>
      <c r="E238" s="43"/>
      <c r="F238" s="44"/>
      <c r="G238" s="43"/>
      <c r="H238" s="44"/>
      <c r="I238" s="45">
        <v>7500</v>
      </c>
      <c r="J238" s="45"/>
      <c r="K238" s="13"/>
    </row>
    <row r="239" spans="1:11" ht="13.5" thickBot="1" x14ac:dyDescent="0.3">
      <c r="A239" s="4" t="s">
        <v>3</v>
      </c>
      <c r="B239" s="29" t="s">
        <v>252</v>
      </c>
      <c r="C239" s="30"/>
      <c r="D239" s="31"/>
      <c r="E239" s="32">
        <v>4874261</v>
      </c>
      <c r="F239" s="33">
        <v>1294935.71</v>
      </c>
      <c r="G239" s="32">
        <v>476250</v>
      </c>
      <c r="H239" s="33">
        <v>707898.7</v>
      </c>
      <c r="I239" s="33">
        <v>450550</v>
      </c>
      <c r="J239" s="33">
        <v>2420876.59</v>
      </c>
      <c r="K239" s="13"/>
    </row>
    <row r="240" spans="1:11" ht="13.5" thickBot="1" x14ac:dyDescent="0.3">
      <c r="A240" s="4" t="s">
        <v>3</v>
      </c>
      <c r="B240" s="46"/>
      <c r="C240" s="47"/>
      <c r="D240" s="48" t="s">
        <v>79</v>
      </c>
      <c r="E240" s="49">
        <f>SUM(E12:E239)/2</f>
        <v>54606200.450000003</v>
      </c>
      <c r="F240" s="50">
        <f>SUM(F12:F239)/2</f>
        <v>31589880.295000006</v>
      </c>
      <c r="G240" s="49">
        <f>SUM(G12:G239)/2</f>
        <v>2829692</v>
      </c>
      <c r="H240" s="51">
        <f>SUM(H12:H239)/2</f>
        <v>4025938.7</v>
      </c>
      <c r="I240" s="51">
        <f>SUM(I12:I239)/3</f>
        <v>2142854.3000000003</v>
      </c>
      <c r="J240" s="51">
        <f>E240-(F240+H240+I240)</f>
        <v>16847527.155000001</v>
      </c>
      <c r="K240" s="52"/>
    </row>
    <row r="241" spans="1:11" x14ac:dyDescent="0.25">
      <c r="A241" s="4" t="s">
        <v>3</v>
      </c>
      <c r="C241" s="14"/>
      <c r="E241" s="13"/>
      <c r="F241" s="13"/>
      <c r="G241" s="13"/>
      <c r="H241" s="13"/>
      <c r="I241" s="13"/>
      <c r="J241" s="13"/>
      <c r="K241" s="13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7" fitToHeight="23" orientation="landscape" r:id="rId1"/>
  <headerFooter alignWithMargins="0"/>
  <rowBreaks count="6" manualBreakCount="6">
    <brk id="39" max="16383" man="1"/>
    <brk id="67" max="16383" man="1"/>
    <brk id="95" max="16383" man="1"/>
    <brk id="123" max="16383" man="1"/>
    <brk id="151" max="16383" man="1"/>
    <brk id="204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C2739-F434-4B04-B337-DB0B91366915}">
  <sheetPr codeName="List3"/>
  <dimension ref="A3:K545"/>
  <sheetViews>
    <sheetView showGridLines="0" zoomScaleNormal="100" zoomScaleSheetLayoutView="100" workbookViewId="0">
      <selection activeCell="F31" sqref="F31"/>
    </sheetView>
  </sheetViews>
  <sheetFormatPr defaultRowHeight="12.75" x14ac:dyDescent="0.25"/>
  <cols>
    <col min="1" max="1" width="5.7109375" style="4" customWidth="1"/>
    <col min="2" max="2" width="26.28515625" style="4" customWidth="1"/>
    <col min="3" max="3" width="8.7109375" style="4" customWidth="1"/>
    <col min="4" max="4" width="37.28515625" style="4" customWidth="1"/>
    <col min="5" max="5" width="15.140625" style="5" customWidth="1"/>
    <col min="6" max="6" width="12.7109375" style="5" customWidth="1"/>
    <col min="7" max="11" width="15.140625" style="5" customWidth="1"/>
    <col min="12" max="256" width="8.85546875" style="6"/>
    <col min="257" max="257" width="5.7109375" style="6" customWidth="1"/>
    <col min="258" max="258" width="26.28515625" style="6" customWidth="1"/>
    <col min="259" max="259" width="8.7109375" style="6" customWidth="1"/>
    <col min="260" max="260" width="37.28515625" style="6" customWidth="1"/>
    <col min="261" max="267" width="15.140625" style="6" customWidth="1"/>
    <col min="268" max="512" width="8.85546875" style="6"/>
    <col min="513" max="513" width="5.7109375" style="6" customWidth="1"/>
    <col min="514" max="514" width="26.28515625" style="6" customWidth="1"/>
    <col min="515" max="515" width="8.7109375" style="6" customWidth="1"/>
    <col min="516" max="516" width="37.28515625" style="6" customWidth="1"/>
    <col min="517" max="523" width="15.140625" style="6" customWidth="1"/>
    <col min="524" max="768" width="8.85546875" style="6"/>
    <col min="769" max="769" width="5.7109375" style="6" customWidth="1"/>
    <col min="770" max="770" width="26.28515625" style="6" customWidth="1"/>
    <col min="771" max="771" width="8.7109375" style="6" customWidth="1"/>
    <col min="772" max="772" width="37.28515625" style="6" customWidth="1"/>
    <col min="773" max="779" width="15.140625" style="6" customWidth="1"/>
    <col min="780" max="1024" width="8.85546875" style="6"/>
    <col min="1025" max="1025" width="5.7109375" style="6" customWidth="1"/>
    <col min="1026" max="1026" width="26.28515625" style="6" customWidth="1"/>
    <col min="1027" max="1027" width="8.7109375" style="6" customWidth="1"/>
    <col min="1028" max="1028" width="37.28515625" style="6" customWidth="1"/>
    <col min="1029" max="1035" width="15.140625" style="6" customWidth="1"/>
    <col min="1036" max="1280" width="8.85546875" style="6"/>
    <col min="1281" max="1281" width="5.7109375" style="6" customWidth="1"/>
    <col min="1282" max="1282" width="26.28515625" style="6" customWidth="1"/>
    <col min="1283" max="1283" width="8.7109375" style="6" customWidth="1"/>
    <col min="1284" max="1284" width="37.28515625" style="6" customWidth="1"/>
    <col min="1285" max="1291" width="15.140625" style="6" customWidth="1"/>
    <col min="1292" max="1536" width="8.85546875" style="6"/>
    <col min="1537" max="1537" width="5.7109375" style="6" customWidth="1"/>
    <col min="1538" max="1538" width="26.28515625" style="6" customWidth="1"/>
    <col min="1539" max="1539" width="8.7109375" style="6" customWidth="1"/>
    <col min="1540" max="1540" width="37.28515625" style="6" customWidth="1"/>
    <col min="1541" max="1547" width="15.140625" style="6" customWidth="1"/>
    <col min="1548" max="1792" width="8.85546875" style="6"/>
    <col min="1793" max="1793" width="5.7109375" style="6" customWidth="1"/>
    <col min="1794" max="1794" width="26.28515625" style="6" customWidth="1"/>
    <col min="1795" max="1795" width="8.7109375" style="6" customWidth="1"/>
    <col min="1796" max="1796" width="37.28515625" style="6" customWidth="1"/>
    <col min="1797" max="1803" width="15.140625" style="6" customWidth="1"/>
    <col min="1804" max="2048" width="8.85546875" style="6"/>
    <col min="2049" max="2049" width="5.7109375" style="6" customWidth="1"/>
    <col min="2050" max="2050" width="26.28515625" style="6" customWidth="1"/>
    <col min="2051" max="2051" width="8.7109375" style="6" customWidth="1"/>
    <col min="2052" max="2052" width="37.28515625" style="6" customWidth="1"/>
    <col min="2053" max="2059" width="15.140625" style="6" customWidth="1"/>
    <col min="2060" max="2304" width="8.85546875" style="6"/>
    <col min="2305" max="2305" width="5.7109375" style="6" customWidth="1"/>
    <col min="2306" max="2306" width="26.28515625" style="6" customWidth="1"/>
    <col min="2307" max="2307" width="8.7109375" style="6" customWidth="1"/>
    <col min="2308" max="2308" width="37.28515625" style="6" customWidth="1"/>
    <col min="2309" max="2315" width="15.140625" style="6" customWidth="1"/>
    <col min="2316" max="2560" width="8.85546875" style="6"/>
    <col min="2561" max="2561" width="5.7109375" style="6" customWidth="1"/>
    <col min="2562" max="2562" width="26.28515625" style="6" customWidth="1"/>
    <col min="2563" max="2563" width="8.7109375" style="6" customWidth="1"/>
    <col min="2564" max="2564" width="37.28515625" style="6" customWidth="1"/>
    <col min="2565" max="2571" width="15.140625" style="6" customWidth="1"/>
    <col min="2572" max="2816" width="8.85546875" style="6"/>
    <col min="2817" max="2817" width="5.7109375" style="6" customWidth="1"/>
    <col min="2818" max="2818" width="26.28515625" style="6" customWidth="1"/>
    <col min="2819" max="2819" width="8.7109375" style="6" customWidth="1"/>
    <col min="2820" max="2820" width="37.28515625" style="6" customWidth="1"/>
    <col min="2821" max="2827" width="15.140625" style="6" customWidth="1"/>
    <col min="2828" max="3072" width="8.85546875" style="6"/>
    <col min="3073" max="3073" width="5.7109375" style="6" customWidth="1"/>
    <col min="3074" max="3074" width="26.28515625" style="6" customWidth="1"/>
    <col min="3075" max="3075" width="8.7109375" style="6" customWidth="1"/>
    <col min="3076" max="3076" width="37.28515625" style="6" customWidth="1"/>
    <col min="3077" max="3083" width="15.140625" style="6" customWidth="1"/>
    <col min="3084" max="3328" width="8.85546875" style="6"/>
    <col min="3329" max="3329" width="5.7109375" style="6" customWidth="1"/>
    <col min="3330" max="3330" width="26.28515625" style="6" customWidth="1"/>
    <col min="3331" max="3331" width="8.7109375" style="6" customWidth="1"/>
    <col min="3332" max="3332" width="37.28515625" style="6" customWidth="1"/>
    <col min="3333" max="3339" width="15.140625" style="6" customWidth="1"/>
    <col min="3340" max="3584" width="8.85546875" style="6"/>
    <col min="3585" max="3585" width="5.7109375" style="6" customWidth="1"/>
    <col min="3586" max="3586" width="26.28515625" style="6" customWidth="1"/>
    <col min="3587" max="3587" width="8.7109375" style="6" customWidth="1"/>
    <col min="3588" max="3588" width="37.28515625" style="6" customWidth="1"/>
    <col min="3589" max="3595" width="15.140625" style="6" customWidth="1"/>
    <col min="3596" max="3840" width="8.85546875" style="6"/>
    <col min="3841" max="3841" width="5.7109375" style="6" customWidth="1"/>
    <col min="3842" max="3842" width="26.28515625" style="6" customWidth="1"/>
    <col min="3843" max="3843" width="8.7109375" style="6" customWidth="1"/>
    <col min="3844" max="3844" width="37.28515625" style="6" customWidth="1"/>
    <col min="3845" max="3851" width="15.140625" style="6" customWidth="1"/>
    <col min="3852" max="4096" width="8.85546875" style="6"/>
    <col min="4097" max="4097" width="5.7109375" style="6" customWidth="1"/>
    <col min="4098" max="4098" width="26.28515625" style="6" customWidth="1"/>
    <col min="4099" max="4099" width="8.7109375" style="6" customWidth="1"/>
    <col min="4100" max="4100" width="37.28515625" style="6" customWidth="1"/>
    <col min="4101" max="4107" width="15.140625" style="6" customWidth="1"/>
    <col min="4108" max="4352" width="8.85546875" style="6"/>
    <col min="4353" max="4353" width="5.7109375" style="6" customWidth="1"/>
    <col min="4354" max="4354" width="26.28515625" style="6" customWidth="1"/>
    <col min="4355" max="4355" width="8.7109375" style="6" customWidth="1"/>
    <col min="4356" max="4356" width="37.28515625" style="6" customWidth="1"/>
    <col min="4357" max="4363" width="15.140625" style="6" customWidth="1"/>
    <col min="4364" max="4608" width="8.85546875" style="6"/>
    <col min="4609" max="4609" width="5.7109375" style="6" customWidth="1"/>
    <col min="4610" max="4610" width="26.28515625" style="6" customWidth="1"/>
    <col min="4611" max="4611" width="8.7109375" style="6" customWidth="1"/>
    <col min="4612" max="4612" width="37.28515625" style="6" customWidth="1"/>
    <col min="4613" max="4619" width="15.140625" style="6" customWidth="1"/>
    <col min="4620" max="4864" width="8.85546875" style="6"/>
    <col min="4865" max="4865" width="5.7109375" style="6" customWidth="1"/>
    <col min="4866" max="4866" width="26.28515625" style="6" customWidth="1"/>
    <col min="4867" max="4867" width="8.7109375" style="6" customWidth="1"/>
    <col min="4868" max="4868" width="37.28515625" style="6" customWidth="1"/>
    <col min="4869" max="4875" width="15.140625" style="6" customWidth="1"/>
    <col min="4876" max="5120" width="8.85546875" style="6"/>
    <col min="5121" max="5121" width="5.7109375" style="6" customWidth="1"/>
    <col min="5122" max="5122" width="26.28515625" style="6" customWidth="1"/>
    <col min="5123" max="5123" width="8.7109375" style="6" customWidth="1"/>
    <col min="5124" max="5124" width="37.28515625" style="6" customWidth="1"/>
    <col min="5125" max="5131" width="15.140625" style="6" customWidth="1"/>
    <col min="5132" max="5376" width="8.85546875" style="6"/>
    <col min="5377" max="5377" width="5.7109375" style="6" customWidth="1"/>
    <col min="5378" max="5378" width="26.28515625" style="6" customWidth="1"/>
    <col min="5379" max="5379" width="8.7109375" style="6" customWidth="1"/>
    <col min="5380" max="5380" width="37.28515625" style="6" customWidth="1"/>
    <col min="5381" max="5387" width="15.140625" style="6" customWidth="1"/>
    <col min="5388" max="5632" width="8.85546875" style="6"/>
    <col min="5633" max="5633" width="5.7109375" style="6" customWidth="1"/>
    <col min="5634" max="5634" width="26.28515625" style="6" customWidth="1"/>
    <col min="5635" max="5635" width="8.7109375" style="6" customWidth="1"/>
    <col min="5636" max="5636" width="37.28515625" style="6" customWidth="1"/>
    <col min="5637" max="5643" width="15.140625" style="6" customWidth="1"/>
    <col min="5644" max="5888" width="8.85546875" style="6"/>
    <col min="5889" max="5889" width="5.7109375" style="6" customWidth="1"/>
    <col min="5890" max="5890" width="26.28515625" style="6" customWidth="1"/>
    <col min="5891" max="5891" width="8.7109375" style="6" customWidth="1"/>
    <col min="5892" max="5892" width="37.28515625" style="6" customWidth="1"/>
    <col min="5893" max="5899" width="15.140625" style="6" customWidth="1"/>
    <col min="5900" max="6144" width="8.85546875" style="6"/>
    <col min="6145" max="6145" width="5.7109375" style="6" customWidth="1"/>
    <col min="6146" max="6146" width="26.28515625" style="6" customWidth="1"/>
    <col min="6147" max="6147" width="8.7109375" style="6" customWidth="1"/>
    <col min="6148" max="6148" width="37.28515625" style="6" customWidth="1"/>
    <col min="6149" max="6155" width="15.140625" style="6" customWidth="1"/>
    <col min="6156" max="6400" width="8.85546875" style="6"/>
    <col min="6401" max="6401" width="5.7109375" style="6" customWidth="1"/>
    <col min="6402" max="6402" width="26.28515625" style="6" customWidth="1"/>
    <col min="6403" max="6403" width="8.7109375" style="6" customWidth="1"/>
    <col min="6404" max="6404" width="37.28515625" style="6" customWidth="1"/>
    <col min="6405" max="6411" width="15.140625" style="6" customWidth="1"/>
    <col min="6412" max="6656" width="8.85546875" style="6"/>
    <col min="6657" max="6657" width="5.7109375" style="6" customWidth="1"/>
    <col min="6658" max="6658" width="26.28515625" style="6" customWidth="1"/>
    <col min="6659" max="6659" width="8.7109375" style="6" customWidth="1"/>
    <col min="6660" max="6660" width="37.28515625" style="6" customWidth="1"/>
    <col min="6661" max="6667" width="15.140625" style="6" customWidth="1"/>
    <col min="6668" max="6912" width="8.85546875" style="6"/>
    <col min="6913" max="6913" width="5.7109375" style="6" customWidth="1"/>
    <col min="6914" max="6914" width="26.28515625" style="6" customWidth="1"/>
    <col min="6915" max="6915" width="8.7109375" style="6" customWidth="1"/>
    <col min="6916" max="6916" width="37.28515625" style="6" customWidth="1"/>
    <col min="6917" max="6923" width="15.140625" style="6" customWidth="1"/>
    <col min="6924" max="7168" width="8.85546875" style="6"/>
    <col min="7169" max="7169" width="5.7109375" style="6" customWidth="1"/>
    <col min="7170" max="7170" width="26.28515625" style="6" customWidth="1"/>
    <col min="7171" max="7171" width="8.7109375" style="6" customWidth="1"/>
    <col min="7172" max="7172" width="37.28515625" style="6" customWidth="1"/>
    <col min="7173" max="7179" width="15.140625" style="6" customWidth="1"/>
    <col min="7180" max="7424" width="8.85546875" style="6"/>
    <col min="7425" max="7425" width="5.7109375" style="6" customWidth="1"/>
    <col min="7426" max="7426" width="26.28515625" style="6" customWidth="1"/>
    <col min="7427" max="7427" width="8.7109375" style="6" customWidth="1"/>
    <col min="7428" max="7428" width="37.28515625" style="6" customWidth="1"/>
    <col min="7429" max="7435" width="15.140625" style="6" customWidth="1"/>
    <col min="7436" max="7680" width="8.85546875" style="6"/>
    <col min="7681" max="7681" width="5.7109375" style="6" customWidth="1"/>
    <col min="7682" max="7682" width="26.28515625" style="6" customWidth="1"/>
    <col min="7683" max="7683" width="8.7109375" style="6" customWidth="1"/>
    <col min="7684" max="7684" width="37.28515625" style="6" customWidth="1"/>
    <col min="7685" max="7691" width="15.140625" style="6" customWidth="1"/>
    <col min="7692" max="7936" width="8.85546875" style="6"/>
    <col min="7937" max="7937" width="5.7109375" style="6" customWidth="1"/>
    <col min="7938" max="7938" width="26.28515625" style="6" customWidth="1"/>
    <col min="7939" max="7939" width="8.7109375" style="6" customWidth="1"/>
    <col min="7940" max="7940" width="37.28515625" style="6" customWidth="1"/>
    <col min="7941" max="7947" width="15.140625" style="6" customWidth="1"/>
    <col min="7948" max="8192" width="8.85546875" style="6"/>
    <col min="8193" max="8193" width="5.7109375" style="6" customWidth="1"/>
    <col min="8194" max="8194" width="26.28515625" style="6" customWidth="1"/>
    <col min="8195" max="8195" width="8.7109375" style="6" customWidth="1"/>
    <col min="8196" max="8196" width="37.28515625" style="6" customWidth="1"/>
    <col min="8197" max="8203" width="15.140625" style="6" customWidth="1"/>
    <col min="8204" max="8448" width="8.85546875" style="6"/>
    <col min="8449" max="8449" width="5.7109375" style="6" customWidth="1"/>
    <col min="8450" max="8450" width="26.28515625" style="6" customWidth="1"/>
    <col min="8451" max="8451" width="8.7109375" style="6" customWidth="1"/>
    <col min="8452" max="8452" width="37.28515625" style="6" customWidth="1"/>
    <col min="8453" max="8459" width="15.140625" style="6" customWidth="1"/>
    <col min="8460" max="8704" width="8.85546875" style="6"/>
    <col min="8705" max="8705" width="5.7109375" style="6" customWidth="1"/>
    <col min="8706" max="8706" width="26.28515625" style="6" customWidth="1"/>
    <col min="8707" max="8707" width="8.7109375" style="6" customWidth="1"/>
    <col min="8708" max="8708" width="37.28515625" style="6" customWidth="1"/>
    <col min="8709" max="8715" width="15.140625" style="6" customWidth="1"/>
    <col min="8716" max="8960" width="8.85546875" style="6"/>
    <col min="8961" max="8961" width="5.7109375" style="6" customWidth="1"/>
    <col min="8962" max="8962" width="26.28515625" style="6" customWidth="1"/>
    <col min="8963" max="8963" width="8.7109375" style="6" customWidth="1"/>
    <col min="8964" max="8964" width="37.28515625" style="6" customWidth="1"/>
    <col min="8965" max="8971" width="15.140625" style="6" customWidth="1"/>
    <col min="8972" max="9216" width="8.85546875" style="6"/>
    <col min="9217" max="9217" width="5.7109375" style="6" customWidth="1"/>
    <col min="9218" max="9218" width="26.28515625" style="6" customWidth="1"/>
    <col min="9219" max="9219" width="8.7109375" style="6" customWidth="1"/>
    <col min="9220" max="9220" width="37.28515625" style="6" customWidth="1"/>
    <col min="9221" max="9227" width="15.140625" style="6" customWidth="1"/>
    <col min="9228" max="9472" width="8.85546875" style="6"/>
    <col min="9473" max="9473" width="5.7109375" style="6" customWidth="1"/>
    <col min="9474" max="9474" width="26.28515625" style="6" customWidth="1"/>
    <col min="9475" max="9475" width="8.7109375" style="6" customWidth="1"/>
    <col min="9476" max="9476" width="37.28515625" style="6" customWidth="1"/>
    <col min="9477" max="9483" width="15.140625" style="6" customWidth="1"/>
    <col min="9484" max="9728" width="8.85546875" style="6"/>
    <col min="9729" max="9729" width="5.7109375" style="6" customWidth="1"/>
    <col min="9730" max="9730" width="26.28515625" style="6" customWidth="1"/>
    <col min="9731" max="9731" width="8.7109375" style="6" customWidth="1"/>
    <col min="9732" max="9732" width="37.28515625" style="6" customWidth="1"/>
    <col min="9733" max="9739" width="15.140625" style="6" customWidth="1"/>
    <col min="9740" max="9984" width="8.85546875" style="6"/>
    <col min="9985" max="9985" width="5.7109375" style="6" customWidth="1"/>
    <col min="9986" max="9986" width="26.28515625" style="6" customWidth="1"/>
    <col min="9987" max="9987" width="8.7109375" style="6" customWidth="1"/>
    <col min="9988" max="9988" width="37.28515625" style="6" customWidth="1"/>
    <col min="9989" max="9995" width="15.140625" style="6" customWidth="1"/>
    <col min="9996" max="10240" width="8.85546875" style="6"/>
    <col min="10241" max="10241" width="5.7109375" style="6" customWidth="1"/>
    <col min="10242" max="10242" width="26.28515625" style="6" customWidth="1"/>
    <col min="10243" max="10243" width="8.7109375" style="6" customWidth="1"/>
    <col min="10244" max="10244" width="37.28515625" style="6" customWidth="1"/>
    <col min="10245" max="10251" width="15.140625" style="6" customWidth="1"/>
    <col min="10252" max="10496" width="8.85546875" style="6"/>
    <col min="10497" max="10497" width="5.7109375" style="6" customWidth="1"/>
    <col min="10498" max="10498" width="26.28515625" style="6" customWidth="1"/>
    <col min="10499" max="10499" width="8.7109375" style="6" customWidth="1"/>
    <col min="10500" max="10500" width="37.28515625" style="6" customWidth="1"/>
    <col min="10501" max="10507" width="15.140625" style="6" customWidth="1"/>
    <col min="10508" max="10752" width="8.85546875" style="6"/>
    <col min="10753" max="10753" width="5.7109375" style="6" customWidth="1"/>
    <col min="10754" max="10754" width="26.28515625" style="6" customWidth="1"/>
    <col min="10755" max="10755" width="8.7109375" style="6" customWidth="1"/>
    <col min="10756" max="10756" width="37.28515625" style="6" customWidth="1"/>
    <col min="10757" max="10763" width="15.140625" style="6" customWidth="1"/>
    <col min="10764" max="11008" width="8.85546875" style="6"/>
    <col min="11009" max="11009" width="5.7109375" style="6" customWidth="1"/>
    <col min="11010" max="11010" width="26.28515625" style="6" customWidth="1"/>
    <col min="11011" max="11011" width="8.7109375" style="6" customWidth="1"/>
    <col min="11012" max="11012" width="37.28515625" style="6" customWidth="1"/>
    <col min="11013" max="11019" width="15.140625" style="6" customWidth="1"/>
    <col min="11020" max="11264" width="8.85546875" style="6"/>
    <col min="11265" max="11265" width="5.7109375" style="6" customWidth="1"/>
    <col min="11266" max="11266" width="26.28515625" style="6" customWidth="1"/>
    <col min="11267" max="11267" width="8.7109375" style="6" customWidth="1"/>
    <col min="11268" max="11268" width="37.28515625" style="6" customWidth="1"/>
    <col min="11269" max="11275" width="15.140625" style="6" customWidth="1"/>
    <col min="11276" max="11520" width="8.85546875" style="6"/>
    <col min="11521" max="11521" width="5.7109375" style="6" customWidth="1"/>
    <col min="11522" max="11522" width="26.28515625" style="6" customWidth="1"/>
    <col min="11523" max="11523" width="8.7109375" style="6" customWidth="1"/>
    <col min="11524" max="11524" width="37.28515625" style="6" customWidth="1"/>
    <col min="11525" max="11531" width="15.140625" style="6" customWidth="1"/>
    <col min="11532" max="11776" width="8.85546875" style="6"/>
    <col min="11777" max="11777" width="5.7109375" style="6" customWidth="1"/>
    <col min="11778" max="11778" width="26.28515625" style="6" customWidth="1"/>
    <col min="11779" max="11779" width="8.7109375" style="6" customWidth="1"/>
    <col min="11780" max="11780" width="37.28515625" style="6" customWidth="1"/>
    <col min="11781" max="11787" width="15.140625" style="6" customWidth="1"/>
    <col min="11788" max="12032" width="8.85546875" style="6"/>
    <col min="12033" max="12033" width="5.7109375" style="6" customWidth="1"/>
    <col min="12034" max="12034" width="26.28515625" style="6" customWidth="1"/>
    <col min="12035" max="12035" width="8.7109375" style="6" customWidth="1"/>
    <col min="12036" max="12036" width="37.28515625" style="6" customWidth="1"/>
    <col min="12037" max="12043" width="15.140625" style="6" customWidth="1"/>
    <col min="12044" max="12288" width="8.85546875" style="6"/>
    <col min="12289" max="12289" width="5.7109375" style="6" customWidth="1"/>
    <col min="12290" max="12290" width="26.28515625" style="6" customWidth="1"/>
    <col min="12291" max="12291" width="8.7109375" style="6" customWidth="1"/>
    <col min="12292" max="12292" width="37.28515625" style="6" customWidth="1"/>
    <col min="12293" max="12299" width="15.140625" style="6" customWidth="1"/>
    <col min="12300" max="12544" width="8.85546875" style="6"/>
    <col min="12545" max="12545" width="5.7109375" style="6" customWidth="1"/>
    <col min="12546" max="12546" width="26.28515625" style="6" customWidth="1"/>
    <col min="12547" max="12547" width="8.7109375" style="6" customWidth="1"/>
    <col min="12548" max="12548" width="37.28515625" style="6" customWidth="1"/>
    <col min="12549" max="12555" width="15.140625" style="6" customWidth="1"/>
    <col min="12556" max="12800" width="8.85546875" style="6"/>
    <col min="12801" max="12801" width="5.7109375" style="6" customWidth="1"/>
    <col min="12802" max="12802" width="26.28515625" style="6" customWidth="1"/>
    <col min="12803" max="12803" width="8.7109375" style="6" customWidth="1"/>
    <col min="12804" max="12804" width="37.28515625" style="6" customWidth="1"/>
    <col min="12805" max="12811" width="15.140625" style="6" customWidth="1"/>
    <col min="12812" max="13056" width="8.85546875" style="6"/>
    <col min="13057" max="13057" width="5.7109375" style="6" customWidth="1"/>
    <col min="13058" max="13058" width="26.28515625" style="6" customWidth="1"/>
    <col min="13059" max="13059" width="8.7109375" style="6" customWidth="1"/>
    <col min="13060" max="13060" width="37.28515625" style="6" customWidth="1"/>
    <col min="13061" max="13067" width="15.140625" style="6" customWidth="1"/>
    <col min="13068" max="13312" width="8.85546875" style="6"/>
    <col min="13313" max="13313" width="5.7109375" style="6" customWidth="1"/>
    <col min="13314" max="13314" width="26.28515625" style="6" customWidth="1"/>
    <col min="13315" max="13315" width="8.7109375" style="6" customWidth="1"/>
    <col min="13316" max="13316" width="37.28515625" style="6" customWidth="1"/>
    <col min="13317" max="13323" width="15.140625" style="6" customWidth="1"/>
    <col min="13324" max="13568" width="8.85546875" style="6"/>
    <col min="13569" max="13569" width="5.7109375" style="6" customWidth="1"/>
    <col min="13570" max="13570" width="26.28515625" style="6" customWidth="1"/>
    <col min="13571" max="13571" width="8.7109375" style="6" customWidth="1"/>
    <col min="13572" max="13572" width="37.28515625" style="6" customWidth="1"/>
    <col min="13573" max="13579" width="15.140625" style="6" customWidth="1"/>
    <col min="13580" max="13824" width="8.85546875" style="6"/>
    <col min="13825" max="13825" width="5.7109375" style="6" customWidth="1"/>
    <col min="13826" max="13826" width="26.28515625" style="6" customWidth="1"/>
    <col min="13827" max="13827" width="8.7109375" style="6" customWidth="1"/>
    <col min="13828" max="13828" width="37.28515625" style="6" customWidth="1"/>
    <col min="13829" max="13835" width="15.140625" style="6" customWidth="1"/>
    <col min="13836" max="14080" width="8.85546875" style="6"/>
    <col min="14081" max="14081" width="5.7109375" style="6" customWidth="1"/>
    <col min="14082" max="14082" width="26.28515625" style="6" customWidth="1"/>
    <col min="14083" max="14083" width="8.7109375" style="6" customWidth="1"/>
    <col min="14084" max="14084" width="37.28515625" style="6" customWidth="1"/>
    <col min="14085" max="14091" width="15.140625" style="6" customWidth="1"/>
    <col min="14092" max="14336" width="8.85546875" style="6"/>
    <col min="14337" max="14337" width="5.7109375" style="6" customWidth="1"/>
    <col min="14338" max="14338" width="26.28515625" style="6" customWidth="1"/>
    <col min="14339" max="14339" width="8.7109375" style="6" customWidth="1"/>
    <col min="14340" max="14340" width="37.28515625" style="6" customWidth="1"/>
    <col min="14341" max="14347" width="15.140625" style="6" customWidth="1"/>
    <col min="14348" max="14592" width="8.85546875" style="6"/>
    <col min="14593" max="14593" width="5.7109375" style="6" customWidth="1"/>
    <col min="14594" max="14594" width="26.28515625" style="6" customWidth="1"/>
    <col min="14595" max="14595" width="8.7109375" style="6" customWidth="1"/>
    <col min="14596" max="14596" width="37.28515625" style="6" customWidth="1"/>
    <col min="14597" max="14603" width="15.140625" style="6" customWidth="1"/>
    <col min="14604" max="14848" width="8.85546875" style="6"/>
    <col min="14849" max="14849" width="5.7109375" style="6" customWidth="1"/>
    <col min="14850" max="14850" width="26.28515625" style="6" customWidth="1"/>
    <col min="14851" max="14851" width="8.7109375" style="6" customWidth="1"/>
    <col min="14852" max="14852" width="37.28515625" style="6" customWidth="1"/>
    <col min="14853" max="14859" width="15.140625" style="6" customWidth="1"/>
    <col min="14860" max="15104" width="8.85546875" style="6"/>
    <col min="15105" max="15105" width="5.7109375" style="6" customWidth="1"/>
    <col min="15106" max="15106" width="26.28515625" style="6" customWidth="1"/>
    <col min="15107" max="15107" width="8.7109375" style="6" customWidth="1"/>
    <col min="15108" max="15108" width="37.28515625" style="6" customWidth="1"/>
    <col min="15109" max="15115" width="15.140625" style="6" customWidth="1"/>
    <col min="15116" max="15360" width="8.85546875" style="6"/>
    <col min="15361" max="15361" width="5.7109375" style="6" customWidth="1"/>
    <col min="15362" max="15362" width="26.28515625" style="6" customWidth="1"/>
    <col min="15363" max="15363" width="8.7109375" style="6" customWidth="1"/>
    <col min="15364" max="15364" width="37.28515625" style="6" customWidth="1"/>
    <col min="15365" max="15371" width="15.140625" style="6" customWidth="1"/>
    <col min="15372" max="15616" width="8.85546875" style="6"/>
    <col min="15617" max="15617" width="5.7109375" style="6" customWidth="1"/>
    <col min="15618" max="15618" width="26.28515625" style="6" customWidth="1"/>
    <col min="15619" max="15619" width="8.7109375" style="6" customWidth="1"/>
    <col min="15620" max="15620" width="37.28515625" style="6" customWidth="1"/>
    <col min="15621" max="15627" width="15.140625" style="6" customWidth="1"/>
    <col min="15628" max="15872" width="8.85546875" style="6"/>
    <col min="15873" max="15873" width="5.7109375" style="6" customWidth="1"/>
    <col min="15874" max="15874" width="26.28515625" style="6" customWidth="1"/>
    <col min="15875" max="15875" width="8.7109375" style="6" customWidth="1"/>
    <col min="15876" max="15876" width="37.28515625" style="6" customWidth="1"/>
    <col min="15877" max="15883" width="15.140625" style="6" customWidth="1"/>
    <col min="15884" max="16128" width="8.85546875" style="6"/>
    <col min="16129" max="16129" width="5.7109375" style="6" customWidth="1"/>
    <col min="16130" max="16130" width="26.28515625" style="6" customWidth="1"/>
    <col min="16131" max="16131" width="8.7109375" style="6" customWidth="1"/>
    <col min="16132" max="16132" width="37.28515625" style="6" customWidth="1"/>
    <col min="16133" max="16139" width="15.140625" style="6" customWidth="1"/>
    <col min="16140" max="16384" width="8.85546875" style="6"/>
  </cols>
  <sheetData>
    <row r="3" spans="1:11" x14ac:dyDescent="0.25">
      <c r="B3" s="1" t="s">
        <v>0</v>
      </c>
      <c r="C3" s="1"/>
      <c r="D3" s="1"/>
      <c r="E3" s="2"/>
      <c r="F3" s="2"/>
      <c r="G3" s="2"/>
      <c r="H3" s="2"/>
      <c r="I3" s="2"/>
      <c r="J3" s="2"/>
    </row>
    <row r="4" spans="1:11" x14ac:dyDescent="0.25">
      <c r="B4" s="1" t="s">
        <v>1</v>
      </c>
      <c r="C4" s="1"/>
      <c r="D4" s="1"/>
      <c r="E4" s="2"/>
      <c r="F4" s="2"/>
      <c r="G4" s="2"/>
      <c r="H4" s="2"/>
      <c r="I4" s="2"/>
      <c r="J4" s="2"/>
    </row>
    <row r="5" spans="1:11" x14ac:dyDescent="0.25">
      <c r="B5" s="1" t="s">
        <v>2</v>
      </c>
      <c r="C5" s="1"/>
      <c r="D5" s="1"/>
      <c r="E5" s="2"/>
      <c r="F5" s="2"/>
      <c r="G5" s="2"/>
      <c r="H5" s="2"/>
      <c r="I5" s="2"/>
      <c r="J5" s="2"/>
    </row>
    <row r="7" spans="1:11" ht="18" x14ac:dyDescent="0.25">
      <c r="A7" s="7" t="s">
        <v>3</v>
      </c>
      <c r="B7" s="8" t="s">
        <v>253</v>
      </c>
      <c r="C7" s="9"/>
      <c r="D7" s="10"/>
      <c r="E7" s="11"/>
      <c r="F7" s="11"/>
      <c r="G7" s="11"/>
      <c r="H7" s="11"/>
      <c r="I7" s="11"/>
      <c r="J7" s="12"/>
      <c r="K7" s="13"/>
    </row>
    <row r="8" spans="1:11" ht="13.5" thickBot="1" x14ac:dyDescent="0.3">
      <c r="A8" s="4" t="s">
        <v>3</v>
      </c>
      <c r="C8" s="14"/>
      <c r="E8" s="13"/>
      <c r="F8" s="13"/>
      <c r="G8" s="13"/>
      <c r="H8" s="13"/>
      <c r="I8" s="13"/>
      <c r="J8" s="13"/>
      <c r="K8" s="13"/>
    </row>
    <row r="9" spans="1:11" ht="34.5" customHeight="1" thickBot="1" x14ac:dyDescent="0.3">
      <c r="A9" s="4" t="s">
        <v>3</v>
      </c>
      <c r="B9" s="15"/>
      <c r="C9" s="16"/>
      <c r="D9" s="17" t="s">
        <v>5</v>
      </c>
      <c r="E9" s="149" t="s">
        <v>6</v>
      </c>
      <c r="F9" s="150"/>
      <c r="G9" s="149" t="s">
        <v>7</v>
      </c>
      <c r="H9" s="150"/>
      <c r="I9" s="18"/>
      <c r="J9" s="18"/>
      <c r="K9" s="13"/>
    </row>
    <row r="10" spans="1:11" ht="34.5" customHeight="1" x14ac:dyDescent="0.25">
      <c r="A10" s="4" t="s">
        <v>3</v>
      </c>
      <c r="B10" s="19" t="s">
        <v>8</v>
      </c>
      <c r="C10" s="20" t="s">
        <v>9</v>
      </c>
      <c r="D10" s="21" t="s">
        <v>10</v>
      </c>
      <c r="E10" s="22" t="s">
        <v>11</v>
      </c>
      <c r="F10" s="23" t="s">
        <v>897</v>
      </c>
      <c r="G10" s="22" t="s">
        <v>898</v>
      </c>
      <c r="H10" s="23" t="s">
        <v>899</v>
      </c>
      <c r="I10" s="23" t="s">
        <v>900</v>
      </c>
      <c r="J10" s="23" t="s">
        <v>12</v>
      </c>
      <c r="K10" s="13"/>
    </row>
    <row r="11" spans="1:11" ht="13.5" customHeight="1" thickBot="1" x14ac:dyDescent="0.3">
      <c r="A11" s="4" t="s">
        <v>3</v>
      </c>
      <c r="B11" s="24"/>
      <c r="C11" s="25"/>
      <c r="D11" s="26"/>
      <c r="E11" s="27"/>
      <c r="F11" s="28"/>
      <c r="G11" s="27"/>
      <c r="H11" s="28"/>
      <c r="I11" s="28"/>
      <c r="J11" s="28"/>
      <c r="K11" s="13"/>
    </row>
    <row r="12" spans="1:11" ht="13.5" thickBot="1" x14ac:dyDescent="0.3">
      <c r="A12" s="4" t="s">
        <v>3</v>
      </c>
      <c r="B12" s="29" t="s">
        <v>255</v>
      </c>
      <c r="C12" s="30"/>
      <c r="D12" s="31"/>
      <c r="E12" s="32"/>
      <c r="F12" s="33"/>
      <c r="G12" s="32"/>
      <c r="H12" s="33"/>
      <c r="I12" s="33"/>
      <c r="J12" s="33"/>
      <c r="K12" s="13"/>
    </row>
    <row r="13" spans="1:11" x14ac:dyDescent="0.25">
      <c r="A13" s="4" t="s">
        <v>3</v>
      </c>
      <c r="B13" s="34" t="s">
        <v>256</v>
      </c>
      <c r="C13" s="35" t="s">
        <v>257</v>
      </c>
      <c r="D13" s="36" t="s">
        <v>258</v>
      </c>
      <c r="E13" s="37">
        <v>52090000</v>
      </c>
      <c r="F13" s="38">
        <v>0</v>
      </c>
      <c r="G13" s="37">
        <v>2500000</v>
      </c>
      <c r="H13" s="38">
        <v>6127000</v>
      </c>
      <c r="I13" s="39">
        <v>3000000</v>
      </c>
      <c r="J13" s="39">
        <f>E13-(F13+H13+I13)</f>
        <v>42963000</v>
      </c>
      <c r="K13" s="13"/>
    </row>
    <row r="14" spans="1:11" x14ac:dyDescent="0.25">
      <c r="A14" s="4" t="s">
        <v>3</v>
      </c>
      <c r="B14" s="40"/>
      <c r="C14" s="41"/>
      <c r="D14" s="42" t="s">
        <v>17</v>
      </c>
      <c r="E14" s="43"/>
      <c r="F14" s="44"/>
      <c r="G14" s="43"/>
      <c r="H14" s="44"/>
      <c r="I14" s="45">
        <v>3000000</v>
      </c>
      <c r="J14" s="45"/>
      <c r="K14" s="13"/>
    </row>
    <row r="15" spans="1:11" x14ac:dyDescent="0.25">
      <c r="A15" s="4" t="s">
        <v>3</v>
      </c>
      <c r="B15" s="34" t="s">
        <v>256</v>
      </c>
      <c r="C15" s="35" t="s">
        <v>259</v>
      </c>
      <c r="D15" s="36" t="s">
        <v>260</v>
      </c>
      <c r="E15" s="37">
        <v>1637000</v>
      </c>
      <c r="F15" s="38">
        <v>0</v>
      </c>
      <c r="G15" s="37">
        <v>122066</v>
      </c>
      <c r="H15" s="38">
        <v>122066</v>
      </c>
      <c r="I15" s="39">
        <v>100</v>
      </c>
      <c r="J15" s="39">
        <f>E15-(F15+H15+I15)</f>
        <v>1514834</v>
      </c>
      <c r="K15" s="13"/>
    </row>
    <row r="16" spans="1:11" x14ac:dyDescent="0.25">
      <c r="A16" s="4" t="s">
        <v>3</v>
      </c>
      <c r="B16" s="40"/>
      <c r="C16" s="41"/>
      <c r="D16" s="42" t="s">
        <v>17</v>
      </c>
      <c r="E16" s="43"/>
      <c r="F16" s="44"/>
      <c r="G16" s="43"/>
      <c r="H16" s="44"/>
      <c r="I16" s="45">
        <v>100</v>
      </c>
      <c r="J16" s="45"/>
      <c r="K16" s="13"/>
    </row>
    <row r="17" spans="1:11" x14ac:dyDescent="0.25">
      <c r="A17" s="4" t="s">
        <v>3</v>
      </c>
      <c r="B17" s="34" t="s">
        <v>256</v>
      </c>
      <c r="C17" s="35" t="s">
        <v>1001</v>
      </c>
      <c r="D17" s="36" t="s">
        <v>1002</v>
      </c>
      <c r="E17" s="37">
        <v>591000</v>
      </c>
      <c r="F17" s="38">
        <v>0</v>
      </c>
      <c r="G17" s="37">
        <v>0</v>
      </c>
      <c r="H17" s="38">
        <v>0</v>
      </c>
      <c r="I17" s="39">
        <v>5000</v>
      </c>
      <c r="J17" s="39">
        <f>E17-(F17+H17+I17)</f>
        <v>586000</v>
      </c>
      <c r="K17" s="13"/>
    </row>
    <row r="18" spans="1:11" x14ac:dyDescent="0.25">
      <c r="A18" s="4" t="s">
        <v>3</v>
      </c>
      <c r="B18" s="40"/>
      <c r="C18" s="41"/>
      <c r="D18" s="42" t="s">
        <v>17</v>
      </c>
      <c r="E18" s="43"/>
      <c r="F18" s="44"/>
      <c r="G18" s="43"/>
      <c r="H18" s="44"/>
      <c r="I18" s="45">
        <v>5000</v>
      </c>
      <c r="J18" s="45"/>
      <c r="K18" s="13"/>
    </row>
    <row r="19" spans="1:11" x14ac:dyDescent="0.25">
      <c r="A19" s="4" t="s">
        <v>3</v>
      </c>
      <c r="B19" s="34" t="s">
        <v>256</v>
      </c>
      <c r="C19" s="35" t="s">
        <v>261</v>
      </c>
      <c r="D19" s="36" t="s">
        <v>262</v>
      </c>
      <c r="E19" s="37">
        <v>60000</v>
      </c>
      <c r="F19" s="38">
        <v>0</v>
      </c>
      <c r="G19" s="37">
        <v>31580</v>
      </c>
      <c r="H19" s="38">
        <v>33130</v>
      </c>
      <c r="I19" s="39">
        <v>106870</v>
      </c>
      <c r="J19" s="39">
        <f>E19-(F19+H19+I19)</f>
        <v>-80000</v>
      </c>
      <c r="K19" s="13"/>
    </row>
    <row r="20" spans="1:11" x14ac:dyDescent="0.25">
      <c r="A20" s="4" t="s">
        <v>3</v>
      </c>
      <c r="B20" s="40"/>
      <c r="C20" s="41"/>
      <c r="D20" s="42" t="s">
        <v>17</v>
      </c>
      <c r="E20" s="43"/>
      <c r="F20" s="44"/>
      <c r="G20" s="43"/>
      <c r="H20" s="44"/>
      <c r="I20" s="45">
        <v>106870</v>
      </c>
      <c r="J20" s="45"/>
      <c r="K20" s="13"/>
    </row>
    <row r="21" spans="1:11" x14ac:dyDescent="0.25">
      <c r="A21" s="4" t="s">
        <v>3</v>
      </c>
      <c r="B21" s="34" t="s">
        <v>256</v>
      </c>
      <c r="C21" s="35" t="s">
        <v>263</v>
      </c>
      <c r="D21" s="36" t="s">
        <v>264</v>
      </c>
      <c r="E21" s="37">
        <v>349110</v>
      </c>
      <c r="F21" s="38">
        <v>0</v>
      </c>
      <c r="G21" s="37">
        <v>390000</v>
      </c>
      <c r="H21" s="38">
        <v>390000</v>
      </c>
      <c r="I21" s="39">
        <v>318000</v>
      </c>
      <c r="J21" s="39">
        <f>E21-(F21+H21+I21)</f>
        <v>-358890</v>
      </c>
      <c r="K21" s="13"/>
    </row>
    <row r="22" spans="1:11" x14ac:dyDescent="0.25">
      <c r="A22" s="4" t="s">
        <v>3</v>
      </c>
      <c r="B22" s="40"/>
      <c r="C22" s="41"/>
      <c r="D22" s="42" t="s">
        <v>17</v>
      </c>
      <c r="E22" s="43"/>
      <c r="F22" s="44"/>
      <c r="G22" s="43"/>
      <c r="H22" s="44"/>
      <c r="I22" s="45">
        <v>318000</v>
      </c>
      <c r="J22" s="45"/>
      <c r="K22" s="13"/>
    </row>
    <row r="23" spans="1:11" x14ac:dyDescent="0.25">
      <c r="A23" s="4" t="s">
        <v>3</v>
      </c>
      <c r="B23" s="34" t="s">
        <v>256</v>
      </c>
      <c r="C23" s="35" t="s">
        <v>265</v>
      </c>
      <c r="D23" s="36" t="s">
        <v>266</v>
      </c>
      <c r="E23" s="37">
        <v>850750</v>
      </c>
      <c r="F23" s="38">
        <v>0</v>
      </c>
      <c r="G23" s="37">
        <v>10000</v>
      </c>
      <c r="H23" s="38">
        <v>10358</v>
      </c>
      <c r="I23" s="39">
        <v>3000</v>
      </c>
      <c r="J23" s="39">
        <f>E23-(F23+H23+I23)</f>
        <v>837392</v>
      </c>
      <c r="K23" s="13"/>
    </row>
    <row r="24" spans="1:11" x14ac:dyDescent="0.25">
      <c r="A24" s="4" t="s">
        <v>3</v>
      </c>
      <c r="B24" s="40"/>
      <c r="C24" s="41"/>
      <c r="D24" s="42" t="s">
        <v>17</v>
      </c>
      <c r="E24" s="43"/>
      <c r="F24" s="44"/>
      <c r="G24" s="43"/>
      <c r="H24" s="44"/>
      <c r="I24" s="45">
        <v>3000</v>
      </c>
      <c r="J24" s="45"/>
      <c r="K24" s="13"/>
    </row>
    <row r="25" spans="1:11" x14ac:dyDescent="0.2">
      <c r="B25" s="121" t="s">
        <v>256</v>
      </c>
      <c r="C25" s="122" t="s">
        <v>1431</v>
      </c>
      <c r="D25" s="123" t="s">
        <v>267</v>
      </c>
      <c r="E25" s="124">
        <v>348000</v>
      </c>
      <c r="F25" s="125">
        <v>0</v>
      </c>
      <c r="G25" s="124">
        <v>25836</v>
      </c>
      <c r="H25" s="125">
        <v>28823</v>
      </c>
      <c r="I25" s="133">
        <v>115000</v>
      </c>
      <c r="J25" s="126">
        <f>E25-(F25+H25+I25)</f>
        <v>204177</v>
      </c>
      <c r="K25" s="13"/>
    </row>
    <row r="26" spans="1:11" x14ac:dyDescent="0.2">
      <c r="B26" s="127"/>
      <c r="C26" s="128"/>
      <c r="D26" s="129" t="s">
        <v>17</v>
      </c>
      <c r="E26" s="130"/>
      <c r="F26" s="131"/>
      <c r="G26" s="130"/>
      <c r="H26" s="131"/>
      <c r="I26" s="134">
        <v>115000</v>
      </c>
      <c r="J26" s="132"/>
      <c r="K26" s="13"/>
    </row>
    <row r="27" spans="1:11" x14ac:dyDescent="0.25">
      <c r="A27" s="4" t="s">
        <v>3</v>
      </c>
      <c r="B27" s="34" t="s">
        <v>256</v>
      </c>
      <c r="C27" s="35" t="s">
        <v>268</v>
      </c>
      <c r="D27" s="36" t="s">
        <v>269</v>
      </c>
      <c r="E27" s="37">
        <v>656000</v>
      </c>
      <c r="F27" s="38">
        <v>0</v>
      </c>
      <c r="G27" s="37">
        <v>5000</v>
      </c>
      <c r="H27" s="38">
        <v>5000</v>
      </c>
      <c r="I27" s="39">
        <v>160000</v>
      </c>
      <c r="J27" s="39">
        <f>E27-(F27+H27+I27)</f>
        <v>491000</v>
      </c>
      <c r="K27" s="13"/>
    </row>
    <row r="28" spans="1:11" x14ac:dyDescent="0.25">
      <c r="A28" s="4" t="s">
        <v>3</v>
      </c>
      <c r="B28" s="40"/>
      <c r="C28" s="41"/>
      <c r="D28" s="42" t="s">
        <v>17</v>
      </c>
      <c r="E28" s="43"/>
      <c r="F28" s="44"/>
      <c r="G28" s="43"/>
      <c r="H28" s="44"/>
      <c r="I28" s="45">
        <v>160000</v>
      </c>
      <c r="J28" s="45"/>
      <c r="K28" s="13"/>
    </row>
    <row r="29" spans="1:11" x14ac:dyDescent="0.25">
      <c r="A29" s="4" t="s">
        <v>3</v>
      </c>
      <c r="B29" s="34" t="s">
        <v>256</v>
      </c>
      <c r="C29" s="35" t="s">
        <v>270</v>
      </c>
      <c r="D29" s="36" t="s">
        <v>271</v>
      </c>
      <c r="E29" s="37">
        <v>946530</v>
      </c>
      <c r="F29" s="38">
        <v>0</v>
      </c>
      <c r="G29" s="37">
        <v>331543</v>
      </c>
      <c r="H29" s="38">
        <v>304843</v>
      </c>
      <c r="I29" s="39">
        <v>450000</v>
      </c>
      <c r="J29" s="39">
        <f>E29-(F29+H29+I29)</f>
        <v>191687</v>
      </c>
      <c r="K29" s="13"/>
    </row>
    <row r="30" spans="1:11" x14ac:dyDescent="0.25">
      <c r="A30" s="4" t="s">
        <v>3</v>
      </c>
      <c r="B30" s="40"/>
      <c r="C30" s="41"/>
      <c r="D30" s="42" t="s">
        <v>17</v>
      </c>
      <c r="E30" s="43"/>
      <c r="F30" s="44"/>
      <c r="G30" s="43"/>
      <c r="H30" s="44"/>
      <c r="I30" s="45">
        <v>450000</v>
      </c>
      <c r="J30" s="45"/>
      <c r="K30" s="13"/>
    </row>
    <row r="31" spans="1:11" x14ac:dyDescent="0.25">
      <c r="A31" s="4" t="s">
        <v>3</v>
      </c>
      <c r="B31" s="34" t="s">
        <v>256</v>
      </c>
      <c r="C31" s="35" t="s">
        <v>272</v>
      </c>
      <c r="D31" s="36" t="s">
        <v>273</v>
      </c>
      <c r="E31" s="37">
        <v>1645500</v>
      </c>
      <c r="F31" s="38">
        <v>0</v>
      </c>
      <c r="G31" s="37">
        <v>1000</v>
      </c>
      <c r="H31" s="38">
        <v>5500</v>
      </c>
      <c r="I31" s="39">
        <v>2300</v>
      </c>
      <c r="J31" s="39">
        <f>E31-(F31+H31+I31)</f>
        <v>1637700</v>
      </c>
      <c r="K31" s="13"/>
    </row>
    <row r="32" spans="1:11" x14ac:dyDescent="0.25">
      <c r="A32" s="4" t="s">
        <v>3</v>
      </c>
      <c r="B32" s="40"/>
      <c r="C32" s="41"/>
      <c r="D32" s="42" t="s">
        <v>17</v>
      </c>
      <c r="E32" s="43"/>
      <c r="F32" s="44"/>
      <c r="G32" s="43"/>
      <c r="H32" s="44"/>
      <c r="I32" s="45">
        <v>2300</v>
      </c>
      <c r="J32" s="45"/>
      <c r="K32" s="13"/>
    </row>
    <row r="33" spans="1:11" x14ac:dyDescent="0.25">
      <c r="A33" s="4" t="s">
        <v>3</v>
      </c>
      <c r="B33" s="34" t="s">
        <v>256</v>
      </c>
      <c r="C33" s="35" t="s">
        <v>1003</v>
      </c>
      <c r="D33" s="36" t="s">
        <v>1004</v>
      </c>
      <c r="E33" s="37">
        <v>20500</v>
      </c>
      <c r="F33" s="38">
        <v>0</v>
      </c>
      <c r="G33" s="37">
        <v>0</v>
      </c>
      <c r="H33" s="38">
        <v>2409</v>
      </c>
      <c r="I33" s="39">
        <v>500</v>
      </c>
      <c r="J33" s="39">
        <f>E33-(F33+H33+I33)</f>
        <v>17591</v>
      </c>
      <c r="K33" s="13"/>
    </row>
    <row r="34" spans="1:11" x14ac:dyDescent="0.25">
      <c r="A34" s="4" t="s">
        <v>3</v>
      </c>
      <c r="B34" s="40"/>
      <c r="C34" s="41"/>
      <c r="D34" s="42" t="s">
        <v>17</v>
      </c>
      <c r="E34" s="43"/>
      <c r="F34" s="44"/>
      <c r="G34" s="43"/>
      <c r="H34" s="44"/>
      <c r="I34" s="45">
        <v>500</v>
      </c>
      <c r="J34" s="45"/>
      <c r="K34" s="13"/>
    </row>
    <row r="35" spans="1:11" x14ac:dyDescent="0.25">
      <c r="A35" s="4" t="s">
        <v>3</v>
      </c>
      <c r="B35" s="34" t="s">
        <v>256</v>
      </c>
      <c r="C35" s="35" t="s">
        <v>274</v>
      </c>
      <c r="D35" s="36" t="s">
        <v>275</v>
      </c>
      <c r="E35" s="37">
        <v>103236</v>
      </c>
      <c r="F35" s="38">
        <v>0</v>
      </c>
      <c r="G35" s="37">
        <v>50000</v>
      </c>
      <c r="H35" s="38">
        <v>55104</v>
      </c>
      <c r="I35" s="39">
        <v>200</v>
      </c>
      <c r="J35" s="39">
        <f>E35-(F35+H35+I35)</f>
        <v>47932</v>
      </c>
      <c r="K35" s="13"/>
    </row>
    <row r="36" spans="1:11" x14ac:dyDescent="0.25">
      <c r="A36" s="4" t="s">
        <v>3</v>
      </c>
      <c r="B36" s="40"/>
      <c r="C36" s="41"/>
      <c r="D36" s="42" t="s">
        <v>17</v>
      </c>
      <c r="E36" s="43"/>
      <c r="F36" s="44"/>
      <c r="G36" s="43"/>
      <c r="H36" s="44"/>
      <c r="I36" s="45">
        <v>200</v>
      </c>
      <c r="J36" s="45"/>
      <c r="K36" s="13"/>
    </row>
    <row r="37" spans="1:11" x14ac:dyDescent="0.25">
      <c r="A37" s="4" t="s">
        <v>3</v>
      </c>
      <c r="B37" s="34" t="s">
        <v>256</v>
      </c>
      <c r="C37" s="35" t="s">
        <v>1005</v>
      </c>
      <c r="D37" s="36" t="s">
        <v>1006</v>
      </c>
      <c r="E37" s="37">
        <v>499000</v>
      </c>
      <c r="F37" s="38">
        <v>0</v>
      </c>
      <c r="G37" s="37">
        <v>0</v>
      </c>
      <c r="H37" s="38">
        <v>0</v>
      </c>
      <c r="I37" s="39">
        <v>160000</v>
      </c>
      <c r="J37" s="39">
        <f>E37-(F37+H37+I37)</f>
        <v>339000</v>
      </c>
      <c r="K37" s="13"/>
    </row>
    <row r="38" spans="1:11" x14ac:dyDescent="0.25">
      <c r="A38" s="4" t="s">
        <v>3</v>
      </c>
      <c r="B38" s="40"/>
      <c r="C38" s="41"/>
      <c r="D38" s="42" t="s">
        <v>17</v>
      </c>
      <c r="E38" s="43"/>
      <c r="F38" s="44"/>
      <c r="G38" s="43"/>
      <c r="H38" s="44"/>
      <c r="I38" s="45">
        <v>160000</v>
      </c>
      <c r="J38" s="45"/>
      <c r="K38" s="13"/>
    </row>
    <row r="39" spans="1:11" x14ac:dyDescent="0.25">
      <c r="A39" s="4" t="s">
        <v>3</v>
      </c>
      <c r="B39" s="34" t="s">
        <v>256</v>
      </c>
      <c r="C39" s="35" t="s">
        <v>276</v>
      </c>
      <c r="D39" s="36" t="s">
        <v>277</v>
      </c>
      <c r="E39" s="37">
        <v>1200000</v>
      </c>
      <c r="F39" s="38">
        <v>0</v>
      </c>
      <c r="G39" s="37">
        <v>8335</v>
      </c>
      <c r="H39" s="38">
        <v>8500</v>
      </c>
      <c r="I39" s="39">
        <v>300</v>
      </c>
      <c r="J39" s="39">
        <f>E39-(F39+H39+I39)</f>
        <v>1191200</v>
      </c>
      <c r="K39" s="13"/>
    </row>
    <row r="40" spans="1:11" x14ac:dyDescent="0.25">
      <c r="A40" s="4" t="s">
        <v>3</v>
      </c>
      <c r="B40" s="40"/>
      <c r="C40" s="41"/>
      <c r="D40" s="42" t="s">
        <v>17</v>
      </c>
      <c r="E40" s="43"/>
      <c r="F40" s="44"/>
      <c r="G40" s="43"/>
      <c r="H40" s="44"/>
      <c r="I40" s="45">
        <v>300</v>
      </c>
      <c r="J40" s="45"/>
      <c r="K40" s="13"/>
    </row>
    <row r="41" spans="1:11" x14ac:dyDescent="0.25">
      <c r="A41" s="4" t="s">
        <v>3</v>
      </c>
      <c r="B41" s="34" t="s">
        <v>256</v>
      </c>
      <c r="C41" s="35" t="s">
        <v>1007</v>
      </c>
      <c r="D41" s="36" t="s">
        <v>1008</v>
      </c>
      <c r="E41" s="37">
        <v>61906</v>
      </c>
      <c r="F41" s="38">
        <v>0</v>
      </c>
      <c r="G41" s="37">
        <v>0</v>
      </c>
      <c r="H41" s="38">
        <v>0</v>
      </c>
      <c r="I41" s="39">
        <v>7020</v>
      </c>
      <c r="J41" s="39">
        <f>E41-(F41+H41+I41)</f>
        <v>54886</v>
      </c>
      <c r="K41" s="13"/>
    </row>
    <row r="42" spans="1:11" x14ac:dyDescent="0.25">
      <c r="A42" s="4" t="s">
        <v>3</v>
      </c>
      <c r="B42" s="40"/>
      <c r="C42" s="41"/>
      <c r="D42" s="42" t="s">
        <v>17</v>
      </c>
      <c r="E42" s="43"/>
      <c r="F42" s="44"/>
      <c r="G42" s="43"/>
      <c r="H42" s="44"/>
      <c r="I42" s="45">
        <v>7020</v>
      </c>
      <c r="J42" s="45"/>
      <c r="K42" s="13"/>
    </row>
    <row r="43" spans="1:11" x14ac:dyDescent="0.25">
      <c r="A43" s="4" t="s">
        <v>3</v>
      </c>
      <c r="B43" s="34" t="s">
        <v>256</v>
      </c>
      <c r="C43" s="35" t="s">
        <v>278</v>
      </c>
      <c r="D43" s="36" t="s">
        <v>279</v>
      </c>
      <c r="E43" s="37">
        <v>235906</v>
      </c>
      <c r="F43" s="38">
        <v>0</v>
      </c>
      <c r="G43" s="37">
        <v>4000</v>
      </c>
      <c r="H43" s="38">
        <v>4000</v>
      </c>
      <c r="I43" s="39">
        <v>5378</v>
      </c>
      <c r="J43" s="39">
        <f>E43-(F43+H43+I43)</f>
        <v>226528</v>
      </c>
      <c r="K43" s="13"/>
    </row>
    <row r="44" spans="1:11" x14ac:dyDescent="0.25">
      <c r="A44" s="4" t="s">
        <v>3</v>
      </c>
      <c r="B44" s="40"/>
      <c r="C44" s="41"/>
      <c r="D44" s="42" t="s">
        <v>17</v>
      </c>
      <c r="E44" s="43"/>
      <c r="F44" s="44"/>
      <c r="G44" s="43"/>
      <c r="H44" s="44"/>
      <c r="I44" s="45">
        <v>5378</v>
      </c>
      <c r="J44" s="45"/>
      <c r="K44" s="13"/>
    </row>
    <row r="45" spans="1:11" x14ac:dyDescent="0.2">
      <c r="B45" s="121" t="s">
        <v>256</v>
      </c>
      <c r="C45" s="122" t="s">
        <v>1430</v>
      </c>
      <c r="D45" s="123" t="s">
        <v>280</v>
      </c>
      <c r="E45" s="124">
        <v>329716</v>
      </c>
      <c r="F45" s="125">
        <v>0</v>
      </c>
      <c r="G45" s="124">
        <v>630</v>
      </c>
      <c r="H45" s="125">
        <v>630</v>
      </c>
      <c r="I45" s="133">
        <v>7894</v>
      </c>
      <c r="J45" s="126">
        <f>E45-(F45+H45+I45)</f>
        <v>321192</v>
      </c>
      <c r="K45" s="13"/>
    </row>
    <row r="46" spans="1:11" x14ac:dyDescent="0.2">
      <c r="B46" s="127"/>
      <c r="C46" s="128"/>
      <c r="D46" s="129" t="s">
        <v>17</v>
      </c>
      <c r="E46" s="130"/>
      <c r="F46" s="131"/>
      <c r="G46" s="130"/>
      <c r="H46" s="131"/>
      <c r="I46" s="134">
        <v>7894</v>
      </c>
      <c r="J46" s="132"/>
      <c r="K46" s="13"/>
    </row>
    <row r="47" spans="1:11" x14ac:dyDescent="0.25">
      <c r="A47" s="4" t="s">
        <v>3</v>
      </c>
      <c r="B47" s="34" t="s">
        <v>256</v>
      </c>
      <c r="C47" s="35" t="s">
        <v>281</v>
      </c>
      <c r="D47" s="36" t="s">
        <v>282</v>
      </c>
      <c r="E47" s="37">
        <v>37290</v>
      </c>
      <c r="F47" s="38">
        <v>0</v>
      </c>
      <c r="G47" s="37">
        <v>15970</v>
      </c>
      <c r="H47" s="38">
        <v>16200</v>
      </c>
      <c r="I47" s="39">
        <v>28500</v>
      </c>
      <c r="J47" s="39">
        <f>E47-(F47+H47+I47)</f>
        <v>-7410</v>
      </c>
      <c r="K47" s="13"/>
    </row>
    <row r="48" spans="1:11" x14ac:dyDescent="0.25">
      <c r="A48" s="4" t="s">
        <v>3</v>
      </c>
      <c r="B48" s="40"/>
      <c r="C48" s="41"/>
      <c r="D48" s="42" t="s">
        <v>17</v>
      </c>
      <c r="E48" s="43"/>
      <c r="F48" s="44"/>
      <c r="G48" s="43"/>
      <c r="H48" s="44"/>
      <c r="I48" s="45">
        <v>28500</v>
      </c>
      <c r="J48" s="45"/>
      <c r="K48" s="13"/>
    </row>
    <row r="49" spans="1:11" x14ac:dyDescent="0.25">
      <c r="A49" s="4" t="s">
        <v>3</v>
      </c>
      <c r="B49" s="34" t="s">
        <v>256</v>
      </c>
      <c r="C49" s="35" t="s">
        <v>283</v>
      </c>
      <c r="D49" s="36" t="s">
        <v>284</v>
      </c>
      <c r="E49" s="37">
        <v>31500</v>
      </c>
      <c r="F49" s="38">
        <v>0</v>
      </c>
      <c r="G49" s="37">
        <v>120000</v>
      </c>
      <c r="H49" s="38">
        <v>120000</v>
      </c>
      <c r="I49" s="39">
        <v>268980</v>
      </c>
      <c r="J49" s="39">
        <f>E49-(F49+H49+I49)</f>
        <v>-357480</v>
      </c>
      <c r="K49" s="13"/>
    </row>
    <row r="50" spans="1:11" x14ac:dyDescent="0.25">
      <c r="A50" s="4" t="s">
        <v>3</v>
      </c>
      <c r="B50" s="40"/>
      <c r="C50" s="41"/>
      <c r="D50" s="42" t="s">
        <v>17</v>
      </c>
      <c r="E50" s="43"/>
      <c r="F50" s="44"/>
      <c r="G50" s="43"/>
      <c r="H50" s="44"/>
      <c r="I50" s="45">
        <v>268980</v>
      </c>
      <c r="J50" s="45"/>
      <c r="K50" s="13"/>
    </row>
    <row r="51" spans="1:11" x14ac:dyDescent="0.25">
      <c r="A51" s="4" t="s">
        <v>3</v>
      </c>
      <c r="B51" s="34" t="s">
        <v>256</v>
      </c>
      <c r="C51" s="35" t="s">
        <v>285</v>
      </c>
      <c r="D51" s="36" t="s">
        <v>286</v>
      </c>
      <c r="E51" s="37">
        <v>38000</v>
      </c>
      <c r="F51" s="38">
        <v>0</v>
      </c>
      <c r="G51" s="37">
        <v>1000</v>
      </c>
      <c r="H51" s="38">
        <v>1000</v>
      </c>
      <c r="I51" s="39">
        <v>20995</v>
      </c>
      <c r="J51" s="39">
        <f>E51-(F51+H51+I51)</f>
        <v>16005</v>
      </c>
      <c r="K51" s="13"/>
    </row>
    <row r="52" spans="1:11" x14ac:dyDescent="0.25">
      <c r="A52" s="4" t="s">
        <v>3</v>
      </c>
      <c r="B52" s="40"/>
      <c r="C52" s="41"/>
      <c r="D52" s="42" t="s">
        <v>17</v>
      </c>
      <c r="E52" s="43"/>
      <c r="F52" s="44"/>
      <c r="G52" s="43"/>
      <c r="H52" s="44"/>
      <c r="I52" s="45">
        <v>20995</v>
      </c>
      <c r="J52" s="45"/>
      <c r="K52" s="13"/>
    </row>
    <row r="53" spans="1:11" x14ac:dyDescent="0.25">
      <c r="A53" s="4" t="s">
        <v>3</v>
      </c>
      <c r="B53" s="34" t="s">
        <v>256</v>
      </c>
      <c r="C53" s="35" t="s">
        <v>287</v>
      </c>
      <c r="D53" s="36" t="s">
        <v>288</v>
      </c>
      <c r="E53" s="37">
        <v>187284</v>
      </c>
      <c r="F53" s="38">
        <v>0</v>
      </c>
      <c r="G53" s="37">
        <v>5000</v>
      </c>
      <c r="H53" s="38">
        <v>5000</v>
      </c>
      <c r="I53" s="39">
        <v>189888</v>
      </c>
      <c r="J53" s="39">
        <f>E53-(F53+H53+I53)</f>
        <v>-7604</v>
      </c>
      <c r="K53" s="13"/>
    </row>
    <row r="54" spans="1:11" x14ac:dyDescent="0.25">
      <c r="A54" s="4" t="s">
        <v>3</v>
      </c>
      <c r="B54" s="40"/>
      <c r="C54" s="41"/>
      <c r="D54" s="42" t="s">
        <v>17</v>
      </c>
      <c r="E54" s="43"/>
      <c r="F54" s="44"/>
      <c r="G54" s="43"/>
      <c r="H54" s="44"/>
      <c r="I54" s="45">
        <v>189888</v>
      </c>
      <c r="J54" s="45"/>
      <c r="K54" s="13"/>
    </row>
    <row r="55" spans="1:11" x14ac:dyDescent="0.25">
      <c r="A55" s="4" t="s">
        <v>3</v>
      </c>
      <c r="B55" s="34" t="s">
        <v>256</v>
      </c>
      <c r="C55" s="35" t="s">
        <v>1009</v>
      </c>
      <c r="D55" s="36" t="s">
        <v>1010</v>
      </c>
      <c r="E55" s="37">
        <v>620000</v>
      </c>
      <c r="F55" s="38">
        <v>0</v>
      </c>
      <c r="G55" s="37">
        <v>0</v>
      </c>
      <c r="H55" s="38">
        <v>5000</v>
      </c>
      <c r="I55" s="39">
        <v>500</v>
      </c>
      <c r="J55" s="39">
        <f>E55-(F55+H55+I55)</f>
        <v>614500</v>
      </c>
      <c r="K55" s="13"/>
    </row>
    <row r="56" spans="1:11" x14ac:dyDescent="0.25">
      <c r="A56" s="4" t="s">
        <v>3</v>
      </c>
      <c r="B56" s="40"/>
      <c r="C56" s="41"/>
      <c r="D56" s="42" t="s">
        <v>17</v>
      </c>
      <c r="E56" s="43"/>
      <c r="F56" s="44"/>
      <c r="G56" s="43"/>
      <c r="H56" s="44"/>
      <c r="I56" s="45">
        <v>500</v>
      </c>
      <c r="J56" s="45"/>
      <c r="K56" s="13"/>
    </row>
    <row r="57" spans="1:11" x14ac:dyDescent="0.25">
      <c r="A57" s="4" t="s">
        <v>3</v>
      </c>
      <c r="B57" s="34" t="s">
        <v>256</v>
      </c>
      <c r="C57" s="35" t="s">
        <v>1011</v>
      </c>
      <c r="D57" s="36" t="s">
        <v>1012</v>
      </c>
      <c r="E57" s="37">
        <v>6500000</v>
      </c>
      <c r="F57" s="38">
        <v>0</v>
      </c>
      <c r="G57" s="37">
        <v>0</v>
      </c>
      <c r="H57" s="38">
        <v>3000</v>
      </c>
      <c r="I57" s="39">
        <v>500</v>
      </c>
      <c r="J57" s="39">
        <f>E57-(F57+H57+I57)</f>
        <v>6496500</v>
      </c>
      <c r="K57" s="13"/>
    </row>
    <row r="58" spans="1:11" x14ac:dyDescent="0.25">
      <c r="A58" s="4" t="s">
        <v>3</v>
      </c>
      <c r="B58" s="40"/>
      <c r="C58" s="41"/>
      <c r="D58" s="42" t="s">
        <v>17</v>
      </c>
      <c r="E58" s="43"/>
      <c r="F58" s="44"/>
      <c r="G58" s="43"/>
      <c r="H58" s="44"/>
      <c r="I58" s="45">
        <v>500</v>
      </c>
      <c r="J58" s="45"/>
      <c r="K58" s="13"/>
    </row>
    <row r="59" spans="1:11" x14ac:dyDescent="0.25">
      <c r="A59" s="4" t="s">
        <v>3</v>
      </c>
      <c r="B59" s="34" t="s">
        <v>256</v>
      </c>
      <c r="C59" s="35" t="s">
        <v>289</v>
      </c>
      <c r="D59" s="36" t="s">
        <v>290</v>
      </c>
      <c r="E59" s="37">
        <v>1700000</v>
      </c>
      <c r="F59" s="38">
        <v>0</v>
      </c>
      <c r="G59" s="37">
        <v>2000</v>
      </c>
      <c r="H59" s="38">
        <v>6800</v>
      </c>
      <c r="I59" s="39">
        <v>500</v>
      </c>
      <c r="J59" s="39">
        <f>E59-(F59+H59+I59)</f>
        <v>1692700</v>
      </c>
      <c r="K59" s="13"/>
    </row>
    <row r="60" spans="1:11" x14ac:dyDescent="0.25">
      <c r="A60" s="4" t="s">
        <v>3</v>
      </c>
      <c r="B60" s="40"/>
      <c r="C60" s="41"/>
      <c r="D60" s="42" t="s">
        <v>17</v>
      </c>
      <c r="E60" s="43"/>
      <c r="F60" s="44"/>
      <c r="G60" s="43"/>
      <c r="H60" s="44"/>
      <c r="I60" s="45">
        <v>500</v>
      </c>
      <c r="J60" s="45"/>
      <c r="K60" s="13"/>
    </row>
    <row r="61" spans="1:11" x14ac:dyDescent="0.25">
      <c r="A61" s="4" t="s">
        <v>3</v>
      </c>
      <c r="B61" s="34" t="s">
        <v>256</v>
      </c>
      <c r="C61" s="35" t="s">
        <v>291</v>
      </c>
      <c r="D61" s="36" t="s">
        <v>292</v>
      </c>
      <c r="E61" s="37">
        <v>25900000</v>
      </c>
      <c r="F61" s="38">
        <v>0</v>
      </c>
      <c r="G61" s="37">
        <v>35000</v>
      </c>
      <c r="H61" s="38">
        <v>70000</v>
      </c>
      <c r="I61" s="39">
        <v>20000</v>
      </c>
      <c r="J61" s="39">
        <f>E61-(F61+H61+I61)</f>
        <v>25810000</v>
      </c>
      <c r="K61" s="13"/>
    </row>
    <row r="62" spans="1:11" x14ac:dyDescent="0.25">
      <c r="A62" s="4" t="s">
        <v>3</v>
      </c>
      <c r="B62" s="40"/>
      <c r="C62" s="41"/>
      <c r="D62" s="42" t="s">
        <v>17</v>
      </c>
      <c r="E62" s="43"/>
      <c r="F62" s="44"/>
      <c r="G62" s="43"/>
      <c r="H62" s="44"/>
      <c r="I62" s="45">
        <v>20000</v>
      </c>
      <c r="J62" s="45"/>
      <c r="K62" s="13"/>
    </row>
    <row r="63" spans="1:11" x14ac:dyDescent="0.25">
      <c r="A63" s="4" t="s">
        <v>3</v>
      </c>
      <c r="B63" s="34" t="s">
        <v>256</v>
      </c>
      <c r="C63" s="35" t="s">
        <v>293</v>
      </c>
      <c r="D63" s="36" t="s">
        <v>294</v>
      </c>
      <c r="E63" s="37">
        <v>700000</v>
      </c>
      <c r="F63" s="38">
        <v>0</v>
      </c>
      <c r="G63" s="37">
        <v>3000</v>
      </c>
      <c r="H63" s="38">
        <v>3000</v>
      </c>
      <c r="I63" s="39">
        <v>500</v>
      </c>
      <c r="J63" s="39">
        <f>E63-(F63+H63+I63)</f>
        <v>696500</v>
      </c>
      <c r="K63" s="13"/>
    </row>
    <row r="64" spans="1:11" x14ac:dyDescent="0.25">
      <c r="A64" s="4" t="s">
        <v>3</v>
      </c>
      <c r="B64" s="40"/>
      <c r="C64" s="41"/>
      <c r="D64" s="42" t="s">
        <v>17</v>
      </c>
      <c r="E64" s="43"/>
      <c r="F64" s="44"/>
      <c r="G64" s="43"/>
      <c r="H64" s="44"/>
      <c r="I64" s="45">
        <v>500</v>
      </c>
      <c r="J64" s="45"/>
      <c r="K64" s="13"/>
    </row>
    <row r="65" spans="1:11" x14ac:dyDescent="0.25">
      <c r="A65" s="4" t="s">
        <v>3</v>
      </c>
      <c r="B65" s="34" t="s">
        <v>22</v>
      </c>
      <c r="C65" s="35" t="s">
        <v>295</v>
      </c>
      <c r="D65" s="36" t="s">
        <v>296</v>
      </c>
      <c r="E65" s="37">
        <v>6002505.8499999996</v>
      </c>
      <c r="F65" s="38">
        <v>5919900.0499999998</v>
      </c>
      <c r="G65" s="37">
        <v>22500</v>
      </c>
      <c r="H65" s="38">
        <v>22500</v>
      </c>
      <c r="I65" s="39">
        <v>1100</v>
      </c>
      <c r="J65" s="39">
        <f>E65-(F65+H65+I65)</f>
        <v>59005.799999999814</v>
      </c>
      <c r="K65" s="13"/>
    </row>
    <row r="66" spans="1:11" x14ac:dyDescent="0.25">
      <c r="A66" s="4" t="s">
        <v>3</v>
      </c>
      <c r="B66" s="40"/>
      <c r="C66" s="41"/>
      <c r="D66" s="42" t="s">
        <v>25</v>
      </c>
      <c r="E66" s="43"/>
      <c r="F66" s="44"/>
      <c r="G66" s="43"/>
      <c r="H66" s="44"/>
      <c r="I66" s="45">
        <v>1100</v>
      </c>
      <c r="J66" s="45"/>
      <c r="K66" s="13"/>
    </row>
    <row r="67" spans="1:11" x14ac:dyDescent="0.25">
      <c r="A67" s="4" t="s">
        <v>3</v>
      </c>
      <c r="B67" s="34" t="s">
        <v>22</v>
      </c>
      <c r="C67" s="35" t="s">
        <v>1013</v>
      </c>
      <c r="D67" s="36" t="s">
        <v>1014</v>
      </c>
      <c r="E67" s="37">
        <v>23632190.199999999</v>
      </c>
      <c r="F67" s="38">
        <v>23497048.539999999</v>
      </c>
      <c r="G67" s="37">
        <v>0</v>
      </c>
      <c r="H67" s="38">
        <v>44000</v>
      </c>
      <c r="I67" s="39">
        <v>5000</v>
      </c>
      <c r="J67" s="39">
        <f>E67-(F67+H67+I67)</f>
        <v>86141.660000000149</v>
      </c>
      <c r="K67" s="13"/>
    </row>
    <row r="68" spans="1:11" x14ac:dyDescent="0.25">
      <c r="A68" s="4" t="s">
        <v>3</v>
      </c>
      <c r="B68" s="40"/>
      <c r="C68" s="41"/>
      <c r="D68" s="42" t="s">
        <v>25</v>
      </c>
      <c r="E68" s="43"/>
      <c r="F68" s="44"/>
      <c r="G68" s="43"/>
      <c r="H68" s="44"/>
      <c r="I68" s="45">
        <v>5000</v>
      </c>
      <c r="J68" s="45"/>
      <c r="K68" s="13"/>
    </row>
    <row r="69" spans="1:11" x14ac:dyDescent="0.25">
      <c r="A69" s="4" t="s">
        <v>3</v>
      </c>
      <c r="B69" s="34" t="s">
        <v>22</v>
      </c>
      <c r="C69" s="35" t="s">
        <v>297</v>
      </c>
      <c r="D69" s="36" t="s">
        <v>298</v>
      </c>
      <c r="E69" s="37">
        <v>4354306.88</v>
      </c>
      <c r="F69" s="38">
        <v>4212938.5999999996</v>
      </c>
      <c r="G69" s="37">
        <v>20000</v>
      </c>
      <c r="H69" s="38">
        <v>40000</v>
      </c>
      <c r="I69" s="39">
        <v>5000</v>
      </c>
      <c r="J69" s="39">
        <f>E69-(F69+H69+I69)</f>
        <v>96368.280000000261</v>
      </c>
      <c r="K69" s="13"/>
    </row>
    <row r="70" spans="1:11" x14ac:dyDescent="0.25">
      <c r="A70" s="4" t="s">
        <v>3</v>
      </c>
      <c r="B70" s="40"/>
      <c r="C70" s="41"/>
      <c r="D70" s="42" t="s">
        <v>25</v>
      </c>
      <c r="E70" s="43"/>
      <c r="F70" s="44"/>
      <c r="G70" s="43"/>
      <c r="H70" s="44"/>
      <c r="I70" s="45">
        <v>5000</v>
      </c>
      <c r="J70" s="45"/>
      <c r="K70" s="13"/>
    </row>
    <row r="71" spans="1:11" x14ac:dyDescent="0.25">
      <c r="A71" s="4" t="s">
        <v>3</v>
      </c>
      <c r="B71" s="34" t="s">
        <v>22</v>
      </c>
      <c r="C71" s="35" t="s">
        <v>299</v>
      </c>
      <c r="D71" s="36" t="s">
        <v>300</v>
      </c>
      <c r="E71" s="37">
        <v>16500000</v>
      </c>
      <c r="F71" s="38">
        <v>94203.89</v>
      </c>
      <c r="G71" s="37">
        <v>100000</v>
      </c>
      <c r="H71" s="38">
        <v>224700</v>
      </c>
      <c r="I71" s="39">
        <v>5000</v>
      </c>
      <c r="J71" s="39">
        <f>E71-(F71+H71+I71)</f>
        <v>16176096.109999999</v>
      </c>
      <c r="K71" s="13"/>
    </row>
    <row r="72" spans="1:11" x14ac:dyDescent="0.25">
      <c r="A72" s="4" t="s">
        <v>3</v>
      </c>
      <c r="B72" s="40"/>
      <c r="C72" s="41"/>
      <c r="D72" s="42" t="s">
        <v>25</v>
      </c>
      <c r="E72" s="43"/>
      <c r="F72" s="44"/>
      <c r="G72" s="43"/>
      <c r="H72" s="44"/>
      <c r="I72" s="45">
        <v>5000</v>
      </c>
      <c r="J72" s="45"/>
      <c r="K72" s="13"/>
    </row>
    <row r="73" spans="1:11" x14ac:dyDescent="0.25">
      <c r="A73" s="4" t="s">
        <v>3</v>
      </c>
      <c r="B73" s="34" t="s">
        <v>22</v>
      </c>
      <c r="C73" s="35" t="s">
        <v>301</v>
      </c>
      <c r="D73" s="36" t="s">
        <v>302</v>
      </c>
      <c r="E73" s="37">
        <v>69000000</v>
      </c>
      <c r="F73" s="38">
        <v>446994.58</v>
      </c>
      <c r="G73" s="37">
        <v>150000</v>
      </c>
      <c r="H73" s="38">
        <v>436500</v>
      </c>
      <c r="I73" s="39">
        <v>5000</v>
      </c>
      <c r="J73" s="39">
        <f>E73-(F73+H73+I73)</f>
        <v>68111505.420000002</v>
      </c>
      <c r="K73" s="13"/>
    </row>
    <row r="74" spans="1:11" x14ac:dyDescent="0.25">
      <c r="A74" s="4" t="s">
        <v>3</v>
      </c>
      <c r="B74" s="40"/>
      <c r="C74" s="41"/>
      <c r="D74" s="42" t="s">
        <v>25</v>
      </c>
      <c r="E74" s="43"/>
      <c r="F74" s="44"/>
      <c r="G74" s="43"/>
      <c r="H74" s="44"/>
      <c r="I74" s="45">
        <v>5000</v>
      </c>
      <c r="J74" s="45"/>
      <c r="K74" s="13"/>
    </row>
    <row r="75" spans="1:11" x14ac:dyDescent="0.25">
      <c r="A75" s="4" t="s">
        <v>3</v>
      </c>
      <c r="B75" s="34" t="s">
        <v>22</v>
      </c>
      <c r="C75" s="35" t="s">
        <v>303</v>
      </c>
      <c r="D75" s="36" t="s">
        <v>304</v>
      </c>
      <c r="E75" s="37">
        <v>500000</v>
      </c>
      <c r="F75" s="38">
        <v>138016.97</v>
      </c>
      <c r="G75" s="37">
        <v>10000</v>
      </c>
      <c r="H75" s="38">
        <v>50000</v>
      </c>
      <c r="I75" s="39">
        <v>5000</v>
      </c>
      <c r="J75" s="39">
        <f>E75-(F75+H75+I75)</f>
        <v>306983.03000000003</v>
      </c>
      <c r="K75" s="13"/>
    </row>
    <row r="76" spans="1:11" x14ac:dyDescent="0.25">
      <c r="A76" s="4" t="s">
        <v>3</v>
      </c>
      <c r="B76" s="40"/>
      <c r="C76" s="41"/>
      <c r="D76" s="42" t="s">
        <v>25</v>
      </c>
      <c r="E76" s="43"/>
      <c r="F76" s="44"/>
      <c r="G76" s="43"/>
      <c r="H76" s="44"/>
      <c r="I76" s="45">
        <v>5000</v>
      </c>
      <c r="J76" s="45"/>
      <c r="K76" s="13"/>
    </row>
    <row r="77" spans="1:11" x14ac:dyDescent="0.25">
      <c r="A77" s="4" t="s">
        <v>3</v>
      </c>
      <c r="B77" s="34" t="s">
        <v>22</v>
      </c>
      <c r="C77" s="35" t="s">
        <v>305</v>
      </c>
      <c r="D77" s="36" t="s">
        <v>306</v>
      </c>
      <c r="E77" s="37">
        <v>600000</v>
      </c>
      <c r="F77" s="38">
        <v>9065.56</v>
      </c>
      <c r="G77" s="37">
        <v>1000</v>
      </c>
      <c r="H77" s="38">
        <v>4000</v>
      </c>
      <c r="I77" s="39">
        <v>12100</v>
      </c>
      <c r="J77" s="39">
        <f>E77-(F77+H77+I77)</f>
        <v>574834.43999999994</v>
      </c>
      <c r="K77" s="13"/>
    </row>
    <row r="78" spans="1:11" x14ac:dyDescent="0.25">
      <c r="A78" s="4" t="s">
        <v>3</v>
      </c>
      <c r="B78" s="40"/>
      <c r="C78" s="41"/>
      <c r="D78" s="42" t="s">
        <v>25</v>
      </c>
      <c r="E78" s="43"/>
      <c r="F78" s="44"/>
      <c r="G78" s="43"/>
      <c r="H78" s="44"/>
      <c r="I78" s="45">
        <v>12100</v>
      </c>
      <c r="J78" s="45"/>
      <c r="K78" s="13"/>
    </row>
    <row r="79" spans="1:11" x14ac:dyDescent="0.25">
      <c r="A79" s="4" t="s">
        <v>3</v>
      </c>
      <c r="B79" s="34" t="s">
        <v>22</v>
      </c>
      <c r="C79" s="35" t="s">
        <v>307</v>
      </c>
      <c r="D79" s="36" t="s">
        <v>308</v>
      </c>
      <c r="E79" s="37">
        <v>20000</v>
      </c>
      <c r="F79" s="38">
        <v>0</v>
      </c>
      <c r="G79" s="37">
        <v>1000</v>
      </c>
      <c r="H79" s="38">
        <v>1000</v>
      </c>
      <c r="I79" s="39">
        <v>1000</v>
      </c>
      <c r="J79" s="39">
        <f>E79-(F79+H79+I79)</f>
        <v>18000</v>
      </c>
      <c r="K79" s="13"/>
    </row>
    <row r="80" spans="1:11" x14ac:dyDescent="0.25">
      <c r="A80" s="4" t="s">
        <v>3</v>
      </c>
      <c r="B80" s="40"/>
      <c r="C80" s="41"/>
      <c r="D80" s="42" t="s">
        <v>25</v>
      </c>
      <c r="E80" s="43"/>
      <c r="F80" s="44"/>
      <c r="G80" s="43"/>
      <c r="H80" s="44"/>
      <c r="I80" s="45">
        <v>1000</v>
      </c>
      <c r="J80" s="45"/>
      <c r="K80" s="13"/>
    </row>
    <row r="81" spans="1:11" x14ac:dyDescent="0.25">
      <c r="A81" s="4" t="s">
        <v>3</v>
      </c>
      <c r="B81" s="34" t="s">
        <v>22</v>
      </c>
      <c r="C81" s="35" t="s">
        <v>309</v>
      </c>
      <c r="D81" s="36" t="s">
        <v>310</v>
      </c>
      <c r="E81" s="37">
        <v>32500</v>
      </c>
      <c r="F81" s="38">
        <v>0</v>
      </c>
      <c r="G81" s="37">
        <v>1000</v>
      </c>
      <c r="H81" s="38">
        <v>1000</v>
      </c>
      <c r="I81" s="39">
        <v>1000</v>
      </c>
      <c r="J81" s="39">
        <f>E81-(F81+H81+I81)</f>
        <v>30500</v>
      </c>
      <c r="K81" s="13"/>
    </row>
    <row r="82" spans="1:11" x14ac:dyDescent="0.25">
      <c r="A82" s="4" t="s">
        <v>3</v>
      </c>
      <c r="B82" s="40"/>
      <c r="C82" s="41"/>
      <c r="D82" s="42" t="s">
        <v>25</v>
      </c>
      <c r="E82" s="43"/>
      <c r="F82" s="44"/>
      <c r="G82" s="43"/>
      <c r="H82" s="44"/>
      <c r="I82" s="45">
        <v>1000</v>
      </c>
      <c r="J82" s="45"/>
      <c r="K82" s="13"/>
    </row>
    <row r="83" spans="1:11" x14ac:dyDescent="0.25">
      <c r="A83" s="4" t="s">
        <v>3</v>
      </c>
      <c r="B83" s="34" t="s">
        <v>22</v>
      </c>
      <c r="C83" s="35" t="s">
        <v>311</v>
      </c>
      <c r="D83" s="36" t="s">
        <v>312</v>
      </c>
      <c r="E83" s="37">
        <v>27000000</v>
      </c>
      <c r="F83" s="38">
        <v>107269.87</v>
      </c>
      <c r="G83" s="37">
        <v>5000</v>
      </c>
      <c r="H83" s="38">
        <v>38800</v>
      </c>
      <c r="I83" s="39">
        <v>47000</v>
      </c>
      <c r="J83" s="39">
        <f>E83-(F83+H83+I83)</f>
        <v>26806930.129999999</v>
      </c>
      <c r="K83" s="13"/>
    </row>
    <row r="84" spans="1:11" x14ac:dyDescent="0.25">
      <c r="A84" s="4" t="s">
        <v>3</v>
      </c>
      <c r="B84" s="40"/>
      <c r="C84" s="41"/>
      <c r="D84" s="42" t="s">
        <v>25</v>
      </c>
      <c r="E84" s="43"/>
      <c r="F84" s="44"/>
      <c r="G84" s="43"/>
      <c r="H84" s="44"/>
      <c r="I84" s="45">
        <v>47000</v>
      </c>
      <c r="J84" s="45"/>
      <c r="K84" s="13"/>
    </row>
    <row r="85" spans="1:11" x14ac:dyDescent="0.25">
      <c r="A85" s="4" t="s">
        <v>3</v>
      </c>
      <c r="B85" s="34" t="s">
        <v>22</v>
      </c>
      <c r="C85" s="35" t="s">
        <v>313</v>
      </c>
      <c r="D85" s="36" t="s">
        <v>314</v>
      </c>
      <c r="E85" s="37">
        <v>650000</v>
      </c>
      <c r="F85" s="38">
        <v>9258.39</v>
      </c>
      <c r="G85" s="37">
        <v>4000</v>
      </c>
      <c r="H85" s="38">
        <v>9000</v>
      </c>
      <c r="I85" s="39">
        <v>500</v>
      </c>
      <c r="J85" s="39">
        <f>E85-(F85+H85+I85)</f>
        <v>631241.61</v>
      </c>
      <c r="K85" s="13"/>
    </row>
    <row r="86" spans="1:11" x14ac:dyDescent="0.25">
      <c r="A86" s="4" t="s">
        <v>3</v>
      </c>
      <c r="B86" s="40"/>
      <c r="C86" s="41"/>
      <c r="D86" s="42" t="s">
        <v>25</v>
      </c>
      <c r="E86" s="43"/>
      <c r="F86" s="44"/>
      <c r="G86" s="43"/>
      <c r="H86" s="44"/>
      <c r="I86" s="45">
        <v>500</v>
      </c>
      <c r="J86" s="45"/>
      <c r="K86" s="13"/>
    </row>
    <row r="87" spans="1:11" x14ac:dyDescent="0.25">
      <c r="A87" s="4" t="s">
        <v>3</v>
      </c>
      <c r="B87" s="34" t="s">
        <v>22</v>
      </c>
      <c r="C87" s="35" t="s">
        <v>315</v>
      </c>
      <c r="D87" s="36" t="s">
        <v>316</v>
      </c>
      <c r="E87" s="37">
        <v>2900000</v>
      </c>
      <c r="F87" s="38">
        <v>138781.5</v>
      </c>
      <c r="G87" s="37">
        <v>100000</v>
      </c>
      <c r="H87" s="38">
        <v>100000</v>
      </c>
      <c r="I87" s="39">
        <v>80000</v>
      </c>
      <c r="J87" s="39">
        <f>E87-(F87+H87+I87)</f>
        <v>2581218.5</v>
      </c>
      <c r="K87" s="13"/>
    </row>
    <row r="88" spans="1:11" x14ac:dyDescent="0.25">
      <c r="A88" s="4" t="s">
        <v>3</v>
      </c>
      <c r="B88" s="40"/>
      <c r="C88" s="41"/>
      <c r="D88" s="42" t="s">
        <v>25</v>
      </c>
      <c r="E88" s="43"/>
      <c r="F88" s="44"/>
      <c r="G88" s="43"/>
      <c r="H88" s="44"/>
      <c r="I88" s="45">
        <v>80000</v>
      </c>
      <c r="J88" s="45"/>
      <c r="K88" s="13"/>
    </row>
    <row r="89" spans="1:11" x14ac:dyDescent="0.25">
      <c r="A89" s="4" t="s">
        <v>3</v>
      </c>
      <c r="B89" s="34" t="s">
        <v>22</v>
      </c>
      <c r="C89" s="35" t="s">
        <v>1015</v>
      </c>
      <c r="D89" s="36" t="s">
        <v>1016</v>
      </c>
      <c r="E89" s="37">
        <v>13194</v>
      </c>
      <c r="F89" s="38">
        <v>9425.4500000000007</v>
      </c>
      <c r="G89" s="37">
        <v>0</v>
      </c>
      <c r="H89" s="38">
        <v>2500</v>
      </c>
      <c r="I89" s="39">
        <v>500</v>
      </c>
      <c r="J89" s="39">
        <f>E89-(F89+H89+I89)</f>
        <v>768.54999999999927</v>
      </c>
      <c r="K89" s="13"/>
    </row>
    <row r="90" spans="1:11" x14ac:dyDescent="0.25">
      <c r="A90" s="4" t="s">
        <v>3</v>
      </c>
      <c r="B90" s="40"/>
      <c r="C90" s="41"/>
      <c r="D90" s="42" t="s">
        <v>25</v>
      </c>
      <c r="E90" s="43"/>
      <c r="F90" s="44"/>
      <c r="G90" s="43"/>
      <c r="H90" s="44"/>
      <c r="I90" s="45">
        <v>500</v>
      </c>
      <c r="J90" s="45"/>
      <c r="K90" s="13"/>
    </row>
    <row r="91" spans="1:11" x14ac:dyDescent="0.25">
      <c r="A91" s="4" t="s">
        <v>3</v>
      </c>
      <c r="B91" s="34" t="s">
        <v>22</v>
      </c>
      <c r="C91" s="35" t="s">
        <v>317</v>
      </c>
      <c r="D91" s="36" t="s">
        <v>318</v>
      </c>
      <c r="E91" s="37">
        <v>8993857.8599999994</v>
      </c>
      <c r="F91" s="38">
        <v>8905052.0099999998</v>
      </c>
      <c r="G91" s="37">
        <v>5000</v>
      </c>
      <c r="H91" s="38">
        <v>8800</v>
      </c>
      <c r="I91" s="39">
        <v>500</v>
      </c>
      <c r="J91" s="39">
        <f>E91-(F91+H91+I91)</f>
        <v>79505.849999999627</v>
      </c>
      <c r="K91" s="13"/>
    </row>
    <row r="92" spans="1:11" x14ac:dyDescent="0.25">
      <c r="A92" s="4" t="s">
        <v>3</v>
      </c>
      <c r="B92" s="40"/>
      <c r="C92" s="41"/>
      <c r="D92" s="42" t="s">
        <v>25</v>
      </c>
      <c r="E92" s="43"/>
      <c r="F92" s="44"/>
      <c r="G92" s="43"/>
      <c r="H92" s="44"/>
      <c r="I92" s="45">
        <v>500</v>
      </c>
      <c r="J92" s="45"/>
      <c r="K92" s="13"/>
    </row>
    <row r="93" spans="1:11" x14ac:dyDescent="0.25">
      <c r="A93" s="4" t="s">
        <v>3</v>
      </c>
      <c r="B93" s="34" t="s">
        <v>22</v>
      </c>
      <c r="C93" s="35" t="s">
        <v>319</v>
      </c>
      <c r="D93" s="36" t="s">
        <v>320</v>
      </c>
      <c r="E93" s="37">
        <v>42350000</v>
      </c>
      <c r="F93" s="38">
        <v>617752.76</v>
      </c>
      <c r="G93" s="37">
        <v>60000</v>
      </c>
      <c r="H93" s="38">
        <v>298000</v>
      </c>
      <c r="I93" s="39">
        <v>1000</v>
      </c>
      <c r="J93" s="39">
        <f>E93-(F93+H93+I93)</f>
        <v>41433247.240000002</v>
      </c>
      <c r="K93" s="13"/>
    </row>
    <row r="94" spans="1:11" x14ac:dyDescent="0.25">
      <c r="A94" s="4" t="s">
        <v>3</v>
      </c>
      <c r="B94" s="40"/>
      <c r="C94" s="41"/>
      <c r="D94" s="42" t="s">
        <v>25</v>
      </c>
      <c r="E94" s="43"/>
      <c r="F94" s="44"/>
      <c r="G94" s="43"/>
      <c r="H94" s="44"/>
      <c r="I94" s="45">
        <v>1000</v>
      </c>
      <c r="J94" s="45"/>
      <c r="K94" s="13"/>
    </row>
    <row r="95" spans="1:11" x14ac:dyDescent="0.25">
      <c r="A95" s="4" t="s">
        <v>3</v>
      </c>
      <c r="B95" s="34" t="s">
        <v>22</v>
      </c>
      <c r="C95" s="35" t="s">
        <v>1017</v>
      </c>
      <c r="D95" s="36" t="s">
        <v>1018</v>
      </c>
      <c r="E95" s="37">
        <v>283245</v>
      </c>
      <c r="F95" s="38">
        <v>188114.38</v>
      </c>
      <c r="G95" s="37">
        <v>0</v>
      </c>
      <c r="H95" s="38">
        <v>950</v>
      </c>
      <c r="I95" s="39">
        <v>500</v>
      </c>
      <c r="J95" s="39">
        <f>E95-(F95+H95+I95)</f>
        <v>93680.62</v>
      </c>
      <c r="K95" s="13"/>
    </row>
    <row r="96" spans="1:11" x14ac:dyDescent="0.25">
      <c r="A96" s="4" t="s">
        <v>3</v>
      </c>
      <c r="B96" s="40"/>
      <c r="C96" s="41"/>
      <c r="D96" s="42" t="s">
        <v>25</v>
      </c>
      <c r="E96" s="43"/>
      <c r="F96" s="44"/>
      <c r="G96" s="43"/>
      <c r="H96" s="44"/>
      <c r="I96" s="45">
        <v>500</v>
      </c>
      <c r="J96" s="45"/>
      <c r="K96" s="13"/>
    </row>
    <row r="97" spans="1:11" x14ac:dyDescent="0.25">
      <c r="A97" s="4" t="s">
        <v>3</v>
      </c>
      <c r="B97" s="34" t="s">
        <v>22</v>
      </c>
      <c r="C97" s="35" t="s">
        <v>321</v>
      </c>
      <c r="D97" s="36" t="s">
        <v>322</v>
      </c>
      <c r="E97" s="37">
        <v>1065519</v>
      </c>
      <c r="F97" s="38">
        <v>830614.63</v>
      </c>
      <c r="G97" s="37">
        <v>118096</v>
      </c>
      <c r="H97" s="38">
        <v>182830</v>
      </c>
      <c r="I97" s="39">
        <v>154000</v>
      </c>
      <c r="J97" s="39">
        <f>E97-(F97+H97+I97)</f>
        <v>-101925.62999999989</v>
      </c>
      <c r="K97" s="13"/>
    </row>
    <row r="98" spans="1:11" x14ac:dyDescent="0.25">
      <c r="A98" s="4" t="s">
        <v>3</v>
      </c>
      <c r="B98" s="40"/>
      <c r="C98" s="41"/>
      <c r="D98" s="42" t="s">
        <v>25</v>
      </c>
      <c r="E98" s="43"/>
      <c r="F98" s="44"/>
      <c r="G98" s="43"/>
      <c r="H98" s="44"/>
      <c r="I98" s="45">
        <v>154000</v>
      </c>
      <c r="J98" s="45"/>
      <c r="K98" s="13"/>
    </row>
    <row r="99" spans="1:11" x14ac:dyDescent="0.25">
      <c r="A99" s="4" t="s">
        <v>3</v>
      </c>
      <c r="B99" s="34" t="s">
        <v>22</v>
      </c>
      <c r="C99" s="35" t="s">
        <v>323</v>
      </c>
      <c r="D99" s="36" t="s">
        <v>324</v>
      </c>
      <c r="E99" s="37">
        <v>250000</v>
      </c>
      <c r="F99" s="38">
        <v>2190.89</v>
      </c>
      <c r="G99" s="37">
        <v>10000</v>
      </c>
      <c r="H99" s="38">
        <v>19000</v>
      </c>
      <c r="I99" s="39">
        <v>20000</v>
      </c>
      <c r="J99" s="39">
        <f>E99-(F99+H99+I99)</f>
        <v>208809.11</v>
      </c>
      <c r="K99" s="13"/>
    </row>
    <row r="100" spans="1:11" x14ac:dyDescent="0.25">
      <c r="A100" s="4" t="s">
        <v>3</v>
      </c>
      <c r="B100" s="40"/>
      <c r="C100" s="41"/>
      <c r="D100" s="42" t="s">
        <v>25</v>
      </c>
      <c r="E100" s="43"/>
      <c r="F100" s="44"/>
      <c r="G100" s="43"/>
      <c r="H100" s="44"/>
      <c r="I100" s="45">
        <v>20000</v>
      </c>
      <c r="J100" s="45"/>
      <c r="K100" s="13"/>
    </row>
    <row r="101" spans="1:11" x14ac:dyDescent="0.25">
      <c r="A101" s="4" t="s">
        <v>3</v>
      </c>
      <c r="B101" s="34" t="s">
        <v>22</v>
      </c>
      <c r="C101" s="35" t="s">
        <v>1019</v>
      </c>
      <c r="D101" s="36" t="s">
        <v>1020</v>
      </c>
      <c r="E101" s="37">
        <v>210500</v>
      </c>
      <c r="F101" s="38">
        <v>187391.34</v>
      </c>
      <c r="G101" s="37">
        <v>0</v>
      </c>
      <c r="H101" s="38">
        <v>3000</v>
      </c>
      <c r="I101" s="39">
        <v>500</v>
      </c>
      <c r="J101" s="39">
        <f>E101-(F101+H101+I101)</f>
        <v>19608.660000000003</v>
      </c>
      <c r="K101" s="13"/>
    </row>
    <row r="102" spans="1:11" x14ac:dyDescent="0.25">
      <c r="A102" s="4" t="s">
        <v>3</v>
      </c>
      <c r="B102" s="40"/>
      <c r="C102" s="41"/>
      <c r="D102" s="42" t="s">
        <v>25</v>
      </c>
      <c r="E102" s="43"/>
      <c r="F102" s="44"/>
      <c r="G102" s="43"/>
      <c r="H102" s="44"/>
      <c r="I102" s="45">
        <v>500</v>
      </c>
      <c r="J102" s="45"/>
      <c r="K102" s="13"/>
    </row>
    <row r="103" spans="1:11" x14ac:dyDescent="0.25">
      <c r="A103" s="4" t="s">
        <v>3</v>
      </c>
      <c r="B103" s="34" t="s">
        <v>22</v>
      </c>
      <c r="C103" s="35" t="s">
        <v>1021</v>
      </c>
      <c r="D103" s="36" t="s">
        <v>1022</v>
      </c>
      <c r="E103" s="37">
        <v>350000</v>
      </c>
      <c r="F103" s="38">
        <v>9869.42</v>
      </c>
      <c r="G103" s="37">
        <v>0</v>
      </c>
      <c r="H103" s="38">
        <v>97000</v>
      </c>
      <c r="I103" s="39">
        <v>500</v>
      </c>
      <c r="J103" s="39">
        <f>E103-(F103+H103+I103)</f>
        <v>242630.58000000002</v>
      </c>
      <c r="K103" s="13"/>
    </row>
    <row r="104" spans="1:11" x14ac:dyDescent="0.25">
      <c r="A104" s="4" t="s">
        <v>3</v>
      </c>
      <c r="B104" s="40"/>
      <c r="C104" s="41"/>
      <c r="D104" s="42" t="s">
        <v>25</v>
      </c>
      <c r="E104" s="43"/>
      <c r="F104" s="44"/>
      <c r="G104" s="43"/>
      <c r="H104" s="44"/>
      <c r="I104" s="45">
        <v>500</v>
      </c>
      <c r="J104" s="45"/>
      <c r="K104" s="13"/>
    </row>
    <row r="105" spans="1:11" x14ac:dyDescent="0.25">
      <c r="A105" s="4" t="s">
        <v>3</v>
      </c>
      <c r="B105" s="34" t="s">
        <v>22</v>
      </c>
      <c r="C105" s="35" t="s">
        <v>325</v>
      </c>
      <c r="D105" s="36" t="s">
        <v>326</v>
      </c>
      <c r="E105" s="37">
        <v>80000</v>
      </c>
      <c r="F105" s="38">
        <v>4045.87</v>
      </c>
      <c r="G105" s="37">
        <v>1000</v>
      </c>
      <c r="H105" s="38">
        <v>70000</v>
      </c>
      <c r="I105" s="39">
        <v>500</v>
      </c>
      <c r="J105" s="39">
        <f>E105-(F105+H105+I105)</f>
        <v>5454.1300000000047</v>
      </c>
      <c r="K105" s="13"/>
    </row>
    <row r="106" spans="1:11" x14ac:dyDescent="0.25">
      <c r="A106" s="4" t="s">
        <v>3</v>
      </c>
      <c r="B106" s="40"/>
      <c r="C106" s="41"/>
      <c r="D106" s="42" t="s">
        <v>25</v>
      </c>
      <c r="E106" s="43"/>
      <c r="F106" s="44"/>
      <c r="G106" s="43"/>
      <c r="H106" s="44"/>
      <c r="I106" s="45">
        <v>500</v>
      </c>
      <c r="J106" s="45"/>
      <c r="K106" s="13"/>
    </row>
    <row r="107" spans="1:11" x14ac:dyDescent="0.25">
      <c r="A107" s="4" t="s">
        <v>3</v>
      </c>
      <c r="B107" s="34" t="s">
        <v>22</v>
      </c>
      <c r="C107" s="35" t="s">
        <v>327</v>
      </c>
      <c r="D107" s="36" t="s">
        <v>328</v>
      </c>
      <c r="E107" s="37">
        <v>286000</v>
      </c>
      <c r="F107" s="38">
        <v>10931.56</v>
      </c>
      <c r="G107" s="37">
        <v>50000</v>
      </c>
      <c r="H107" s="38">
        <v>60000</v>
      </c>
      <c r="I107" s="39">
        <v>16000</v>
      </c>
      <c r="J107" s="39">
        <f>E107-(F107+H107+I107)</f>
        <v>199068.44</v>
      </c>
      <c r="K107" s="13"/>
    </row>
    <row r="108" spans="1:11" x14ac:dyDescent="0.25">
      <c r="A108" s="4" t="s">
        <v>3</v>
      </c>
      <c r="B108" s="40"/>
      <c r="C108" s="41"/>
      <c r="D108" s="42" t="s">
        <v>25</v>
      </c>
      <c r="E108" s="43"/>
      <c r="F108" s="44"/>
      <c r="G108" s="43"/>
      <c r="H108" s="44"/>
      <c r="I108" s="45">
        <v>16000</v>
      </c>
      <c r="J108" s="45"/>
      <c r="K108" s="13"/>
    </row>
    <row r="109" spans="1:11" x14ac:dyDescent="0.25">
      <c r="A109" s="4" t="s">
        <v>3</v>
      </c>
      <c r="B109" s="34" t="s">
        <v>22</v>
      </c>
      <c r="C109" s="35" t="s">
        <v>329</v>
      </c>
      <c r="D109" s="36" t="s">
        <v>330</v>
      </c>
      <c r="E109" s="37">
        <v>65000</v>
      </c>
      <c r="F109" s="38">
        <v>3751.63</v>
      </c>
      <c r="G109" s="37">
        <v>2000</v>
      </c>
      <c r="H109" s="38">
        <v>2000</v>
      </c>
      <c r="I109" s="39">
        <v>5000</v>
      </c>
      <c r="J109" s="39">
        <f>E109-(F109+H109+I109)</f>
        <v>54248.369999999995</v>
      </c>
      <c r="K109" s="13"/>
    </row>
    <row r="110" spans="1:11" x14ac:dyDescent="0.25">
      <c r="A110" s="4" t="s">
        <v>3</v>
      </c>
      <c r="B110" s="40"/>
      <c r="C110" s="41"/>
      <c r="D110" s="42" t="s">
        <v>25</v>
      </c>
      <c r="E110" s="43"/>
      <c r="F110" s="44"/>
      <c r="G110" s="43"/>
      <c r="H110" s="44"/>
      <c r="I110" s="45">
        <v>5000</v>
      </c>
      <c r="J110" s="45"/>
      <c r="K110" s="13"/>
    </row>
    <row r="111" spans="1:11" x14ac:dyDescent="0.25">
      <c r="A111" s="4" t="s">
        <v>3</v>
      </c>
      <c r="B111" s="34" t="s">
        <v>22</v>
      </c>
      <c r="C111" s="35" t="s">
        <v>331</v>
      </c>
      <c r="D111" s="36" t="s">
        <v>332</v>
      </c>
      <c r="E111" s="37">
        <v>277000</v>
      </c>
      <c r="F111" s="38">
        <v>18993.59</v>
      </c>
      <c r="G111" s="37">
        <v>4700</v>
      </c>
      <c r="H111" s="38">
        <v>4700</v>
      </c>
      <c r="I111" s="39">
        <v>350</v>
      </c>
      <c r="J111" s="39">
        <f>E111-(F111+H111+I111)</f>
        <v>252956.41</v>
      </c>
      <c r="K111" s="13"/>
    </row>
    <row r="112" spans="1:11" x14ac:dyDescent="0.25">
      <c r="A112" s="4" t="s">
        <v>3</v>
      </c>
      <c r="B112" s="40"/>
      <c r="C112" s="41"/>
      <c r="D112" s="42" t="s">
        <v>25</v>
      </c>
      <c r="E112" s="43"/>
      <c r="F112" s="44"/>
      <c r="G112" s="43"/>
      <c r="H112" s="44"/>
      <c r="I112" s="45">
        <v>350</v>
      </c>
      <c r="J112" s="45"/>
      <c r="K112" s="13"/>
    </row>
    <row r="113" spans="1:11" x14ac:dyDescent="0.25">
      <c r="A113" s="4" t="s">
        <v>3</v>
      </c>
      <c r="B113" s="34" t="s">
        <v>22</v>
      </c>
      <c r="C113" s="35" t="s">
        <v>333</v>
      </c>
      <c r="D113" s="36" t="s">
        <v>334</v>
      </c>
      <c r="E113" s="37">
        <v>175000</v>
      </c>
      <c r="F113" s="38">
        <v>7297.33</v>
      </c>
      <c r="G113" s="37">
        <v>10000</v>
      </c>
      <c r="H113" s="38">
        <v>59000</v>
      </c>
      <c r="I113" s="39">
        <v>9000</v>
      </c>
      <c r="J113" s="39">
        <f>E113-(F113+H113+I113)</f>
        <v>99702.67</v>
      </c>
      <c r="K113" s="13"/>
    </row>
    <row r="114" spans="1:11" x14ac:dyDescent="0.25">
      <c r="A114" s="4" t="s">
        <v>3</v>
      </c>
      <c r="B114" s="40"/>
      <c r="C114" s="41"/>
      <c r="D114" s="42" t="s">
        <v>25</v>
      </c>
      <c r="E114" s="43"/>
      <c r="F114" s="44"/>
      <c r="G114" s="43"/>
      <c r="H114" s="44"/>
      <c r="I114" s="45">
        <v>9000</v>
      </c>
      <c r="J114" s="45"/>
      <c r="K114" s="13"/>
    </row>
    <row r="115" spans="1:11" x14ac:dyDescent="0.25">
      <c r="A115" s="4" t="s">
        <v>3</v>
      </c>
      <c r="B115" s="34" t="s">
        <v>22</v>
      </c>
      <c r="C115" s="35" t="s">
        <v>335</v>
      </c>
      <c r="D115" s="36" t="s">
        <v>336</v>
      </c>
      <c r="E115" s="37">
        <v>1570000</v>
      </c>
      <c r="F115" s="38">
        <v>983674.55</v>
      </c>
      <c r="G115" s="37">
        <v>271100</v>
      </c>
      <c r="H115" s="38">
        <v>586374</v>
      </c>
      <c r="I115" s="39">
        <v>395000</v>
      </c>
      <c r="J115" s="39">
        <f>E115-(F115+H115+I115)</f>
        <v>-395048.55000000005</v>
      </c>
      <c r="K115" s="13"/>
    </row>
    <row r="116" spans="1:11" x14ac:dyDescent="0.25">
      <c r="A116" s="4" t="s">
        <v>3</v>
      </c>
      <c r="B116" s="40"/>
      <c r="C116" s="41"/>
      <c r="D116" s="42" t="s">
        <v>25</v>
      </c>
      <c r="E116" s="43"/>
      <c r="F116" s="44"/>
      <c r="G116" s="43"/>
      <c r="H116" s="44"/>
      <c r="I116" s="45">
        <v>395000</v>
      </c>
      <c r="J116" s="45"/>
      <c r="K116" s="13"/>
    </row>
    <row r="117" spans="1:11" x14ac:dyDescent="0.25">
      <c r="A117" s="4" t="s">
        <v>3</v>
      </c>
      <c r="B117" s="34" t="s">
        <v>22</v>
      </c>
      <c r="C117" s="35" t="s">
        <v>337</v>
      </c>
      <c r="D117" s="36" t="s">
        <v>338</v>
      </c>
      <c r="E117" s="37">
        <v>600000</v>
      </c>
      <c r="F117" s="38">
        <v>466311.67999999999</v>
      </c>
      <c r="G117" s="37">
        <v>10000</v>
      </c>
      <c r="H117" s="38">
        <v>66000</v>
      </c>
      <c r="I117" s="39">
        <v>5000</v>
      </c>
      <c r="J117" s="39">
        <f>E117-(F117+H117+I117)</f>
        <v>62688.320000000065</v>
      </c>
      <c r="K117" s="13"/>
    </row>
    <row r="118" spans="1:11" x14ac:dyDescent="0.25">
      <c r="A118" s="4" t="s">
        <v>3</v>
      </c>
      <c r="B118" s="40"/>
      <c r="C118" s="41"/>
      <c r="D118" s="42" t="s">
        <v>25</v>
      </c>
      <c r="E118" s="43"/>
      <c r="F118" s="44"/>
      <c r="G118" s="43"/>
      <c r="H118" s="44"/>
      <c r="I118" s="45">
        <v>5000</v>
      </c>
      <c r="J118" s="45"/>
      <c r="K118" s="13"/>
    </row>
    <row r="119" spans="1:11" x14ac:dyDescent="0.25">
      <c r="A119" s="4" t="s">
        <v>3</v>
      </c>
      <c r="B119" s="34" t="s">
        <v>22</v>
      </c>
      <c r="C119" s="35" t="s">
        <v>339</v>
      </c>
      <c r="D119" s="36" t="s">
        <v>340</v>
      </c>
      <c r="E119" s="37">
        <v>600000</v>
      </c>
      <c r="F119" s="38">
        <v>358735</v>
      </c>
      <c r="G119" s="37">
        <v>100</v>
      </c>
      <c r="H119" s="38">
        <v>710</v>
      </c>
      <c r="I119" s="39">
        <v>200</v>
      </c>
      <c r="J119" s="39">
        <f>E119-(F119+H119+I119)</f>
        <v>240355</v>
      </c>
      <c r="K119" s="13"/>
    </row>
    <row r="120" spans="1:11" x14ac:dyDescent="0.25">
      <c r="A120" s="4" t="s">
        <v>3</v>
      </c>
      <c r="B120" s="40"/>
      <c r="C120" s="41"/>
      <c r="D120" s="42" t="s">
        <v>25</v>
      </c>
      <c r="E120" s="43"/>
      <c r="F120" s="44"/>
      <c r="G120" s="43"/>
      <c r="H120" s="44"/>
      <c r="I120" s="45">
        <v>200</v>
      </c>
      <c r="J120" s="45"/>
      <c r="K120" s="13"/>
    </row>
    <row r="121" spans="1:11" x14ac:dyDescent="0.25">
      <c r="A121" s="4" t="s">
        <v>3</v>
      </c>
      <c r="B121" s="34" t="s">
        <v>22</v>
      </c>
      <c r="C121" s="35" t="s">
        <v>341</v>
      </c>
      <c r="D121" s="36" t="s">
        <v>342</v>
      </c>
      <c r="E121" s="37">
        <v>790000</v>
      </c>
      <c r="F121" s="38">
        <v>6235.51</v>
      </c>
      <c r="G121" s="37">
        <v>1000</v>
      </c>
      <c r="H121" s="38">
        <v>201000</v>
      </c>
      <c r="I121" s="39">
        <v>400000</v>
      </c>
      <c r="J121" s="39">
        <f>E121-(F121+H121+I121)</f>
        <v>182764.49</v>
      </c>
      <c r="K121" s="13"/>
    </row>
    <row r="122" spans="1:11" x14ac:dyDescent="0.25">
      <c r="A122" s="4" t="s">
        <v>3</v>
      </c>
      <c r="B122" s="40"/>
      <c r="C122" s="41"/>
      <c r="D122" s="42" t="s">
        <v>25</v>
      </c>
      <c r="E122" s="43"/>
      <c r="F122" s="44"/>
      <c r="G122" s="43"/>
      <c r="H122" s="44"/>
      <c r="I122" s="45">
        <v>400000</v>
      </c>
      <c r="J122" s="45"/>
      <c r="K122" s="13"/>
    </row>
    <row r="123" spans="1:11" x14ac:dyDescent="0.25">
      <c r="A123" s="4" t="s">
        <v>3</v>
      </c>
      <c r="B123" s="34" t="s">
        <v>22</v>
      </c>
      <c r="C123" s="35" t="s">
        <v>343</v>
      </c>
      <c r="D123" s="36" t="s">
        <v>344</v>
      </c>
      <c r="E123" s="37">
        <v>650000</v>
      </c>
      <c r="F123" s="38">
        <v>5280.8</v>
      </c>
      <c r="G123" s="37">
        <v>5000</v>
      </c>
      <c r="H123" s="38">
        <v>62500</v>
      </c>
      <c r="I123" s="39">
        <v>500</v>
      </c>
      <c r="J123" s="39">
        <f>E123-(F123+H123+I123)</f>
        <v>581719.19999999995</v>
      </c>
      <c r="K123" s="13"/>
    </row>
    <row r="124" spans="1:11" x14ac:dyDescent="0.25">
      <c r="A124" s="4" t="s">
        <v>3</v>
      </c>
      <c r="B124" s="40"/>
      <c r="C124" s="41"/>
      <c r="D124" s="42" t="s">
        <v>25</v>
      </c>
      <c r="E124" s="43"/>
      <c r="F124" s="44"/>
      <c r="G124" s="43"/>
      <c r="H124" s="44"/>
      <c r="I124" s="45">
        <v>500</v>
      </c>
      <c r="J124" s="45"/>
      <c r="K124" s="13"/>
    </row>
    <row r="125" spans="1:11" x14ac:dyDescent="0.25">
      <c r="A125" s="4" t="s">
        <v>3</v>
      </c>
      <c r="B125" s="34" t="s">
        <v>22</v>
      </c>
      <c r="C125" s="35" t="s">
        <v>345</v>
      </c>
      <c r="D125" s="36" t="s">
        <v>346</v>
      </c>
      <c r="E125" s="37">
        <v>860000</v>
      </c>
      <c r="F125" s="38">
        <v>56657.5</v>
      </c>
      <c r="G125" s="37">
        <v>2500</v>
      </c>
      <c r="H125" s="38">
        <v>2500</v>
      </c>
      <c r="I125" s="39">
        <v>246000</v>
      </c>
      <c r="J125" s="39">
        <f>E125-(F125+H125+I125)</f>
        <v>554842.5</v>
      </c>
      <c r="K125" s="13"/>
    </row>
    <row r="126" spans="1:11" x14ac:dyDescent="0.25">
      <c r="A126" s="4" t="s">
        <v>3</v>
      </c>
      <c r="B126" s="40"/>
      <c r="C126" s="41"/>
      <c r="D126" s="42" t="s">
        <v>25</v>
      </c>
      <c r="E126" s="43"/>
      <c r="F126" s="44"/>
      <c r="G126" s="43"/>
      <c r="H126" s="44"/>
      <c r="I126" s="45">
        <v>246000</v>
      </c>
      <c r="J126" s="45"/>
      <c r="K126" s="13"/>
    </row>
    <row r="127" spans="1:11" x14ac:dyDescent="0.25">
      <c r="A127" s="4" t="s">
        <v>3</v>
      </c>
      <c r="B127" s="34" t="s">
        <v>22</v>
      </c>
      <c r="C127" s="35" t="s">
        <v>347</v>
      </c>
      <c r="D127" s="36" t="s">
        <v>348</v>
      </c>
      <c r="E127" s="37">
        <v>2500000</v>
      </c>
      <c r="F127" s="38">
        <v>163050.85999999999</v>
      </c>
      <c r="G127" s="37">
        <v>1000</v>
      </c>
      <c r="H127" s="38">
        <v>10500</v>
      </c>
      <c r="I127" s="39">
        <v>500</v>
      </c>
      <c r="J127" s="39">
        <f>E127-(F127+H127+I127)</f>
        <v>2325949.14</v>
      </c>
      <c r="K127" s="13"/>
    </row>
    <row r="128" spans="1:11" x14ac:dyDescent="0.25">
      <c r="A128" s="4" t="s">
        <v>3</v>
      </c>
      <c r="B128" s="40"/>
      <c r="C128" s="41"/>
      <c r="D128" s="42" t="s">
        <v>25</v>
      </c>
      <c r="E128" s="43"/>
      <c r="F128" s="44"/>
      <c r="G128" s="43"/>
      <c r="H128" s="44"/>
      <c r="I128" s="45">
        <v>500</v>
      </c>
      <c r="J128" s="45"/>
      <c r="K128" s="13"/>
    </row>
    <row r="129" spans="1:11" x14ac:dyDescent="0.25">
      <c r="A129" s="4" t="s">
        <v>3</v>
      </c>
      <c r="B129" s="34" t="s">
        <v>22</v>
      </c>
      <c r="C129" s="35" t="s">
        <v>349</v>
      </c>
      <c r="D129" s="36" t="s">
        <v>350</v>
      </c>
      <c r="E129" s="37">
        <v>500000</v>
      </c>
      <c r="F129" s="38">
        <v>2645.47</v>
      </c>
      <c r="G129" s="37">
        <v>1000</v>
      </c>
      <c r="H129" s="38">
        <v>3500</v>
      </c>
      <c r="I129" s="39">
        <v>500</v>
      </c>
      <c r="J129" s="39">
        <f>E129-(F129+H129+I129)</f>
        <v>493354.53</v>
      </c>
      <c r="K129" s="13"/>
    </row>
    <row r="130" spans="1:11" x14ac:dyDescent="0.25">
      <c r="A130" s="4" t="s">
        <v>3</v>
      </c>
      <c r="B130" s="40"/>
      <c r="C130" s="41"/>
      <c r="D130" s="42" t="s">
        <v>25</v>
      </c>
      <c r="E130" s="43"/>
      <c r="F130" s="44"/>
      <c r="G130" s="43"/>
      <c r="H130" s="44"/>
      <c r="I130" s="45">
        <v>500</v>
      </c>
      <c r="J130" s="45"/>
      <c r="K130" s="13"/>
    </row>
    <row r="131" spans="1:11" x14ac:dyDescent="0.25">
      <c r="A131" s="4" t="s">
        <v>3</v>
      </c>
      <c r="B131" s="34" t="s">
        <v>22</v>
      </c>
      <c r="C131" s="35" t="s">
        <v>351</v>
      </c>
      <c r="D131" s="36" t="s">
        <v>352</v>
      </c>
      <c r="E131" s="37">
        <v>11000000</v>
      </c>
      <c r="F131" s="38">
        <v>212196.94</v>
      </c>
      <c r="G131" s="37">
        <v>500000</v>
      </c>
      <c r="H131" s="38">
        <v>545000</v>
      </c>
      <c r="I131" s="39">
        <v>50000</v>
      </c>
      <c r="J131" s="39">
        <f>E131-(F131+H131+I131)</f>
        <v>10192803.060000001</v>
      </c>
      <c r="K131" s="13"/>
    </row>
    <row r="132" spans="1:11" x14ac:dyDescent="0.25">
      <c r="A132" s="4" t="s">
        <v>3</v>
      </c>
      <c r="B132" s="40"/>
      <c r="C132" s="41"/>
      <c r="D132" s="42" t="s">
        <v>25</v>
      </c>
      <c r="E132" s="43"/>
      <c r="F132" s="44"/>
      <c r="G132" s="43"/>
      <c r="H132" s="44"/>
      <c r="I132" s="45">
        <v>50000</v>
      </c>
      <c r="J132" s="45"/>
      <c r="K132" s="13"/>
    </row>
    <row r="133" spans="1:11" x14ac:dyDescent="0.25">
      <c r="A133" s="4" t="s">
        <v>3</v>
      </c>
      <c r="B133" s="34" t="s">
        <v>22</v>
      </c>
      <c r="C133" s="35" t="s">
        <v>353</v>
      </c>
      <c r="D133" s="36" t="s">
        <v>354</v>
      </c>
      <c r="E133" s="37">
        <v>355000</v>
      </c>
      <c r="F133" s="38">
        <v>3313.13</v>
      </c>
      <c r="G133" s="37">
        <v>1000</v>
      </c>
      <c r="H133" s="38">
        <v>2000</v>
      </c>
      <c r="I133" s="39">
        <v>12000</v>
      </c>
      <c r="J133" s="39">
        <f>E133-(F133+H133+I133)</f>
        <v>337686.87</v>
      </c>
      <c r="K133" s="13"/>
    </row>
    <row r="134" spans="1:11" x14ac:dyDescent="0.25">
      <c r="A134" s="4" t="s">
        <v>3</v>
      </c>
      <c r="B134" s="40"/>
      <c r="C134" s="41"/>
      <c r="D134" s="42" t="s">
        <v>25</v>
      </c>
      <c r="E134" s="43"/>
      <c r="F134" s="44"/>
      <c r="G134" s="43"/>
      <c r="H134" s="44"/>
      <c r="I134" s="45">
        <v>12000</v>
      </c>
      <c r="J134" s="45"/>
      <c r="K134" s="13"/>
    </row>
    <row r="135" spans="1:11" x14ac:dyDescent="0.25">
      <c r="A135" s="4" t="s">
        <v>3</v>
      </c>
      <c r="B135" s="34" t="s">
        <v>22</v>
      </c>
      <c r="C135" s="35" t="s">
        <v>355</v>
      </c>
      <c r="D135" s="36" t="s">
        <v>356</v>
      </c>
      <c r="E135" s="37">
        <v>450000</v>
      </c>
      <c r="F135" s="38">
        <v>236788.49</v>
      </c>
      <c r="G135" s="37">
        <v>95000</v>
      </c>
      <c r="H135" s="38">
        <v>190902</v>
      </c>
      <c r="I135" s="39">
        <v>22000</v>
      </c>
      <c r="J135" s="39">
        <f>E135-(F135+H135+I135)</f>
        <v>309.51000000000931</v>
      </c>
      <c r="K135" s="13"/>
    </row>
    <row r="136" spans="1:11" x14ac:dyDescent="0.25">
      <c r="A136" s="4" t="s">
        <v>3</v>
      </c>
      <c r="B136" s="40"/>
      <c r="C136" s="41"/>
      <c r="D136" s="42" t="s">
        <v>25</v>
      </c>
      <c r="E136" s="43"/>
      <c r="F136" s="44"/>
      <c r="G136" s="43"/>
      <c r="H136" s="44"/>
      <c r="I136" s="45">
        <v>22000</v>
      </c>
      <c r="J136" s="45"/>
      <c r="K136" s="13"/>
    </row>
    <row r="137" spans="1:11" x14ac:dyDescent="0.25">
      <c r="A137" s="4" t="s">
        <v>3</v>
      </c>
      <c r="B137" s="34" t="s">
        <v>22</v>
      </c>
      <c r="C137" s="35" t="s">
        <v>357</v>
      </c>
      <c r="D137" s="36" t="s">
        <v>358</v>
      </c>
      <c r="E137" s="37">
        <v>6900000</v>
      </c>
      <c r="F137" s="38">
        <v>102310.03</v>
      </c>
      <c r="G137" s="37">
        <v>90000</v>
      </c>
      <c r="H137" s="38">
        <v>97000</v>
      </c>
      <c r="I137" s="39">
        <v>70000</v>
      </c>
      <c r="J137" s="39">
        <f>E137-(F137+H137+I137)</f>
        <v>6630689.9699999997</v>
      </c>
      <c r="K137" s="13"/>
    </row>
    <row r="138" spans="1:11" x14ac:dyDescent="0.25">
      <c r="A138" s="4" t="s">
        <v>3</v>
      </c>
      <c r="B138" s="40"/>
      <c r="C138" s="41"/>
      <c r="D138" s="42" t="s">
        <v>25</v>
      </c>
      <c r="E138" s="43"/>
      <c r="F138" s="44"/>
      <c r="G138" s="43"/>
      <c r="H138" s="44"/>
      <c r="I138" s="45">
        <v>70000</v>
      </c>
      <c r="J138" s="45"/>
      <c r="K138" s="13"/>
    </row>
    <row r="139" spans="1:11" x14ac:dyDescent="0.25">
      <c r="A139" s="4" t="s">
        <v>3</v>
      </c>
      <c r="B139" s="34" t="s">
        <v>22</v>
      </c>
      <c r="C139" s="35" t="s">
        <v>359</v>
      </c>
      <c r="D139" s="36" t="s">
        <v>360</v>
      </c>
      <c r="E139" s="37">
        <v>538000</v>
      </c>
      <c r="F139" s="38">
        <v>931.7</v>
      </c>
      <c r="G139" s="37">
        <v>2000</v>
      </c>
      <c r="H139" s="38">
        <v>21000</v>
      </c>
      <c r="I139" s="39">
        <v>500</v>
      </c>
      <c r="J139" s="39">
        <f>E139-(F139+H139+I139)</f>
        <v>515568.3</v>
      </c>
      <c r="K139" s="13"/>
    </row>
    <row r="140" spans="1:11" x14ac:dyDescent="0.25">
      <c r="A140" s="4" t="s">
        <v>3</v>
      </c>
      <c r="B140" s="40"/>
      <c r="C140" s="41"/>
      <c r="D140" s="42" t="s">
        <v>25</v>
      </c>
      <c r="E140" s="43"/>
      <c r="F140" s="44"/>
      <c r="G140" s="43"/>
      <c r="H140" s="44"/>
      <c r="I140" s="45">
        <v>500</v>
      </c>
      <c r="J140" s="45"/>
      <c r="K140" s="13"/>
    </row>
    <row r="141" spans="1:11" x14ac:dyDescent="0.25">
      <c r="A141" s="4" t="s">
        <v>3</v>
      </c>
      <c r="B141" s="34" t="s">
        <v>22</v>
      </c>
      <c r="C141" s="35" t="s">
        <v>858</v>
      </c>
      <c r="D141" s="36" t="s">
        <v>1023</v>
      </c>
      <c r="E141" s="37">
        <v>250000</v>
      </c>
      <c r="F141" s="38">
        <v>0</v>
      </c>
      <c r="G141" s="37">
        <v>250000</v>
      </c>
      <c r="H141" s="38">
        <v>250000</v>
      </c>
      <c r="I141" s="39">
        <v>250000</v>
      </c>
      <c r="J141" s="39">
        <f>E141-(F141+H141+I141)</f>
        <v>-250000</v>
      </c>
      <c r="K141" s="13"/>
    </row>
    <row r="142" spans="1:11" x14ac:dyDescent="0.25">
      <c r="A142" s="4" t="s">
        <v>3</v>
      </c>
      <c r="B142" s="40"/>
      <c r="C142" s="41"/>
      <c r="D142" s="42" t="s">
        <v>1429</v>
      </c>
      <c r="E142" s="43"/>
      <c r="F142" s="44"/>
      <c r="G142" s="43"/>
      <c r="H142" s="44"/>
      <c r="I142" s="45">
        <v>250000</v>
      </c>
      <c r="J142" s="45"/>
      <c r="K142" s="13"/>
    </row>
    <row r="143" spans="1:11" x14ac:dyDescent="0.25">
      <c r="A143" s="4" t="s">
        <v>3</v>
      </c>
      <c r="B143" s="34" t="s">
        <v>22</v>
      </c>
      <c r="C143" s="35" t="s">
        <v>1024</v>
      </c>
      <c r="D143" s="36" t="s">
        <v>1025</v>
      </c>
      <c r="E143" s="37">
        <v>444326</v>
      </c>
      <c r="F143" s="38">
        <v>0</v>
      </c>
      <c r="G143" s="37">
        <v>0</v>
      </c>
      <c r="H143" s="38">
        <v>0</v>
      </c>
      <c r="I143" s="39">
        <v>500</v>
      </c>
      <c r="J143" s="39">
        <f>E143-(F143+H143+I143)</f>
        <v>443826</v>
      </c>
      <c r="K143" s="13"/>
    </row>
    <row r="144" spans="1:11" x14ac:dyDescent="0.25">
      <c r="A144" s="4" t="s">
        <v>3</v>
      </c>
      <c r="B144" s="40"/>
      <c r="C144" s="41"/>
      <c r="D144" s="42" t="s">
        <v>25</v>
      </c>
      <c r="E144" s="43"/>
      <c r="F144" s="44"/>
      <c r="G144" s="43"/>
      <c r="H144" s="44"/>
      <c r="I144" s="45">
        <v>500</v>
      </c>
      <c r="J144" s="45"/>
      <c r="K144" s="13"/>
    </row>
    <row r="145" spans="1:11" x14ac:dyDescent="0.25">
      <c r="A145" s="4" t="s">
        <v>3</v>
      </c>
      <c r="B145" s="34" t="s">
        <v>361</v>
      </c>
      <c r="C145" s="35" t="s">
        <v>1026</v>
      </c>
      <c r="D145" s="36" t="s">
        <v>1027</v>
      </c>
      <c r="E145" s="37">
        <v>492772.5</v>
      </c>
      <c r="F145" s="38">
        <v>0</v>
      </c>
      <c r="G145" s="37">
        <v>0</v>
      </c>
      <c r="H145" s="38">
        <v>10910</v>
      </c>
      <c r="I145" s="39">
        <v>81100</v>
      </c>
      <c r="J145" s="39">
        <f>E145-(F145+H145+I145)</f>
        <v>400762.5</v>
      </c>
      <c r="K145" s="13"/>
    </row>
    <row r="146" spans="1:11" x14ac:dyDescent="0.25">
      <c r="A146" s="4" t="s">
        <v>3</v>
      </c>
      <c r="B146" s="40"/>
      <c r="C146" s="41"/>
      <c r="D146" s="42" t="s">
        <v>362</v>
      </c>
      <c r="E146" s="43"/>
      <c r="F146" s="44"/>
      <c r="G146" s="43"/>
      <c r="H146" s="44"/>
      <c r="I146" s="45">
        <v>40880</v>
      </c>
      <c r="J146" s="45"/>
      <c r="K146" s="13"/>
    </row>
    <row r="147" spans="1:11" x14ac:dyDescent="0.25">
      <c r="A147" s="4" t="s">
        <v>3</v>
      </c>
      <c r="B147" s="40"/>
      <c r="C147" s="41"/>
      <c r="D147" s="42" t="s">
        <v>363</v>
      </c>
      <c r="E147" s="43"/>
      <c r="F147" s="44"/>
      <c r="G147" s="43"/>
      <c r="H147" s="44"/>
      <c r="I147" s="45">
        <v>10220</v>
      </c>
      <c r="J147" s="45"/>
      <c r="K147" s="13"/>
    </row>
    <row r="148" spans="1:11" x14ac:dyDescent="0.25">
      <c r="A148" s="4" t="s">
        <v>3</v>
      </c>
      <c r="B148" s="40"/>
      <c r="C148" s="41"/>
      <c r="D148" s="42" t="s">
        <v>17</v>
      </c>
      <c r="E148" s="43"/>
      <c r="F148" s="44"/>
      <c r="G148" s="43"/>
      <c r="H148" s="44"/>
      <c r="I148" s="45">
        <v>30000</v>
      </c>
      <c r="J148" s="45"/>
      <c r="K148" s="13"/>
    </row>
    <row r="149" spans="1:11" x14ac:dyDescent="0.25">
      <c r="A149" s="4" t="s">
        <v>3</v>
      </c>
      <c r="B149" s="34" t="s">
        <v>364</v>
      </c>
      <c r="C149" s="35" t="s">
        <v>393</v>
      </c>
      <c r="D149" s="36" t="s">
        <v>394</v>
      </c>
      <c r="E149" s="37">
        <v>2700000.08</v>
      </c>
      <c r="F149" s="38">
        <v>2613577.39</v>
      </c>
      <c r="G149" s="37">
        <v>25000</v>
      </c>
      <c r="H149" s="38">
        <v>32198.400000000001</v>
      </c>
      <c r="I149" s="39">
        <v>25000</v>
      </c>
      <c r="J149" s="39">
        <f>E149-(F149+H149+I149)</f>
        <v>29224.290000000037</v>
      </c>
      <c r="K149" s="13"/>
    </row>
    <row r="150" spans="1:11" x14ac:dyDescent="0.25">
      <c r="A150" s="4" t="s">
        <v>3</v>
      </c>
      <c r="B150" s="40"/>
      <c r="C150" s="41"/>
      <c r="D150" s="42" t="s">
        <v>25</v>
      </c>
      <c r="E150" s="43"/>
      <c r="F150" s="44"/>
      <c r="G150" s="43"/>
      <c r="H150" s="44"/>
      <c r="I150" s="45">
        <v>25000</v>
      </c>
      <c r="J150" s="45"/>
      <c r="K150" s="13"/>
    </row>
    <row r="151" spans="1:11" x14ac:dyDescent="0.25">
      <c r="A151" s="4" t="s">
        <v>3</v>
      </c>
      <c r="B151" s="34" t="s">
        <v>364</v>
      </c>
      <c r="C151" s="35" t="s">
        <v>395</v>
      </c>
      <c r="D151" s="36" t="s">
        <v>396</v>
      </c>
      <c r="E151" s="37">
        <v>1500000</v>
      </c>
      <c r="F151" s="38">
        <v>1039404.22</v>
      </c>
      <c r="G151" s="37">
        <v>5000</v>
      </c>
      <c r="H151" s="38">
        <v>36338.9</v>
      </c>
      <c r="I151" s="39">
        <v>2000</v>
      </c>
      <c r="J151" s="39">
        <f>E151-(F151+H151+I151)</f>
        <v>422256.88000000012</v>
      </c>
      <c r="K151" s="13"/>
    </row>
    <row r="152" spans="1:11" x14ac:dyDescent="0.25">
      <c r="A152" s="4" t="s">
        <v>3</v>
      </c>
      <c r="B152" s="40"/>
      <c r="C152" s="41"/>
      <c r="D152" s="42" t="s">
        <v>25</v>
      </c>
      <c r="E152" s="43"/>
      <c r="F152" s="44"/>
      <c r="G152" s="43"/>
      <c r="H152" s="44"/>
      <c r="I152" s="45">
        <v>2000</v>
      </c>
      <c r="J152" s="45"/>
      <c r="K152" s="13"/>
    </row>
    <row r="153" spans="1:11" x14ac:dyDescent="0.25">
      <c r="A153" s="4" t="s">
        <v>3</v>
      </c>
      <c r="B153" s="34" t="s">
        <v>364</v>
      </c>
      <c r="C153" s="35" t="s">
        <v>397</v>
      </c>
      <c r="D153" s="36" t="s">
        <v>398</v>
      </c>
      <c r="E153" s="37">
        <v>1500000</v>
      </c>
      <c r="F153" s="38">
        <v>1209309.6299999999</v>
      </c>
      <c r="G153" s="37">
        <v>6180</v>
      </c>
      <c r="H153" s="38">
        <v>48767.1</v>
      </c>
      <c r="I153" s="39">
        <v>62720</v>
      </c>
      <c r="J153" s="39">
        <f>E153-(F153+H153+I153)</f>
        <v>179203.27000000002</v>
      </c>
      <c r="K153" s="13"/>
    </row>
    <row r="154" spans="1:11" x14ac:dyDescent="0.25">
      <c r="A154" s="4" t="s">
        <v>3</v>
      </c>
      <c r="B154" s="40"/>
      <c r="C154" s="41"/>
      <c r="D154" s="42" t="s">
        <v>25</v>
      </c>
      <c r="E154" s="43"/>
      <c r="F154" s="44"/>
      <c r="G154" s="43"/>
      <c r="H154" s="44"/>
      <c r="I154" s="45">
        <v>62720</v>
      </c>
      <c r="J154" s="45"/>
      <c r="K154" s="13"/>
    </row>
    <row r="155" spans="1:11" x14ac:dyDescent="0.25">
      <c r="A155" s="4" t="s">
        <v>3</v>
      </c>
      <c r="B155" s="34" t="s">
        <v>364</v>
      </c>
      <c r="C155" s="35" t="s">
        <v>1028</v>
      </c>
      <c r="D155" s="36" t="s">
        <v>1029</v>
      </c>
      <c r="E155" s="37">
        <v>543532.65</v>
      </c>
      <c r="F155" s="38">
        <v>270892.82</v>
      </c>
      <c r="G155" s="37">
        <v>0</v>
      </c>
      <c r="H155" s="38">
        <v>4837.1000000000004</v>
      </c>
      <c r="I155" s="39">
        <v>500</v>
      </c>
      <c r="J155" s="39">
        <f>E155-(F155+H155+I155)</f>
        <v>267302.73000000004</v>
      </c>
      <c r="K155" s="13"/>
    </row>
    <row r="156" spans="1:11" x14ac:dyDescent="0.25">
      <c r="A156" s="4" t="s">
        <v>3</v>
      </c>
      <c r="B156" s="40"/>
      <c r="C156" s="41"/>
      <c r="D156" s="42" t="s">
        <v>25</v>
      </c>
      <c r="E156" s="43"/>
      <c r="F156" s="44"/>
      <c r="G156" s="43"/>
      <c r="H156" s="44"/>
      <c r="I156" s="45">
        <v>500</v>
      </c>
      <c r="J156" s="45"/>
      <c r="K156" s="13"/>
    </row>
    <row r="157" spans="1:11" x14ac:dyDescent="0.25">
      <c r="A157" s="4" t="s">
        <v>3</v>
      </c>
      <c r="B157" s="34" t="s">
        <v>364</v>
      </c>
      <c r="C157" s="35" t="s">
        <v>399</v>
      </c>
      <c r="D157" s="36" t="s">
        <v>400</v>
      </c>
      <c r="E157" s="37">
        <v>1065006</v>
      </c>
      <c r="F157" s="38">
        <v>1005557.31</v>
      </c>
      <c r="G157" s="37">
        <v>24500</v>
      </c>
      <c r="H157" s="38">
        <v>24500</v>
      </c>
      <c r="I157" s="39">
        <v>8500</v>
      </c>
      <c r="J157" s="39">
        <f>E157-(F157+H157+I157)</f>
        <v>26448.689999999944</v>
      </c>
      <c r="K157" s="13"/>
    </row>
    <row r="158" spans="1:11" x14ac:dyDescent="0.25">
      <c r="A158" s="4" t="s">
        <v>3</v>
      </c>
      <c r="B158" s="40"/>
      <c r="C158" s="41"/>
      <c r="D158" s="42" t="s">
        <v>382</v>
      </c>
      <c r="E158" s="43"/>
      <c r="F158" s="44"/>
      <c r="G158" s="43"/>
      <c r="H158" s="44"/>
      <c r="I158" s="45">
        <v>4250</v>
      </c>
      <c r="J158" s="45"/>
      <c r="K158" s="13"/>
    </row>
    <row r="159" spans="1:11" x14ac:dyDescent="0.25">
      <c r="A159" s="4" t="s">
        <v>3</v>
      </c>
      <c r="B159" s="40"/>
      <c r="C159" s="41"/>
      <c r="D159" s="42" t="s">
        <v>25</v>
      </c>
      <c r="E159" s="43"/>
      <c r="F159" s="44"/>
      <c r="G159" s="43"/>
      <c r="H159" s="44"/>
      <c r="I159" s="45">
        <v>4250</v>
      </c>
      <c r="J159" s="45"/>
      <c r="K159" s="13"/>
    </row>
    <row r="160" spans="1:11" x14ac:dyDescent="0.25">
      <c r="A160" s="4" t="s">
        <v>3</v>
      </c>
      <c r="B160" s="34" t="s">
        <v>364</v>
      </c>
      <c r="C160" s="35" t="s">
        <v>401</v>
      </c>
      <c r="D160" s="36" t="s">
        <v>402</v>
      </c>
      <c r="E160" s="37">
        <v>100000</v>
      </c>
      <c r="F160" s="38">
        <v>56202.58</v>
      </c>
      <c r="G160" s="37">
        <v>1100</v>
      </c>
      <c r="H160" s="38">
        <v>3253.9</v>
      </c>
      <c r="I160" s="39">
        <v>500</v>
      </c>
      <c r="J160" s="39">
        <f>E160-(F160+H160+I160)</f>
        <v>40043.519999999997</v>
      </c>
      <c r="K160" s="13"/>
    </row>
    <row r="161" spans="1:11" x14ac:dyDescent="0.25">
      <c r="A161" s="4" t="s">
        <v>3</v>
      </c>
      <c r="B161" s="40"/>
      <c r="C161" s="41"/>
      <c r="D161" s="42" t="s">
        <v>25</v>
      </c>
      <c r="E161" s="43"/>
      <c r="F161" s="44"/>
      <c r="G161" s="43"/>
      <c r="H161" s="44"/>
      <c r="I161" s="45">
        <v>500</v>
      </c>
      <c r="J161" s="45"/>
      <c r="K161" s="13"/>
    </row>
    <row r="162" spans="1:11" x14ac:dyDescent="0.25">
      <c r="A162" s="4" t="s">
        <v>3</v>
      </c>
      <c r="B162" s="34" t="s">
        <v>364</v>
      </c>
      <c r="C162" s="35" t="s">
        <v>403</v>
      </c>
      <c r="D162" s="36" t="s">
        <v>404</v>
      </c>
      <c r="E162" s="37">
        <v>74479</v>
      </c>
      <c r="F162" s="38">
        <v>21976.19</v>
      </c>
      <c r="G162" s="37">
        <v>1500</v>
      </c>
      <c r="H162" s="38">
        <v>6205.3</v>
      </c>
      <c r="I162" s="39">
        <v>4000</v>
      </c>
      <c r="J162" s="39">
        <f>E162-(F162+H162+I162)</f>
        <v>42297.51</v>
      </c>
      <c r="K162" s="13"/>
    </row>
    <row r="163" spans="1:11" x14ac:dyDescent="0.25">
      <c r="A163" s="4" t="s">
        <v>3</v>
      </c>
      <c r="B163" s="40"/>
      <c r="C163" s="41"/>
      <c r="D163" s="42" t="s">
        <v>25</v>
      </c>
      <c r="E163" s="43"/>
      <c r="F163" s="44"/>
      <c r="G163" s="43"/>
      <c r="H163" s="44"/>
      <c r="I163" s="45">
        <v>4000</v>
      </c>
      <c r="J163" s="45"/>
      <c r="K163" s="13"/>
    </row>
    <row r="164" spans="1:11" x14ac:dyDescent="0.25">
      <c r="A164" s="4" t="s">
        <v>3</v>
      </c>
      <c r="B164" s="34" t="s">
        <v>364</v>
      </c>
      <c r="C164" s="35" t="s">
        <v>405</v>
      </c>
      <c r="D164" s="36" t="s">
        <v>406</v>
      </c>
      <c r="E164" s="37">
        <v>490000</v>
      </c>
      <c r="F164" s="38">
        <v>418076.09</v>
      </c>
      <c r="G164" s="37">
        <v>7144</v>
      </c>
      <c r="H164" s="38">
        <v>48442.9</v>
      </c>
      <c r="I164" s="39">
        <v>1770</v>
      </c>
      <c r="J164" s="39">
        <f>E164-(F164+H164+I164)</f>
        <v>21711.009999999951</v>
      </c>
      <c r="K164" s="13"/>
    </row>
    <row r="165" spans="1:11" x14ac:dyDescent="0.25">
      <c r="A165" s="4" t="s">
        <v>3</v>
      </c>
      <c r="B165" s="40"/>
      <c r="C165" s="41"/>
      <c r="D165" s="42" t="s">
        <v>25</v>
      </c>
      <c r="E165" s="43"/>
      <c r="F165" s="44"/>
      <c r="G165" s="43"/>
      <c r="H165" s="44"/>
      <c r="I165" s="45">
        <v>1770</v>
      </c>
      <c r="J165" s="45"/>
      <c r="K165" s="13"/>
    </row>
    <row r="166" spans="1:11" x14ac:dyDescent="0.25">
      <c r="A166" s="4" t="s">
        <v>3</v>
      </c>
      <c r="B166" s="34" t="s">
        <v>364</v>
      </c>
      <c r="C166" s="35" t="s">
        <v>407</v>
      </c>
      <c r="D166" s="36" t="s">
        <v>408</v>
      </c>
      <c r="E166" s="37">
        <v>501000</v>
      </c>
      <c r="F166" s="38">
        <v>388323.71</v>
      </c>
      <c r="G166" s="37">
        <v>1000</v>
      </c>
      <c r="H166" s="38">
        <v>11075.7</v>
      </c>
      <c r="I166" s="39">
        <v>39072</v>
      </c>
      <c r="J166" s="39">
        <f>E166-(F166+H166+I166)</f>
        <v>62528.589999999967</v>
      </c>
      <c r="K166" s="13"/>
    </row>
    <row r="167" spans="1:11" x14ac:dyDescent="0.25">
      <c r="A167" s="4" t="s">
        <v>3</v>
      </c>
      <c r="B167" s="40"/>
      <c r="C167" s="41"/>
      <c r="D167" s="42" t="s">
        <v>25</v>
      </c>
      <c r="E167" s="43"/>
      <c r="F167" s="44"/>
      <c r="G167" s="43"/>
      <c r="H167" s="44"/>
      <c r="I167" s="45">
        <v>39072</v>
      </c>
      <c r="J167" s="45"/>
      <c r="K167" s="13"/>
    </row>
    <row r="168" spans="1:11" x14ac:dyDescent="0.25">
      <c r="A168" s="4" t="s">
        <v>3</v>
      </c>
      <c r="B168" s="34" t="s">
        <v>364</v>
      </c>
      <c r="C168" s="35" t="s">
        <v>409</v>
      </c>
      <c r="D168" s="36" t="s">
        <v>410</v>
      </c>
      <c r="E168" s="37">
        <v>335800</v>
      </c>
      <c r="F168" s="38">
        <v>24958.9</v>
      </c>
      <c r="G168" s="37">
        <v>2000</v>
      </c>
      <c r="H168" s="38">
        <v>4036</v>
      </c>
      <c r="I168" s="39">
        <v>2000</v>
      </c>
      <c r="J168" s="39">
        <f>E168-(F168+H168+I168)</f>
        <v>304805.09999999998</v>
      </c>
      <c r="K168" s="13"/>
    </row>
    <row r="169" spans="1:11" x14ac:dyDescent="0.25">
      <c r="A169" s="4" t="s">
        <v>3</v>
      </c>
      <c r="B169" s="40"/>
      <c r="C169" s="41"/>
      <c r="D169" s="42" t="s">
        <v>25</v>
      </c>
      <c r="E169" s="43"/>
      <c r="F169" s="44"/>
      <c r="G169" s="43"/>
      <c r="H169" s="44"/>
      <c r="I169" s="45">
        <v>2000</v>
      </c>
      <c r="J169" s="45"/>
      <c r="K169" s="13"/>
    </row>
    <row r="170" spans="1:11" x14ac:dyDescent="0.25">
      <c r="A170" s="4" t="s">
        <v>3</v>
      </c>
      <c r="B170" s="34" t="s">
        <v>364</v>
      </c>
      <c r="C170" s="35" t="s">
        <v>411</v>
      </c>
      <c r="D170" s="36" t="s">
        <v>412</v>
      </c>
      <c r="E170" s="37">
        <v>500000</v>
      </c>
      <c r="F170" s="38">
        <v>329287.7</v>
      </c>
      <c r="G170" s="37">
        <v>15000</v>
      </c>
      <c r="H170" s="38">
        <v>34968.9</v>
      </c>
      <c r="I170" s="39">
        <v>35000</v>
      </c>
      <c r="J170" s="39">
        <f>E170-(F170+H170+I170)</f>
        <v>100743.39999999997</v>
      </c>
      <c r="K170" s="13"/>
    </row>
    <row r="171" spans="1:11" x14ac:dyDescent="0.25">
      <c r="A171" s="4" t="s">
        <v>3</v>
      </c>
      <c r="B171" s="40"/>
      <c r="C171" s="41"/>
      <c r="D171" s="42" t="s">
        <v>25</v>
      </c>
      <c r="E171" s="43"/>
      <c r="F171" s="44"/>
      <c r="G171" s="43"/>
      <c r="H171" s="44"/>
      <c r="I171" s="45">
        <v>35000</v>
      </c>
      <c r="J171" s="45"/>
      <c r="K171" s="13"/>
    </row>
    <row r="172" spans="1:11" x14ac:dyDescent="0.25">
      <c r="A172" s="4" t="s">
        <v>3</v>
      </c>
      <c r="B172" s="34" t="s">
        <v>364</v>
      </c>
      <c r="C172" s="35" t="s">
        <v>413</v>
      </c>
      <c r="D172" s="36" t="s">
        <v>414</v>
      </c>
      <c r="E172" s="37">
        <v>1850000</v>
      </c>
      <c r="F172" s="38">
        <v>547843.36</v>
      </c>
      <c r="G172" s="37">
        <v>800000</v>
      </c>
      <c r="H172" s="38">
        <v>1129229.8999999999</v>
      </c>
      <c r="I172" s="39">
        <v>453282</v>
      </c>
      <c r="J172" s="39">
        <f>E172-(F172+H172+I172)</f>
        <v>-280355.25999999978</v>
      </c>
      <c r="K172" s="13"/>
    </row>
    <row r="173" spans="1:11" x14ac:dyDescent="0.25">
      <c r="A173" s="4" t="s">
        <v>3</v>
      </c>
      <c r="B173" s="40"/>
      <c r="C173" s="41"/>
      <c r="D173" s="42" t="s">
        <v>25</v>
      </c>
      <c r="E173" s="43"/>
      <c r="F173" s="44"/>
      <c r="G173" s="43"/>
      <c r="H173" s="44"/>
      <c r="I173" s="45">
        <v>453282</v>
      </c>
      <c r="J173" s="45"/>
      <c r="K173" s="13"/>
    </row>
    <row r="174" spans="1:11" x14ac:dyDescent="0.25">
      <c r="A174" s="4" t="s">
        <v>3</v>
      </c>
      <c r="B174" s="34" t="s">
        <v>364</v>
      </c>
      <c r="C174" s="35" t="s">
        <v>415</v>
      </c>
      <c r="D174" s="36" t="s">
        <v>416</v>
      </c>
      <c r="E174" s="37">
        <v>814000</v>
      </c>
      <c r="F174" s="38">
        <v>48315.1</v>
      </c>
      <c r="G174" s="37">
        <v>20000</v>
      </c>
      <c r="H174" s="38">
        <v>31000</v>
      </c>
      <c r="I174" s="39">
        <v>23000</v>
      </c>
      <c r="J174" s="39">
        <f>E174-(F174+H174+I174)</f>
        <v>711684.9</v>
      </c>
      <c r="K174" s="13"/>
    </row>
    <row r="175" spans="1:11" x14ac:dyDescent="0.25">
      <c r="A175" s="4" t="s">
        <v>3</v>
      </c>
      <c r="B175" s="40"/>
      <c r="C175" s="41"/>
      <c r="D175" s="42" t="s">
        <v>25</v>
      </c>
      <c r="E175" s="43"/>
      <c r="F175" s="44"/>
      <c r="G175" s="43"/>
      <c r="H175" s="44"/>
      <c r="I175" s="45">
        <v>23000</v>
      </c>
      <c r="J175" s="45"/>
      <c r="K175" s="13"/>
    </row>
    <row r="176" spans="1:11" x14ac:dyDescent="0.25">
      <c r="A176" s="4" t="s">
        <v>3</v>
      </c>
      <c r="B176" s="34" t="s">
        <v>364</v>
      </c>
      <c r="C176" s="35" t="s">
        <v>417</v>
      </c>
      <c r="D176" s="36" t="s">
        <v>418</v>
      </c>
      <c r="E176" s="37">
        <v>1059477</v>
      </c>
      <c r="F176" s="38">
        <v>916483.43</v>
      </c>
      <c r="G176" s="37">
        <v>95000</v>
      </c>
      <c r="H176" s="38">
        <v>128978.7</v>
      </c>
      <c r="I176" s="39">
        <v>110000</v>
      </c>
      <c r="J176" s="39">
        <f>E176-(F176+H176+I176)</f>
        <v>-95985.129999999888</v>
      </c>
      <c r="K176" s="13"/>
    </row>
    <row r="177" spans="1:11" x14ac:dyDescent="0.25">
      <c r="A177" s="4" t="s">
        <v>3</v>
      </c>
      <c r="B177" s="40"/>
      <c r="C177" s="41"/>
      <c r="D177" s="42" t="s">
        <v>25</v>
      </c>
      <c r="E177" s="43"/>
      <c r="F177" s="44"/>
      <c r="G177" s="43"/>
      <c r="H177" s="44"/>
      <c r="I177" s="45">
        <v>110000</v>
      </c>
      <c r="J177" s="45"/>
      <c r="K177" s="13"/>
    </row>
    <row r="178" spans="1:11" x14ac:dyDescent="0.25">
      <c r="A178" s="4" t="s">
        <v>3</v>
      </c>
      <c r="B178" s="34" t="s">
        <v>364</v>
      </c>
      <c r="C178" s="35" t="s">
        <v>419</v>
      </c>
      <c r="D178" s="36" t="s">
        <v>420</v>
      </c>
      <c r="E178" s="37">
        <v>42000</v>
      </c>
      <c r="F178" s="38">
        <v>4252.1499999999996</v>
      </c>
      <c r="G178" s="37">
        <v>5000</v>
      </c>
      <c r="H178" s="38">
        <v>15850</v>
      </c>
      <c r="I178" s="39">
        <v>10000</v>
      </c>
      <c r="J178" s="39">
        <f>E178-(F178+H178+I178)</f>
        <v>11897.849999999999</v>
      </c>
      <c r="K178" s="13"/>
    </row>
    <row r="179" spans="1:11" x14ac:dyDescent="0.25">
      <c r="A179" s="4" t="s">
        <v>3</v>
      </c>
      <c r="B179" s="40"/>
      <c r="C179" s="41"/>
      <c r="D179" s="42" t="s">
        <v>25</v>
      </c>
      <c r="E179" s="43"/>
      <c r="F179" s="44"/>
      <c r="G179" s="43"/>
      <c r="H179" s="44"/>
      <c r="I179" s="45">
        <v>10000</v>
      </c>
      <c r="J179" s="45"/>
      <c r="K179" s="13"/>
    </row>
    <row r="180" spans="1:11" x14ac:dyDescent="0.25">
      <c r="A180" s="4" t="s">
        <v>3</v>
      </c>
      <c r="B180" s="34" t="s">
        <v>364</v>
      </c>
      <c r="C180" s="35" t="s">
        <v>422</v>
      </c>
      <c r="D180" s="36" t="s">
        <v>423</v>
      </c>
      <c r="E180" s="37">
        <v>79992.2</v>
      </c>
      <c r="F180" s="38">
        <v>0</v>
      </c>
      <c r="G180" s="37">
        <v>79629.2</v>
      </c>
      <c r="H180" s="38">
        <v>79629.2</v>
      </c>
      <c r="I180" s="39">
        <v>484</v>
      </c>
      <c r="J180" s="39">
        <f>E180-(F180+H180+I180)</f>
        <v>-121</v>
      </c>
      <c r="K180" s="13"/>
    </row>
    <row r="181" spans="1:11" x14ac:dyDescent="0.25">
      <c r="A181" s="4" t="s">
        <v>3</v>
      </c>
      <c r="B181" s="40"/>
      <c r="C181" s="41"/>
      <c r="D181" s="42" t="s">
        <v>363</v>
      </c>
      <c r="E181" s="43"/>
      <c r="F181" s="44"/>
      <c r="G181" s="43"/>
      <c r="H181" s="44"/>
      <c r="I181" s="45">
        <v>45</v>
      </c>
      <c r="J181" s="45"/>
      <c r="K181" s="13"/>
    </row>
    <row r="182" spans="1:11" x14ac:dyDescent="0.25">
      <c r="A182" s="4" t="s">
        <v>3</v>
      </c>
      <c r="B182" s="40"/>
      <c r="C182" s="41"/>
      <c r="D182" s="42" t="s">
        <v>17</v>
      </c>
      <c r="E182" s="43"/>
      <c r="F182" s="44"/>
      <c r="G182" s="43"/>
      <c r="H182" s="44"/>
      <c r="I182" s="45">
        <v>184</v>
      </c>
      <c r="J182" s="45"/>
      <c r="K182" s="13"/>
    </row>
    <row r="183" spans="1:11" x14ac:dyDescent="0.25">
      <c r="A183" s="4" t="s">
        <v>3</v>
      </c>
      <c r="B183" s="40"/>
      <c r="C183" s="41"/>
      <c r="D183" s="42" t="s">
        <v>382</v>
      </c>
      <c r="E183" s="43"/>
      <c r="F183" s="44"/>
      <c r="G183" s="43"/>
      <c r="H183" s="44"/>
      <c r="I183" s="45">
        <v>255</v>
      </c>
      <c r="J183" s="45"/>
      <c r="K183" s="13"/>
    </row>
    <row r="184" spans="1:11" x14ac:dyDescent="0.25">
      <c r="A184" s="4" t="s">
        <v>3</v>
      </c>
      <c r="B184" s="34" t="s">
        <v>364</v>
      </c>
      <c r="C184" s="35" t="s">
        <v>424</v>
      </c>
      <c r="D184" s="36" t="s">
        <v>425</v>
      </c>
      <c r="E184" s="37">
        <v>202009.8</v>
      </c>
      <c r="F184" s="38">
        <v>0</v>
      </c>
      <c r="G184" s="37">
        <v>100823.4</v>
      </c>
      <c r="H184" s="38">
        <v>100823.4</v>
      </c>
      <c r="I184" s="39">
        <v>100823.4</v>
      </c>
      <c r="J184" s="39">
        <f>E184-(F184+H184+I184)</f>
        <v>363</v>
      </c>
      <c r="K184" s="13"/>
    </row>
    <row r="185" spans="1:11" x14ac:dyDescent="0.25">
      <c r="A185" s="4" t="s">
        <v>3</v>
      </c>
      <c r="B185" s="40"/>
      <c r="C185" s="41"/>
      <c r="D185" s="42" t="s">
        <v>363</v>
      </c>
      <c r="E185" s="43"/>
      <c r="F185" s="44"/>
      <c r="G185" s="43"/>
      <c r="H185" s="44"/>
      <c r="I185" s="45">
        <v>11652.8</v>
      </c>
      <c r="J185" s="45"/>
      <c r="K185" s="13"/>
    </row>
    <row r="186" spans="1:11" x14ac:dyDescent="0.25">
      <c r="A186" s="4" t="s">
        <v>3</v>
      </c>
      <c r="B186" s="40"/>
      <c r="C186" s="41"/>
      <c r="D186" s="42" t="s">
        <v>17</v>
      </c>
      <c r="E186" s="43"/>
      <c r="F186" s="44"/>
      <c r="G186" s="43"/>
      <c r="H186" s="44"/>
      <c r="I186" s="45">
        <v>23138.3</v>
      </c>
      <c r="J186" s="45"/>
      <c r="K186" s="13"/>
    </row>
    <row r="187" spans="1:11" x14ac:dyDescent="0.25">
      <c r="A187" s="4" t="s">
        <v>3</v>
      </c>
      <c r="B187" s="40"/>
      <c r="C187" s="41"/>
      <c r="D187" s="42" t="s">
        <v>382</v>
      </c>
      <c r="E187" s="43"/>
      <c r="F187" s="44"/>
      <c r="G187" s="43"/>
      <c r="H187" s="44"/>
      <c r="I187" s="45">
        <v>66032.3</v>
      </c>
      <c r="J187" s="45"/>
      <c r="K187" s="13"/>
    </row>
    <row r="188" spans="1:11" x14ac:dyDescent="0.25">
      <c r="A188" s="4" t="s">
        <v>3</v>
      </c>
      <c r="B188" s="34" t="s">
        <v>364</v>
      </c>
      <c r="C188" s="35" t="s">
        <v>426</v>
      </c>
      <c r="D188" s="36" t="s">
        <v>427</v>
      </c>
      <c r="E188" s="37">
        <v>8867.1</v>
      </c>
      <c r="F188" s="38">
        <v>0</v>
      </c>
      <c r="G188" s="37">
        <v>2654.6</v>
      </c>
      <c r="H188" s="38">
        <v>2654.6</v>
      </c>
      <c r="I188" s="39">
        <v>4545.8999999999996</v>
      </c>
      <c r="J188" s="39">
        <f>E188-(F188+H188+I188)</f>
        <v>1666.6000000000004</v>
      </c>
      <c r="K188" s="13"/>
    </row>
    <row r="189" spans="1:11" x14ac:dyDescent="0.25">
      <c r="A189" s="4" t="s">
        <v>3</v>
      </c>
      <c r="B189" s="40"/>
      <c r="C189" s="41"/>
      <c r="D189" s="42" t="s">
        <v>362</v>
      </c>
      <c r="E189" s="43"/>
      <c r="F189" s="44"/>
      <c r="G189" s="43"/>
      <c r="H189" s="44"/>
      <c r="I189" s="45">
        <v>2251.9</v>
      </c>
      <c r="J189" s="45"/>
      <c r="K189" s="13"/>
    </row>
    <row r="190" spans="1:11" x14ac:dyDescent="0.25">
      <c r="A190" s="4" t="s">
        <v>3</v>
      </c>
      <c r="B190" s="40"/>
      <c r="C190" s="41"/>
      <c r="D190" s="42" t="s">
        <v>363</v>
      </c>
      <c r="E190" s="43"/>
      <c r="F190" s="44"/>
      <c r="G190" s="43"/>
      <c r="H190" s="44"/>
      <c r="I190" s="45">
        <v>563</v>
      </c>
      <c r="J190" s="45"/>
      <c r="K190" s="13"/>
    </row>
    <row r="191" spans="1:11" x14ac:dyDescent="0.25">
      <c r="A191" s="4" t="s">
        <v>3</v>
      </c>
      <c r="B191" s="40"/>
      <c r="C191" s="41"/>
      <c r="D191" s="42" t="s">
        <v>17</v>
      </c>
      <c r="E191" s="43"/>
      <c r="F191" s="44"/>
      <c r="G191" s="43"/>
      <c r="H191" s="44"/>
      <c r="I191" s="45">
        <v>1731</v>
      </c>
      <c r="J191" s="45"/>
      <c r="K191" s="13"/>
    </row>
    <row r="192" spans="1:11" x14ac:dyDescent="0.25">
      <c r="A192" s="4" t="s">
        <v>3</v>
      </c>
      <c r="B192" s="34" t="s">
        <v>364</v>
      </c>
      <c r="C192" s="35" t="s">
        <v>428</v>
      </c>
      <c r="D192" s="36" t="s">
        <v>429</v>
      </c>
      <c r="E192" s="37">
        <v>511000</v>
      </c>
      <c r="F192" s="38">
        <v>379035.04</v>
      </c>
      <c r="G192" s="37">
        <v>1000</v>
      </c>
      <c r="H192" s="38">
        <v>24381.5</v>
      </c>
      <c r="I192" s="39">
        <v>5000</v>
      </c>
      <c r="J192" s="39">
        <f>E192-(F192+H192+I192)</f>
        <v>102583.46000000002</v>
      </c>
      <c r="K192" s="13"/>
    </row>
    <row r="193" spans="1:11" x14ac:dyDescent="0.25">
      <c r="A193" s="4" t="s">
        <v>3</v>
      </c>
      <c r="B193" s="40"/>
      <c r="C193" s="41"/>
      <c r="D193" s="42" t="s">
        <v>25</v>
      </c>
      <c r="E193" s="43"/>
      <c r="F193" s="44"/>
      <c r="G193" s="43"/>
      <c r="H193" s="44"/>
      <c r="I193" s="45">
        <v>5000</v>
      </c>
      <c r="J193" s="45"/>
      <c r="K193" s="13"/>
    </row>
    <row r="194" spans="1:11" x14ac:dyDescent="0.25">
      <c r="A194" s="4" t="s">
        <v>3</v>
      </c>
      <c r="B194" s="34" t="s">
        <v>364</v>
      </c>
      <c r="C194" s="35" t="s">
        <v>430</v>
      </c>
      <c r="D194" s="36" t="s">
        <v>431</v>
      </c>
      <c r="E194" s="37">
        <v>25000</v>
      </c>
      <c r="F194" s="38">
        <v>161.54</v>
      </c>
      <c r="G194" s="37">
        <v>20000</v>
      </c>
      <c r="H194" s="38">
        <v>20000</v>
      </c>
      <c r="I194" s="39">
        <v>5000</v>
      </c>
      <c r="J194" s="39">
        <f>E194-(F194+H194+I194)</f>
        <v>-161.54000000000087</v>
      </c>
      <c r="K194" s="13"/>
    </row>
    <row r="195" spans="1:11" x14ac:dyDescent="0.25">
      <c r="A195" s="4" t="s">
        <v>3</v>
      </c>
      <c r="B195" s="40"/>
      <c r="C195" s="41"/>
      <c r="D195" s="42" t="s">
        <v>25</v>
      </c>
      <c r="E195" s="43"/>
      <c r="F195" s="44"/>
      <c r="G195" s="43"/>
      <c r="H195" s="44"/>
      <c r="I195" s="45">
        <v>5000</v>
      </c>
      <c r="J195" s="45"/>
      <c r="K195" s="13"/>
    </row>
    <row r="196" spans="1:11" x14ac:dyDescent="0.25">
      <c r="A196" s="4" t="s">
        <v>3</v>
      </c>
      <c r="B196" s="34" t="s">
        <v>364</v>
      </c>
      <c r="C196" s="35" t="s">
        <v>432</v>
      </c>
      <c r="D196" s="36" t="s">
        <v>433</v>
      </c>
      <c r="E196" s="37">
        <v>97437</v>
      </c>
      <c r="F196" s="38">
        <v>13499.95</v>
      </c>
      <c r="G196" s="37">
        <v>500</v>
      </c>
      <c r="H196" s="38">
        <v>500</v>
      </c>
      <c r="I196" s="39">
        <v>7000</v>
      </c>
      <c r="J196" s="39">
        <f>E196-(F196+H196+I196)</f>
        <v>76437.05</v>
      </c>
      <c r="K196" s="13"/>
    </row>
    <row r="197" spans="1:11" x14ac:dyDescent="0.25">
      <c r="A197" s="4" t="s">
        <v>3</v>
      </c>
      <c r="B197" s="40"/>
      <c r="C197" s="41"/>
      <c r="D197" s="42" t="s">
        <v>25</v>
      </c>
      <c r="E197" s="43"/>
      <c r="F197" s="44"/>
      <c r="G197" s="43"/>
      <c r="H197" s="44"/>
      <c r="I197" s="45">
        <v>7000</v>
      </c>
      <c r="J197" s="45"/>
      <c r="K197" s="13"/>
    </row>
    <row r="198" spans="1:11" x14ac:dyDescent="0.25">
      <c r="A198" s="4" t="s">
        <v>3</v>
      </c>
      <c r="B198" s="34" t="s">
        <v>364</v>
      </c>
      <c r="C198" s="35" t="s">
        <v>434</v>
      </c>
      <c r="D198" s="36" t="s">
        <v>435</v>
      </c>
      <c r="E198" s="37">
        <v>30000</v>
      </c>
      <c r="F198" s="38">
        <v>3207.19</v>
      </c>
      <c r="G198" s="37">
        <v>24000</v>
      </c>
      <c r="H198" s="38">
        <v>25700</v>
      </c>
      <c r="I198" s="39">
        <v>130000</v>
      </c>
      <c r="J198" s="39">
        <f>E198-(F198+H198+I198)</f>
        <v>-128907.19</v>
      </c>
      <c r="K198" s="13"/>
    </row>
    <row r="199" spans="1:11" x14ac:dyDescent="0.25">
      <c r="A199" s="4" t="s">
        <v>3</v>
      </c>
      <c r="B199" s="40"/>
      <c r="C199" s="41"/>
      <c r="D199" s="42" t="s">
        <v>25</v>
      </c>
      <c r="E199" s="43"/>
      <c r="F199" s="44"/>
      <c r="G199" s="43"/>
      <c r="H199" s="44"/>
      <c r="I199" s="45">
        <v>130000</v>
      </c>
      <c r="J199" s="45"/>
      <c r="K199" s="13"/>
    </row>
    <row r="200" spans="1:11" x14ac:dyDescent="0.25">
      <c r="A200" s="4" t="s">
        <v>3</v>
      </c>
      <c r="B200" s="34" t="s">
        <v>364</v>
      </c>
      <c r="C200" s="35" t="s">
        <v>436</v>
      </c>
      <c r="D200" s="36" t="s">
        <v>437</v>
      </c>
      <c r="E200" s="37">
        <v>100000</v>
      </c>
      <c r="F200" s="38">
        <v>3823.07</v>
      </c>
      <c r="G200" s="37">
        <v>500</v>
      </c>
      <c r="H200" s="38">
        <v>5000</v>
      </c>
      <c r="I200" s="39">
        <v>5000</v>
      </c>
      <c r="J200" s="39">
        <f>E200-(F200+H200+I200)</f>
        <v>86176.93</v>
      </c>
      <c r="K200" s="13"/>
    </row>
    <row r="201" spans="1:11" x14ac:dyDescent="0.25">
      <c r="A201" s="4" t="s">
        <v>3</v>
      </c>
      <c r="B201" s="40"/>
      <c r="C201" s="41"/>
      <c r="D201" s="42" t="s">
        <v>25</v>
      </c>
      <c r="E201" s="43"/>
      <c r="F201" s="44"/>
      <c r="G201" s="43"/>
      <c r="H201" s="44"/>
      <c r="I201" s="45">
        <v>5000</v>
      </c>
      <c r="J201" s="45"/>
      <c r="K201" s="13"/>
    </row>
    <row r="202" spans="1:11" x14ac:dyDescent="0.25">
      <c r="A202" s="4" t="s">
        <v>3</v>
      </c>
      <c r="B202" s="34" t="s">
        <v>364</v>
      </c>
      <c r="C202" s="35" t="s">
        <v>438</v>
      </c>
      <c r="D202" s="36" t="s">
        <v>439</v>
      </c>
      <c r="E202" s="37">
        <v>2603000</v>
      </c>
      <c r="F202" s="38">
        <v>3259</v>
      </c>
      <c r="G202" s="37">
        <v>20000</v>
      </c>
      <c r="H202" s="38">
        <v>55941.599999999999</v>
      </c>
      <c r="I202" s="39">
        <v>40000</v>
      </c>
      <c r="J202" s="39">
        <f>E202-(F202+H202+I202)</f>
        <v>2503799.4</v>
      </c>
      <c r="K202" s="13"/>
    </row>
    <row r="203" spans="1:11" x14ac:dyDescent="0.25">
      <c r="A203" s="4" t="s">
        <v>3</v>
      </c>
      <c r="B203" s="40"/>
      <c r="C203" s="41"/>
      <c r="D203" s="42" t="s">
        <v>25</v>
      </c>
      <c r="E203" s="43"/>
      <c r="F203" s="44"/>
      <c r="G203" s="43"/>
      <c r="H203" s="44"/>
      <c r="I203" s="45">
        <v>40000</v>
      </c>
      <c r="J203" s="45"/>
      <c r="K203" s="13"/>
    </row>
    <row r="204" spans="1:11" x14ac:dyDescent="0.25">
      <c r="A204" s="4" t="s">
        <v>3</v>
      </c>
      <c r="B204" s="34" t="s">
        <v>364</v>
      </c>
      <c r="C204" s="35" t="s">
        <v>440</v>
      </c>
      <c r="D204" s="36" t="s">
        <v>441</v>
      </c>
      <c r="E204" s="37">
        <v>250000</v>
      </c>
      <c r="F204" s="38">
        <v>184207.59</v>
      </c>
      <c r="G204" s="37">
        <v>60000</v>
      </c>
      <c r="H204" s="38">
        <v>64775.4</v>
      </c>
      <c r="I204" s="39">
        <v>21000</v>
      </c>
      <c r="J204" s="39">
        <f>E204-(F204+H204+I204)</f>
        <v>-19982.989999999991</v>
      </c>
      <c r="K204" s="13"/>
    </row>
    <row r="205" spans="1:11" x14ac:dyDescent="0.25">
      <c r="A205" s="4" t="s">
        <v>3</v>
      </c>
      <c r="B205" s="40"/>
      <c r="C205" s="41"/>
      <c r="D205" s="42" t="s">
        <v>25</v>
      </c>
      <c r="E205" s="43"/>
      <c r="F205" s="44"/>
      <c r="G205" s="43"/>
      <c r="H205" s="44"/>
      <c r="I205" s="45">
        <v>21000</v>
      </c>
      <c r="J205" s="45"/>
      <c r="K205" s="13"/>
    </row>
    <row r="206" spans="1:11" x14ac:dyDescent="0.25">
      <c r="A206" s="4" t="s">
        <v>3</v>
      </c>
      <c r="B206" s="34" t="s">
        <v>364</v>
      </c>
      <c r="C206" s="35" t="s">
        <v>442</v>
      </c>
      <c r="D206" s="36" t="s">
        <v>443</v>
      </c>
      <c r="E206" s="37">
        <v>107000</v>
      </c>
      <c r="F206" s="38">
        <v>33463.71</v>
      </c>
      <c r="G206" s="37">
        <v>65000</v>
      </c>
      <c r="H206" s="38">
        <v>76714.2</v>
      </c>
      <c r="I206" s="39">
        <v>1000</v>
      </c>
      <c r="J206" s="39">
        <f>E206-(F206+H206+I206)</f>
        <v>-4177.9100000000035</v>
      </c>
      <c r="K206" s="13"/>
    </row>
    <row r="207" spans="1:11" x14ac:dyDescent="0.25">
      <c r="A207" s="4" t="s">
        <v>3</v>
      </c>
      <c r="B207" s="40"/>
      <c r="C207" s="41"/>
      <c r="D207" s="42" t="s">
        <v>25</v>
      </c>
      <c r="E207" s="43"/>
      <c r="F207" s="44"/>
      <c r="G207" s="43"/>
      <c r="H207" s="44"/>
      <c r="I207" s="45">
        <v>1000</v>
      </c>
      <c r="J207" s="45"/>
      <c r="K207" s="13"/>
    </row>
    <row r="208" spans="1:11" x14ac:dyDescent="0.25">
      <c r="A208" s="4" t="s">
        <v>3</v>
      </c>
      <c r="B208" s="34" t="s">
        <v>364</v>
      </c>
      <c r="C208" s="35" t="s">
        <v>444</v>
      </c>
      <c r="D208" s="36" t="s">
        <v>445</v>
      </c>
      <c r="E208" s="37">
        <v>87437</v>
      </c>
      <c r="F208" s="38">
        <v>27454.15</v>
      </c>
      <c r="G208" s="37">
        <v>2000</v>
      </c>
      <c r="H208" s="38">
        <v>7600</v>
      </c>
      <c r="I208" s="39">
        <v>2000</v>
      </c>
      <c r="J208" s="39">
        <f>E208-(F208+H208+I208)</f>
        <v>50382.85</v>
      </c>
      <c r="K208" s="13"/>
    </row>
    <row r="209" spans="1:11" x14ac:dyDescent="0.25">
      <c r="A209" s="4" t="s">
        <v>3</v>
      </c>
      <c r="B209" s="40"/>
      <c r="C209" s="41"/>
      <c r="D209" s="42" t="s">
        <v>25</v>
      </c>
      <c r="E209" s="43"/>
      <c r="F209" s="44"/>
      <c r="G209" s="43"/>
      <c r="H209" s="44"/>
      <c r="I209" s="45">
        <v>2000</v>
      </c>
      <c r="J209" s="45"/>
      <c r="K209" s="13"/>
    </row>
    <row r="210" spans="1:11" x14ac:dyDescent="0.25">
      <c r="A210" s="4" t="s">
        <v>3</v>
      </c>
      <c r="B210" s="34" t="s">
        <v>364</v>
      </c>
      <c r="C210" s="35" t="s">
        <v>1030</v>
      </c>
      <c r="D210" s="36" t="s">
        <v>1031</v>
      </c>
      <c r="E210" s="37">
        <v>102400</v>
      </c>
      <c r="F210" s="38">
        <v>1471.03</v>
      </c>
      <c r="G210" s="37">
        <v>0</v>
      </c>
      <c r="H210" s="38">
        <v>2000</v>
      </c>
      <c r="I210" s="39">
        <v>6500</v>
      </c>
      <c r="J210" s="39">
        <f>E210-(F210+H210+I210)</f>
        <v>92428.97</v>
      </c>
      <c r="K210" s="13"/>
    </row>
    <row r="211" spans="1:11" x14ac:dyDescent="0.25">
      <c r="A211" s="4" t="s">
        <v>3</v>
      </c>
      <c r="B211" s="40"/>
      <c r="C211" s="41"/>
      <c r="D211" s="42" t="s">
        <v>25</v>
      </c>
      <c r="E211" s="43"/>
      <c r="F211" s="44"/>
      <c r="G211" s="43"/>
      <c r="H211" s="44"/>
      <c r="I211" s="45">
        <v>6500</v>
      </c>
      <c r="J211" s="45"/>
      <c r="K211" s="13"/>
    </row>
    <row r="212" spans="1:11" x14ac:dyDescent="0.25">
      <c r="A212" s="4" t="s">
        <v>3</v>
      </c>
      <c r="B212" s="34" t="s">
        <v>364</v>
      </c>
      <c r="C212" s="35" t="s">
        <v>1032</v>
      </c>
      <c r="D212" s="36" t="s">
        <v>1033</v>
      </c>
      <c r="E212" s="37">
        <v>95000</v>
      </c>
      <c r="F212" s="38">
        <v>4707.3100000000004</v>
      </c>
      <c r="G212" s="37">
        <v>0</v>
      </c>
      <c r="H212" s="38">
        <v>0</v>
      </c>
      <c r="I212" s="39">
        <v>10000</v>
      </c>
      <c r="J212" s="39">
        <f>E212-(F212+H212+I212)</f>
        <v>80292.69</v>
      </c>
      <c r="K212" s="13"/>
    </row>
    <row r="213" spans="1:11" x14ac:dyDescent="0.25">
      <c r="A213" s="4" t="s">
        <v>3</v>
      </c>
      <c r="B213" s="40"/>
      <c r="C213" s="41"/>
      <c r="D213" s="42" t="s">
        <v>25</v>
      </c>
      <c r="E213" s="43"/>
      <c r="F213" s="44"/>
      <c r="G213" s="43"/>
      <c r="H213" s="44"/>
      <c r="I213" s="45">
        <v>10000</v>
      </c>
      <c r="J213" s="45"/>
      <c r="K213" s="13"/>
    </row>
    <row r="214" spans="1:11" x14ac:dyDescent="0.25">
      <c r="A214" s="4" t="s">
        <v>3</v>
      </c>
      <c r="B214" s="34" t="s">
        <v>364</v>
      </c>
      <c r="C214" s="35" t="s">
        <v>1034</v>
      </c>
      <c r="D214" s="36" t="s">
        <v>1035</v>
      </c>
      <c r="E214" s="37">
        <v>15000</v>
      </c>
      <c r="F214" s="38">
        <v>1242.3599999999999</v>
      </c>
      <c r="G214" s="37">
        <v>0</v>
      </c>
      <c r="H214" s="38">
        <v>0</v>
      </c>
      <c r="I214" s="39">
        <v>14500</v>
      </c>
      <c r="J214" s="39">
        <f>E214-(F214+H214+I214)</f>
        <v>-742.36000000000058</v>
      </c>
      <c r="K214" s="13"/>
    </row>
    <row r="215" spans="1:11" x14ac:dyDescent="0.25">
      <c r="A215" s="4" t="s">
        <v>3</v>
      </c>
      <c r="B215" s="40"/>
      <c r="C215" s="41"/>
      <c r="D215" s="42" t="s">
        <v>25</v>
      </c>
      <c r="E215" s="43"/>
      <c r="F215" s="44"/>
      <c r="G215" s="43"/>
      <c r="H215" s="44"/>
      <c r="I215" s="45">
        <v>14500</v>
      </c>
      <c r="J215" s="45"/>
      <c r="K215" s="13"/>
    </row>
    <row r="216" spans="1:11" x14ac:dyDescent="0.25">
      <c r="A216" s="4" t="s">
        <v>3</v>
      </c>
      <c r="B216" s="34" t="s">
        <v>364</v>
      </c>
      <c r="C216" s="35" t="s">
        <v>1036</v>
      </c>
      <c r="D216" s="36" t="s">
        <v>1037</v>
      </c>
      <c r="E216" s="37">
        <v>200000</v>
      </c>
      <c r="F216" s="38">
        <v>6819.69</v>
      </c>
      <c r="G216" s="37">
        <v>0</v>
      </c>
      <c r="H216" s="38">
        <v>10000</v>
      </c>
      <c r="I216" s="39">
        <v>31000</v>
      </c>
      <c r="J216" s="39">
        <f>E216-(F216+H216+I216)</f>
        <v>152180.31</v>
      </c>
      <c r="K216" s="13"/>
    </row>
    <row r="217" spans="1:11" x14ac:dyDescent="0.25">
      <c r="A217" s="4" t="s">
        <v>3</v>
      </c>
      <c r="B217" s="40"/>
      <c r="C217" s="41"/>
      <c r="D217" s="42" t="s">
        <v>25</v>
      </c>
      <c r="E217" s="43"/>
      <c r="F217" s="44"/>
      <c r="G217" s="43"/>
      <c r="H217" s="44"/>
      <c r="I217" s="45">
        <v>31000</v>
      </c>
      <c r="J217" s="45"/>
      <c r="K217" s="13"/>
    </row>
    <row r="218" spans="1:11" x14ac:dyDescent="0.25">
      <c r="A218" s="4" t="s">
        <v>3</v>
      </c>
      <c r="B218" s="34" t="s">
        <v>364</v>
      </c>
      <c r="C218" s="35" t="s">
        <v>446</v>
      </c>
      <c r="D218" s="36" t="s">
        <v>447</v>
      </c>
      <c r="E218" s="37">
        <v>73100</v>
      </c>
      <c r="F218" s="38">
        <v>29299.53</v>
      </c>
      <c r="G218" s="37">
        <v>5000</v>
      </c>
      <c r="H218" s="38">
        <v>6826.3</v>
      </c>
      <c r="I218" s="39">
        <v>5000</v>
      </c>
      <c r="J218" s="39">
        <f>E218-(F218+H218+I218)</f>
        <v>31974.17</v>
      </c>
      <c r="K218" s="13"/>
    </row>
    <row r="219" spans="1:11" x14ac:dyDescent="0.25">
      <c r="A219" s="4" t="s">
        <v>3</v>
      </c>
      <c r="B219" s="40"/>
      <c r="C219" s="41"/>
      <c r="D219" s="42" t="s">
        <v>25</v>
      </c>
      <c r="E219" s="43"/>
      <c r="F219" s="44"/>
      <c r="G219" s="43"/>
      <c r="H219" s="44"/>
      <c r="I219" s="45">
        <v>5000</v>
      </c>
      <c r="J219" s="45"/>
      <c r="K219" s="13"/>
    </row>
    <row r="220" spans="1:11" x14ac:dyDescent="0.25">
      <c r="A220" s="4" t="s">
        <v>3</v>
      </c>
      <c r="B220" s="34" t="s">
        <v>364</v>
      </c>
      <c r="C220" s="35" t="s">
        <v>448</v>
      </c>
      <c r="D220" s="36" t="s">
        <v>449</v>
      </c>
      <c r="E220" s="37">
        <v>498000</v>
      </c>
      <c r="F220" s="38">
        <v>1120.73</v>
      </c>
      <c r="G220" s="37">
        <v>1000</v>
      </c>
      <c r="H220" s="38">
        <v>7876.2</v>
      </c>
      <c r="I220" s="39">
        <v>12500</v>
      </c>
      <c r="J220" s="39">
        <f>E220-(F220+H220+I220)</f>
        <v>476503.07</v>
      </c>
      <c r="K220" s="13"/>
    </row>
    <row r="221" spans="1:11" x14ac:dyDescent="0.25">
      <c r="A221" s="4" t="s">
        <v>3</v>
      </c>
      <c r="B221" s="40"/>
      <c r="C221" s="41"/>
      <c r="D221" s="42" t="s">
        <v>25</v>
      </c>
      <c r="E221" s="43"/>
      <c r="F221" s="44"/>
      <c r="G221" s="43"/>
      <c r="H221" s="44"/>
      <c r="I221" s="45">
        <v>12500</v>
      </c>
      <c r="J221" s="45"/>
      <c r="K221" s="13"/>
    </row>
    <row r="222" spans="1:11" x14ac:dyDescent="0.25">
      <c r="A222" s="4" t="s">
        <v>3</v>
      </c>
      <c r="B222" s="34" t="s">
        <v>364</v>
      </c>
      <c r="C222" s="35" t="s">
        <v>1038</v>
      </c>
      <c r="D222" s="36" t="s">
        <v>1039</v>
      </c>
      <c r="E222" s="37">
        <v>42500</v>
      </c>
      <c r="F222" s="38">
        <v>366.68</v>
      </c>
      <c r="G222" s="37">
        <v>0</v>
      </c>
      <c r="H222" s="38">
        <v>1100</v>
      </c>
      <c r="I222" s="39">
        <v>13420</v>
      </c>
      <c r="J222" s="39">
        <f>E222-(F222+H222+I222)</f>
        <v>27613.32</v>
      </c>
      <c r="K222" s="13"/>
    </row>
    <row r="223" spans="1:11" x14ac:dyDescent="0.25">
      <c r="A223" s="4" t="s">
        <v>3</v>
      </c>
      <c r="B223" s="40"/>
      <c r="C223" s="41"/>
      <c r="D223" s="42" t="s">
        <v>25</v>
      </c>
      <c r="E223" s="43"/>
      <c r="F223" s="44"/>
      <c r="G223" s="43"/>
      <c r="H223" s="44"/>
      <c r="I223" s="45">
        <v>13420</v>
      </c>
      <c r="J223" s="45"/>
      <c r="K223" s="13"/>
    </row>
    <row r="224" spans="1:11" x14ac:dyDescent="0.25">
      <c r="A224" s="4" t="s">
        <v>3</v>
      </c>
      <c r="B224" s="34" t="s">
        <v>364</v>
      </c>
      <c r="C224" s="35" t="s">
        <v>450</v>
      </c>
      <c r="D224" s="36" t="s">
        <v>451</v>
      </c>
      <c r="E224" s="37">
        <v>68500</v>
      </c>
      <c r="F224" s="38">
        <v>453.42</v>
      </c>
      <c r="G224" s="37">
        <v>12350</v>
      </c>
      <c r="H224" s="38">
        <v>1000</v>
      </c>
      <c r="I224" s="39">
        <v>500</v>
      </c>
      <c r="J224" s="39">
        <f>E224-(F224+H224+I224)</f>
        <v>66546.58</v>
      </c>
      <c r="K224" s="13"/>
    </row>
    <row r="225" spans="1:11" x14ac:dyDescent="0.25">
      <c r="A225" s="4" t="s">
        <v>3</v>
      </c>
      <c r="B225" s="40"/>
      <c r="C225" s="41"/>
      <c r="D225" s="42" t="s">
        <v>25</v>
      </c>
      <c r="E225" s="43"/>
      <c r="F225" s="44"/>
      <c r="G225" s="43"/>
      <c r="H225" s="44"/>
      <c r="I225" s="45">
        <v>500</v>
      </c>
      <c r="J225" s="45"/>
      <c r="K225" s="13"/>
    </row>
    <row r="226" spans="1:11" x14ac:dyDescent="0.25">
      <c r="A226" s="4" t="s">
        <v>3</v>
      </c>
      <c r="B226" s="34" t="s">
        <v>364</v>
      </c>
      <c r="C226" s="35" t="s">
        <v>1040</v>
      </c>
      <c r="D226" s="36" t="s">
        <v>1041</v>
      </c>
      <c r="E226" s="37">
        <v>108000</v>
      </c>
      <c r="F226" s="38">
        <v>2408.58</v>
      </c>
      <c r="G226" s="37">
        <v>0</v>
      </c>
      <c r="H226" s="38">
        <v>4000</v>
      </c>
      <c r="I226" s="39">
        <v>81500</v>
      </c>
      <c r="J226" s="39">
        <f>E226-(F226+H226+I226)</f>
        <v>20091.419999999998</v>
      </c>
      <c r="K226" s="13"/>
    </row>
    <row r="227" spans="1:11" x14ac:dyDescent="0.25">
      <c r="A227" s="4" t="s">
        <v>3</v>
      </c>
      <c r="B227" s="40"/>
      <c r="C227" s="41"/>
      <c r="D227" s="42" t="s">
        <v>25</v>
      </c>
      <c r="E227" s="43"/>
      <c r="F227" s="44"/>
      <c r="G227" s="43"/>
      <c r="H227" s="44"/>
      <c r="I227" s="45">
        <v>81500</v>
      </c>
      <c r="J227" s="45"/>
      <c r="K227" s="13"/>
    </row>
    <row r="228" spans="1:11" x14ac:dyDescent="0.25">
      <c r="A228" s="4" t="s">
        <v>3</v>
      </c>
      <c r="B228" s="34" t="s">
        <v>364</v>
      </c>
      <c r="C228" s="35" t="s">
        <v>452</v>
      </c>
      <c r="D228" s="36" t="s">
        <v>453</v>
      </c>
      <c r="E228" s="37">
        <v>51500</v>
      </c>
      <c r="F228" s="38">
        <v>4177.22</v>
      </c>
      <c r="G228" s="37">
        <v>30000</v>
      </c>
      <c r="H228" s="38">
        <v>32124.5</v>
      </c>
      <c r="I228" s="39">
        <v>43000</v>
      </c>
      <c r="J228" s="39">
        <f>E228-(F228+H228+I228)</f>
        <v>-27801.72</v>
      </c>
      <c r="K228" s="13"/>
    </row>
    <row r="229" spans="1:11" x14ac:dyDescent="0.25">
      <c r="A229" s="4" t="s">
        <v>3</v>
      </c>
      <c r="B229" s="40"/>
      <c r="C229" s="41"/>
      <c r="D229" s="42" t="s">
        <v>382</v>
      </c>
      <c r="E229" s="43"/>
      <c r="F229" s="44"/>
      <c r="G229" s="43"/>
      <c r="H229" s="44"/>
      <c r="I229" s="45">
        <v>20000</v>
      </c>
      <c r="J229" s="45"/>
      <c r="K229" s="13"/>
    </row>
    <row r="230" spans="1:11" x14ac:dyDescent="0.25">
      <c r="A230" s="4" t="s">
        <v>3</v>
      </c>
      <c r="B230" s="40"/>
      <c r="C230" s="41"/>
      <c r="D230" s="42" t="s">
        <v>25</v>
      </c>
      <c r="E230" s="43"/>
      <c r="F230" s="44"/>
      <c r="G230" s="43"/>
      <c r="H230" s="44"/>
      <c r="I230" s="45">
        <v>23000</v>
      </c>
      <c r="J230" s="45"/>
      <c r="K230" s="13"/>
    </row>
    <row r="231" spans="1:11" x14ac:dyDescent="0.25">
      <c r="A231" s="4" t="s">
        <v>3</v>
      </c>
      <c r="B231" s="34" t="s">
        <v>364</v>
      </c>
      <c r="C231" s="35" t="s">
        <v>454</v>
      </c>
      <c r="D231" s="36" t="s">
        <v>455</v>
      </c>
      <c r="E231" s="37">
        <v>12400</v>
      </c>
      <c r="F231" s="38">
        <v>2399.4299999999998</v>
      </c>
      <c r="G231" s="37">
        <v>1000</v>
      </c>
      <c r="H231" s="38">
        <v>1299.7</v>
      </c>
      <c r="I231" s="39">
        <v>10000</v>
      </c>
      <c r="J231" s="39">
        <f>E231-(F231+H231+I231)</f>
        <v>-1299.130000000001</v>
      </c>
      <c r="K231" s="13"/>
    </row>
    <row r="232" spans="1:11" x14ac:dyDescent="0.25">
      <c r="A232" s="4" t="s">
        <v>3</v>
      </c>
      <c r="B232" s="40"/>
      <c r="C232" s="41"/>
      <c r="D232" s="42" t="s">
        <v>25</v>
      </c>
      <c r="E232" s="43"/>
      <c r="F232" s="44"/>
      <c r="G232" s="43"/>
      <c r="H232" s="44"/>
      <c r="I232" s="45">
        <v>10000</v>
      </c>
      <c r="J232" s="45"/>
      <c r="K232" s="13"/>
    </row>
    <row r="233" spans="1:11" x14ac:dyDescent="0.25">
      <c r="A233" s="4" t="s">
        <v>3</v>
      </c>
      <c r="B233" s="34" t="s">
        <v>364</v>
      </c>
      <c r="C233" s="35" t="s">
        <v>456</v>
      </c>
      <c r="D233" s="36" t="s">
        <v>457</v>
      </c>
      <c r="E233" s="37">
        <v>16400</v>
      </c>
      <c r="F233" s="38">
        <v>219.01</v>
      </c>
      <c r="G233" s="37">
        <v>1000</v>
      </c>
      <c r="H233" s="38">
        <v>1000</v>
      </c>
      <c r="I233" s="39">
        <v>2000</v>
      </c>
      <c r="J233" s="39">
        <f>E233-(F233+H233+I233)</f>
        <v>13180.99</v>
      </c>
      <c r="K233" s="13"/>
    </row>
    <row r="234" spans="1:11" x14ac:dyDescent="0.25">
      <c r="A234" s="4" t="s">
        <v>3</v>
      </c>
      <c r="B234" s="40"/>
      <c r="C234" s="41"/>
      <c r="D234" s="42" t="s">
        <v>25</v>
      </c>
      <c r="E234" s="43"/>
      <c r="F234" s="44"/>
      <c r="G234" s="43"/>
      <c r="H234" s="44"/>
      <c r="I234" s="45">
        <v>2000</v>
      </c>
      <c r="J234" s="45"/>
      <c r="K234" s="13"/>
    </row>
    <row r="235" spans="1:11" x14ac:dyDescent="0.25">
      <c r="A235" s="4" t="s">
        <v>3</v>
      </c>
      <c r="B235" s="34" t="s">
        <v>364</v>
      </c>
      <c r="C235" s="35" t="s">
        <v>1042</v>
      </c>
      <c r="D235" s="36" t="s">
        <v>1043</v>
      </c>
      <c r="E235" s="37">
        <v>304000</v>
      </c>
      <c r="F235" s="38">
        <v>228365.65</v>
      </c>
      <c r="G235" s="37">
        <v>0</v>
      </c>
      <c r="H235" s="38">
        <v>16234.4</v>
      </c>
      <c r="I235" s="39">
        <v>8000</v>
      </c>
      <c r="J235" s="39">
        <f>E235-(F235+H235+I235)</f>
        <v>51399.950000000012</v>
      </c>
      <c r="K235" s="13"/>
    </row>
    <row r="236" spans="1:11" x14ac:dyDescent="0.25">
      <c r="A236" s="4" t="s">
        <v>3</v>
      </c>
      <c r="B236" s="40"/>
      <c r="C236" s="41"/>
      <c r="D236" s="42" t="s">
        <v>25</v>
      </c>
      <c r="E236" s="43"/>
      <c r="F236" s="44"/>
      <c r="G236" s="43"/>
      <c r="H236" s="44"/>
      <c r="I236" s="45">
        <v>8000</v>
      </c>
      <c r="J236" s="45"/>
      <c r="K236" s="13"/>
    </row>
    <row r="237" spans="1:11" x14ac:dyDescent="0.25">
      <c r="A237" s="4" t="s">
        <v>3</v>
      </c>
      <c r="B237" s="34" t="s">
        <v>364</v>
      </c>
      <c r="C237" s="35" t="s">
        <v>458</v>
      </c>
      <c r="D237" s="36" t="s">
        <v>459</v>
      </c>
      <c r="E237" s="37">
        <v>24500</v>
      </c>
      <c r="F237" s="38">
        <v>2982.98</v>
      </c>
      <c r="G237" s="37">
        <v>200</v>
      </c>
      <c r="H237" s="38">
        <v>4152.6000000000004</v>
      </c>
      <c r="I237" s="39">
        <v>34000</v>
      </c>
      <c r="J237" s="39">
        <f>E237-(F237+H237+I237)</f>
        <v>-16635.580000000002</v>
      </c>
      <c r="K237" s="13"/>
    </row>
    <row r="238" spans="1:11" x14ac:dyDescent="0.25">
      <c r="A238" s="4" t="s">
        <v>3</v>
      </c>
      <c r="B238" s="40"/>
      <c r="C238" s="41"/>
      <c r="D238" s="42" t="s">
        <v>25</v>
      </c>
      <c r="E238" s="43"/>
      <c r="F238" s="44"/>
      <c r="G238" s="43"/>
      <c r="H238" s="44"/>
      <c r="I238" s="45">
        <v>34000</v>
      </c>
      <c r="J238" s="45"/>
      <c r="K238" s="13"/>
    </row>
    <row r="239" spans="1:11" x14ac:dyDescent="0.25">
      <c r="A239" s="4" t="s">
        <v>3</v>
      </c>
      <c r="B239" s="34" t="s">
        <v>364</v>
      </c>
      <c r="C239" s="35" t="s">
        <v>460</v>
      </c>
      <c r="D239" s="36" t="s">
        <v>461</v>
      </c>
      <c r="E239" s="37">
        <v>50100</v>
      </c>
      <c r="F239" s="38">
        <v>2271.67</v>
      </c>
      <c r="G239" s="37">
        <v>19530</v>
      </c>
      <c r="H239" s="38">
        <v>19530</v>
      </c>
      <c r="I239" s="39">
        <v>5000</v>
      </c>
      <c r="J239" s="39">
        <f>E239-(F239+H239+I239)</f>
        <v>23298.33</v>
      </c>
      <c r="K239" s="13"/>
    </row>
    <row r="240" spans="1:11" x14ac:dyDescent="0.25">
      <c r="A240" s="4" t="s">
        <v>3</v>
      </c>
      <c r="B240" s="40"/>
      <c r="C240" s="41"/>
      <c r="D240" s="42" t="s">
        <v>25</v>
      </c>
      <c r="E240" s="43"/>
      <c r="F240" s="44"/>
      <c r="G240" s="43"/>
      <c r="H240" s="44"/>
      <c r="I240" s="45">
        <v>5000</v>
      </c>
      <c r="J240" s="45"/>
      <c r="K240" s="13"/>
    </row>
    <row r="241" spans="1:11" x14ac:dyDescent="0.25">
      <c r="A241" s="4" t="s">
        <v>3</v>
      </c>
      <c r="B241" s="34" t="s">
        <v>364</v>
      </c>
      <c r="C241" s="35" t="s">
        <v>462</v>
      </c>
      <c r="D241" s="36" t="s">
        <v>463</v>
      </c>
      <c r="E241" s="37">
        <v>16000</v>
      </c>
      <c r="F241" s="38">
        <v>632.23</v>
      </c>
      <c r="G241" s="37">
        <v>1000</v>
      </c>
      <c r="H241" s="38">
        <v>15900.5</v>
      </c>
      <c r="I241" s="39">
        <v>500</v>
      </c>
      <c r="J241" s="39">
        <f>E241-(F241+H241+I241)</f>
        <v>-1032.7299999999996</v>
      </c>
      <c r="K241" s="13"/>
    </row>
    <row r="242" spans="1:11" x14ac:dyDescent="0.25">
      <c r="A242" s="4" t="s">
        <v>3</v>
      </c>
      <c r="B242" s="40"/>
      <c r="C242" s="41"/>
      <c r="D242" s="42" t="s">
        <v>25</v>
      </c>
      <c r="E242" s="43"/>
      <c r="F242" s="44"/>
      <c r="G242" s="43"/>
      <c r="H242" s="44"/>
      <c r="I242" s="45">
        <v>500</v>
      </c>
      <c r="J242" s="45"/>
      <c r="K242" s="13"/>
    </row>
    <row r="243" spans="1:11" x14ac:dyDescent="0.25">
      <c r="A243" s="4" t="s">
        <v>3</v>
      </c>
      <c r="B243" s="34" t="s">
        <v>364</v>
      </c>
      <c r="C243" s="35" t="s">
        <v>464</v>
      </c>
      <c r="D243" s="36" t="s">
        <v>465</v>
      </c>
      <c r="E243" s="37">
        <v>56500</v>
      </c>
      <c r="F243" s="38">
        <v>4828.1400000000003</v>
      </c>
      <c r="G243" s="37">
        <v>1000</v>
      </c>
      <c r="H243" s="38">
        <v>35000</v>
      </c>
      <c r="I243" s="39">
        <v>4125</v>
      </c>
      <c r="J243" s="39">
        <f>E243-(F243+H243+I243)</f>
        <v>12546.86</v>
      </c>
      <c r="K243" s="13"/>
    </row>
    <row r="244" spans="1:11" x14ac:dyDescent="0.25">
      <c r="A244" s="4" t="s">
        <v>3</v>
      </c>
      <c r="B244" s="40"/>
      <c r="C244" s="41"/>
      <c r="D244" s="42" t="s">
        <v>382</v>
      </c>
      <c r="E244" s="43"/>
      <c r="F244" s="44"/>
      <c r="G244" s="43"/>
      <c r="H244" s="44"/>
      <c r="I244" s="45">
        <v>2125</v>
      </c>
      <c r="J244" s="45"/>
      <c r="K244" s="13"/>
    </row>
    <row r="245" spans="1:11" x14ac:dyDescent="0.25">
      <c r="A245" s="4" t="s">
        <v>3</v>
      </c>
      <c r="B245" s="40"/>
      <c r="C245" s="41"/>
      <c r="D245" s="42" t="s">
        <v>25</v>
      </c>
      <c r="E245" s="43"/>
      <c r="F245" s="44"/>
      <c r="G245" s="43"/>
      <c r="H245" s="44"/>
      <c r="I245" s="45">
        <v>2000</v>
      </c>
      <c r="J245" s="45"/>
      <c r="K245" s="13"/>
    </row>
    <row r="246" spans="1:11" x14ac:dyDescent="0.25">
      <c r="A246" s="4" t="s">
        <v>3</v>
      </c>
      <c r="B246" s="34" t="s">
        <v>364</v>
      </c>
      <c r="C246" s="35" t="s">
        <v>1044</v>
      </c>
      <c r="D246" s="36" t="s">
        <v>1045</v>
      </c>
      <c r="E246" s="37">
        <v>300000</v>
      </c>
      <c r="F246" s="38">
        <v>9235.67</v>
      </c>
      <c r="G246" s="37">
        <v>0</v>
      </c>
      <c r="H246" s="38">
        <v>2004.5</v>
      </c>
      <c r="I246" s="39">
        <v>2500</v>
      </c>
      <c r="J246" s="39">
        <f>E246-(F246+H246+I246)</f>
        <v>286259.83</v>
      </c>
      <c r="K246" s="13"/>
    </row>
    <row r="247" spans="1:11" x14ac:dyDescent="0.25">
      <c r="A247" s="4" t="s">
        <v>3</v>
      </c>
      <c r="B247" s="40"/>
      <c r="C247" s="41"/>
      <c r="D247" s="42" t="s">
        <v>25</v>
      </c>
      <c r="E247" s="43"/>
      <c r="F247" s="44"/>
      <c r="G247" s="43"/>
      <c r="H247" s="44"/>
      <c r="I247" s="45">
        <v>2500</v>
      </c>
      <c r="J247" s="45"/>
      <c r="K247" s="13"/>
    </row>
    <row r="248" spans="1:11" x14ac:dyDescent="0.25">
      <c r="A248" s="4" t="s">
        <v>3</v>
      </c>
      <c r="B248" s="34" t="s">
        <v>364</v>
      </c>
      <c r="C248" s="35" t="s">
        <v>466</v>
      </c>
      <c r="D248" s="36" t="s">
        <v>467</v>
      </c>
      <c r="E248" s="37">
        <v>200000</v>
      </c>
      <c r="F248" s="38">
        <v>3626.25</v>
      </c>
      <c r="G248" s="37">
        <v>8000</v>
      </c>
      <c r="H248" s="38">
        <v>15372</v>
      </c>
      <c r="I248" s="39">
        <v>12000</v>
      </c>
      <c r="J248" s="39">
        <f>E248-(F248+H248+I248)</f>
        <v>169001.75</v>
      </c>
      <c r="K248" s="13"/>
    </row>
    <row r="249" spans="1:11" x14ac:dyDescent="0.25">
      <c r="A249" s="4" t="s">
        <v>3</v>
      </c>
      <c r="B249" s="40"/>
      <c r="C249" s="41"/>
      <c r="D249" s="42" t="s">
        <v>25</v>
      </c>
      <c r="E249" s="43"/>
      <c r="F249" s="44"/>
      <c r="G249" s="43"/>
      <c r="H249" s="44"/>
      <c r="I249" s="45">
        <v>12000</v>
      </c>
      <c r="J249" s="45"/>
      <c r="K249" s="13"/>
    </row>
    <row r="250" spans="1:11" x14ac:dyDescent="0.25">
      <c r="A250" s="4" t="s">
        <v>3</v>
      </c>
      <c r="B250" s="34" t="s">
        <v>364</v>
      </c>
      <c r="C250" s="35" t="s">
        <v>468</v>
      </c>
      <c r="D250" s="36" t="s">
        <v>469</v>
      </c>
      <c r="E250" s="37">
        <v>200000</v>
      </c>
      <c r="F250" s="38">
        <v>25550.34</v>
      </c>
      <c r="G250" s="37">
        <v>15000</v>
      </c>
      <c r="H250" s="38">
        <v>29372.1</v>
      </c>
      <c r="I250" s="39">
        <v>500</v>
      </c>
      <c r="J250" s="39">
        <f>E250-(F250+H250+I250)</f>
        <v>144577.56</v>
      </c>
      <c r="K250" s="13"/>
    </row>
    <row r="251" spans="1:11" x14ac:dyDescent="0.25">
      <c r="A251" s="4" t="s">
        <v>3</v>
      </c>
      <c r="B251" s="40"/>
      <c r="C251" s="41"/>
      <c r="D251" s="42" t="s">
        <v>25</v>
      </c>
      <c r="E251" s="43"/>
      <c r="F251" s="44"/>
      <c r="G251" s="43"/>
      <c r="H251" s="44"/>
      <c r="I251" s="45">
        <v>500</v>
      </c>
      <c r="J251" s="45"/>
      <c r="K251" s="13"/>
    </row>
    <row r="252" spans="1:11" x14ac:dyDescent="0.25">
      <c r="A252" s="4" t="s">
        <v>3</v>
      </c>
      <c r="B252" s="34" t="s">
        <v>364</v>
      </c>
      <c r="C252" s="35" t="s">
        <v>470</v>
      </c>
      <c r="D252" s="36" t="s">
        <v>471</v>
      </c>
      <c r="E252" s="37">
        <v>26000</v>
      </c>
      <c r="F252" s="38">
        <v>2229.4299999999998</v>
      </c>
      <c r="G252" s="37">
        <v>12000</v>
      </c>
      <c r="H252" s="38">
        <v>12000</v>
      </c>
      <c r="I252" s="39">
        <v>8750</v>
      </c>
      <c r="J252" s="39">
        <f>E252-(F252+H252+I252)</f>
        <v>3020.5699999999997</v>
      </c>
      <c r="K252" s="13"/>
    </row>
    <row r="253" spans="1:11" x14ac:dyDescent="0.25">
      <c r="A253" s="4" t="s">
        <v>3</v>
      </c>
      <c r="B253" s="40"/>
      <c r="C253" s="41"/>
      <c r="D253" s="42" t="s">
        <v>25</v>
      </c>
      <c r="E253" s="43"/>
      <c r="F253" s="44"/>
      <c r="G253" s="43"/>
      <c r="H253" s="44"/>
      <c r="I253" s="45">
        <v>8750</v>
      </c>
      <c r="J253" s="45"/>
      <c r="K253" s="13"/>
    </row>
    <row r="254" spans="1:11" x14ac:dyDescent="0.25">
      <c r="A254" s="4" t="s">
        <v>3</v>
      </c>
      <c r="B254" s="34" t="s">
        <v>364</v>
      </c>
      <c r="C254" s="35" t="s">
        <v>472</v>
      </c>
      <c r="D254" s="36" t="s">
        <v>473</v>
      </c>
      <c r="E254" s="37">
        <v>122400</v>
      </c>
      <c r="F254" s="38">
        <v>48605.75</v>
      </c>
      <c r="G254" s="37">
        <v>5000</v>
      </c>
      <c r="H254" s="38">
        <v>5341</v>
      </c>
      <c r="I254" s="39">
        <v>5000</v>
      </c>
      <c r="J254" s="39">
        <f>E254-(F254+H254+I254)</f>
        <v>63453.25</v>
      </c>
      <c r="K254" s="13"/>
    </row>
    <row r="255" spans="1:11" x14ac:dyDescent="0.25">
      <c r="A255" s="4" t="s">
        <v>3</v>
      </c>
      <c r="B255" s="40"/>
      <c r="C255" s="41"/>
      <c r="D255" s="42" t="s">
        <v>25</v>
      </c>
      <c r="E255" s="43"/>
      <c r="F255" s="44"/>
      <c r="G255" s="43"/>
      <c r="H255" s="44"/>
      <c r="I255" s="45">
        <v>5000</v>
      </c>
      <c r="J255" s="45"/>
      <c r="K255" s="13"/>
    </row>
    <row r="256" spans="1:11" x14ac:dyDescent="0.25">
      <c r="A256" s="4" t="s">
        <v>3</v>
      </c>
      <c r="B256" s="34" t="s">
        <v>364</v>
      </c>
      <c r="C256" s="35" t="s">
        <v>474</v>
      </c>
      <c r="D256" s="36" t="s">
        <v>475</v>
      </c>
      <c r="E256" s="37">
        <v>30000</v>
      </c>
      <c r="F256" s="38">
        <v>90.75</v>
      </c>
      <c r="G256" s="37">
        <v>25000</v>
      </c>
      <c r="H256" s="38">
        <v>36397.5</v>
      </c>
      <c r="I256" s="39">
        <v>50</v>
      </c>
      <c r="J256" s="39">
        <f>E256-(F256+H256+I256)</f>
        <v>-6538.25</v>
      </c>
      <c r="K256" s="13"/>
    </row>
    <row r="257" spans="1:11" x14ac:dyDescent="0.25">
      <c r="A257" s="4" t="s">
        <v>3</v>
      </c>
      <c r="B257" s="40"/>
      <c r="C257" s="41"/>
      <c r="D257" s="42" t="s">
        <v>25</v>
      </c>
      <c r="E257" s="43"/>
      <c r="F257" s="44"/>
      <c r="G257" s="43"/>
      <c r="H257" s="44"/>
      <c r="I257" s="45">
        <v>50</v>
      </c>
      <c r="J257" s="45"/>
      <c r="K257" s="13"/>
    </row>
    <row r="258" spans="1:11" x14ac:dyDescent="0.25">
      <c r="A258" s="4" t="s">
        <v>3</v>
      </c>
      <c r="B258" s="34" t="s">
        <v>364</v>
      </c>
      <c r="C258" s="35" t="s">
        <v>1046</v>
      </c>
      <c r="D258" s="36" t="s">
        <v>1047</v>
      </c>
      <c r="E258" s="37">
        <v>37000</v>
      </c>
      <c r="F258" s="38">
        <v>858.25</v>
      </c>
      <c r="G258" s="37">
        <v>0</v>
      </c>
      <c r="H258" s="38">
        <v>547</v>
      </c>
      <c r="I258" s="39">
        <v>1000</v>
      </c>
      <c r="J258" s="39">
        <f>E258-(F258+H258+I258)</f>
        <v>34594.75</v>
      </c>
      <c r="K258" s="13"/>
    </row>
    <row r="259" spans="1:11" x14ac:dyDescent="0.25">
      <c r="A259" s="4" t="s">
        <v>3</v>
      </c>
      <c r="B259" s="40"/>
      <c r="C259" s="41"/>
      <c r="D259" s="42" t="s">
        <v>25</v>
      </c>
      <c r="E259" s="43"/>
      <c r="F259" s="44"/>
      <c r="G259" s="43"/>
      <c r="H259" s="44"/>
      <c r="I259" s="45">
        <v>1000</v>
      </c>
      <c r="J259" s="45"/>
      <c r="K259" s="13"/>
    </row>
    <row r="260" spans="1:11" x14ac:dyDescent="0.25">
      <c r="A260" s="4" t="s">
        <v>3</v>
      </c>
      <c r="B260" s="34" t="s">
        <v>364</v>
      </c>
      <c r="C260" s="35" t="s">
        <v>476</v>
      </c>
      <c r="D260" s="36" t="s">
        <v>477</v>
      </c>
      <c r="E260" s="37">
        <v>50100</v>
      </c>
      <c r="F260" s="38">
        <v>16905.11</v>
      </c>
      <c r="G260" s="37">
        <v>12000</v>
      </c>
      <c r="H260" s="38">
        <v>12000</v>
      </c>
      <c r="I260" s="39">
        <v>200</v>
      </c>
      <c r="J260" s="39">
        <f>E260-(F260+H260+I260)</f>
        <v>20994.89</v>
      </c>
      <c r="K260" s="13"/>
    </row>
    <row r="261" spans="1:11" x14ac:dyDescent="0.25">
      <c r="A261" s="4" t="s">
        <v>3</v>
      </c>
      <c r="B261" s="40"/>
      <c r="C261" s="41"/>
      <c r="D261" s="42" t="s">
        <v>25</v>
      </c>
      <c r="E261" s="43"/>
      <c r="F261" s="44"/>
      <c r="G261" s="43"/>
      <c r="H261" s="44"/>
      <c r="I261" s="45">
        <v>200</v>
      </c>
      <c r="J261" s="45"/>
      <c r="K261" s="13"/>
    </row>
    <row r="262" spans="1:11" x14ac:dyDescent="0.25">
      <c r="A262" s="4" t="s">
        <v>3</v>
      </c>
      <c r="B262" s="34" t="s">
        <v>364</v>
      </c>
      <c r="C262" s="35" t="s">
        <v>478</v>
      </c>
      <c r="D262" s="36" t="s">
        <v>479</v>
      </c>
      <c r="E262" s="37">
        <v>24200</v>
      </c>
      <c r="F262" s="38">
        <v>1465.79</v>
      </c>
      <c r="G262" s="37">
        <v>10000</v>
      </c>
      <c r="H262" s="38">
        <v>10611</v>
      </c>
      <c r="I262" s="39">
        <v>15000</v>
      </c>
      <c r="J262" s="39">
        <f>E262-(F262+H262+I262)</f>
        <v>-2876.7900000000009</v>
      </c>
      <c r="K262" s="13"/>
    </row>
    <row r="263" spans="1:11" x14ac:dyDescent="0.25">
      <c r="A263" s="4" t="s">
        <v>3</v>
      </c>
      <c r="B263" s="40"/>
      <c r="C263" s="41"/>
      <c r="D263" s="42" t="s">
        <v>25</v>
      </c>
      <c r="E263" s="43"/>
      <c r="F263" s="44"/>
      <c r="G263" s="43"/>
      <c r="H263" s="44"/>
      <c r="I263" s="45">
        <v>15000</v>
      </c>
      <c r="J263" s="45"/>
      <c r="K263" s="13"/>
    </row>
    <row r="264" spans="1:11" x14ac:dyDescent="0.25">
      <c r="A264" s="4" t="s">
        <v>3</v>
      </c>
      <c r="B264" s="34" t="s">
        <v>364</v>
      </c>
      <c r="C264" s="35" t="s">
        <v>480</v>
      </c>
      <c r="D264" s="36" t="s">
        <v>481</v>
      </c>
      <c r="E264" s="37">
        <v>103500</v>
      </c>
      <c r="F264" s="38">
        <v>2103.69</v>
      </c>
      <c r="G264" s="37">
        <v>500</v>
      </c>
      <c r="H264" s="38">
        <v>567</v>
      </c>
      <c r="I264" s="39">
        <v>14213</v>
      </c>
      <c r="J264" s="39">
        <f>E264-(F264+H264+I264)</f>
        <v>86616.31</v>
      </c>
      <c r="K264" s="13"/>
    </row>
    <row r="265" spans="1:11" x14ac:dyDescent="0.25">
      <c r="A265" s="4" t="s">
        <v>3</v>
      </c>
      <c r="B265" s="40"/>
      <c r="C265" s="41"/>
      <c r="D265" s="42" t="s">
        <v>25</v>
      </c>
      <c r="E265" s="43"/>
      <c r="F265" s="44"/>
      <c r="G265" s="43"/>
      <c r="H265" s="44"/>
      <c r="I265" s="45">
        <v>14213</v>
      </c>
      <c r="J265" s="45"/>
      <c r="K265" s="13"/>
    </row>
    <row r="266" spans="1:11" x14ac:dyDescent="0.25">
      <c r="A266" s="4" t="s">
        <v>3</v>
      </c>
      <c r="B266" s="34" t="s">
        <v>364</v>
      </c>
      <c r="C266" s="35" t="s">
        <v>482</v>
      </c>
      <c r="D266" s="36" t="s">
        <v>483</v>
      </c>
      <c r="E266" s="37">
        <v>115104</v>
      </c>
      <c r="F266" s="38">
        <v>19022.47</v>
      </c>
      <c r="G266" s="37">
        <v>5000</v>
      </c>
      <c r="H266" s="38">
        <v>8815</v>
      </c>
      <c r="I266" s="39">
        <v>500</v>
      </c>
      <c r="J266" s="39">
        <f>E266-(F266+H266+I266)</f>
        <v>86766.53</v>
      </c>
      <c r="K266" s="13"/>
    </row>
    <row r="267" spans="1:11" x14ac:dyDescent="0.25">
      <c r="A267" s="4" t="s">
        <v>3</v>
      </c>
      <c r="B267" s="40"/>
      <c r="C267" s="41"/>
      <c r="D267" s="42" t="s">
        <v>25</v>
      </c>
      <c r="E267" s="43"/>
      <c r="F267" s="44"/>
      <c r="G267" s="43"/>
      <c r="H267" s="44"/>
      <c r="I267" s="45">
        <v>500</v>
      </c>
      <c r="J267" s="45"/>
      <c r="K267" s="13"/>
    </row>
    <row r="268" spans="1:11" x14ac:dyDescent="0.25">
      <c r="A268" s="4" t="s">
        <v>3</v>
      </c>
      <c r="B268" s="34" t="s">
        <v>364</v>
      </c>
      <c r="C268" s="35" t="s">
        <v>484</v>
      </c>
      <c r="D268" s="36" t="s">
        <v>485</v>
      </c>
      <c r="E268" s="37">
        <v>46600</v>
      </c>
      <c r="F268" s="38">
        <v>20191.5</v>
      </c>
      <c r="G268" s="37">
        <v>3000</v>
      </c>
      <c r="H268" s="38">
        <v>20138.8</v>
      </c>
      <c r="I268" s="39">
        <v>500</v>
      </c>
      <c r="J268" s="39">
        <f>E268-(F268+H268+I268)</f>
        <v>5769.6999999999971</v>
      </c>
      <c r="K268" s="13"/>
    </row>
    <row r="269" spans="1:11" x14ac:dyDescent="0.25">
      <c r="A269" s="4" t="s">
        <v>3</v>
      </c>
      <c r="B269" s="40"/>
      <c r="C269" s="41"/>
      <c r="D269" s="42" t="s">
        <v>25</v>
      </c>
      <c r="E269" s="43"/>
      <c r="F269" s="44"/>
      <c r="G269" s="43"/>
      <c r="H269" s="44"/>
      <c r="I269" s="45">
        <v>500</v>
      </c>
      <c r="J269" s="45"/>
      <c r="K269" s="13"/>
    </row>
    <row r="270" spans="1:11" x14ac:dyDescent="0.25">
      <c r="A270" s="4" t="s">
        <v>3</v>
      </c>
      <c r="B270" s="34" t="s">
        <v>364</v>
      </c>
      <c r="C270" s="35" t="s">
        <v>1048</v>
      </c>
      <c r="D270" s="36" t="s">
        <v>1049</v>
      </c>
      <c r="E270" s="37">
        <v>143757</v>
      </c>
      <c r="F270" s="38">
        <v>46105.1</v>
      </c>
      <c r="G270" s="37">
        <v>0</v>
      </c>
      <c r="H270" s="38">
        <v>12027</v>
      </c>
      <c r="I270" s="39">
        <v>500</v>
      </c>
      <c r="J270" s="39">
        <f>E270-(F270+H270+I270)</f>
        <v>85124.9</v>
      </c>
      <c r="K270" s="13"/>
    </row>
    <row r="271" spans="1:11" x14ac:dyDescent="0.25">
      <c r="A271" s="4" t="s">
        <v>3</v>
      </c>
      <c r="B271" s="40"/>
      <c r="C271" s="41"/>
      <c r="D271" s="42" t="s">
        <v>25</v>
      </c>
      <c r="E271" s="43"/>
      <c r="F271" s="44"/>
      <c r="G271" s="43"/>
      <c r="H271" s="44"/>
      <c r="I271" s="45">
        <v>500</v>
      </c>
      <c r="J271" s="45"/>
      <c r="K271" s="13"/>
    </row>
    <row r="272" spans="1:11" x14ac:dyDescent="0.25">
      <c r="A272" s="4" t="s">
        <v>3</v>
      </c>
      <c r="B272" s="34" t="s">
        <v>364</v>
      </c>
      <c r="C272" s="35" t="s">
        <v>1050</v>
      </c>
      <c r="D272" s="36" t="s">
        <v>1051</v>
      </c>
      <c r="E272" s="37">
        <v>101097.9</v>
      </c>
      <c r="F272" s="38">
        <v>306.13</v>
      </c>
      <c r="G272" s="37">
        <v>0</v>
      </c>
      <c r="H272" s="38">
        <v>9745.9</v>
      </c>
      <c r="I272" s="39">
        <v>20000</v>
      </c>
      <c r="J272" s="39">
        <f>E272-(F272+H272+I272)</f>
        <v>71045.87</v>
      </c>
      <c r="K272" s="13"/>
    </row>
    <row r="273" spans="1:11" x14ac:dyDescent="0.25">
      <c r="A273" s="4" t="s">
        <v>3</v>
      </c>
      <c r="B273" s="40"/>
      <c r="C273" s="41"/>
      <c r="D273" s="42" t="s">
        <v>25</v>
      </c>
      <c r="E273" s="43"/>
      <c r="F273" s="44"/>
      <c r="G273" s="43"/>
      <c r="H273" s="44"/>
      <c r="I273" s="45">
        <v>20000</v>
      </c>
      <c r="J273" s="45"/>
      <c r="K273" s="13"/>
    </row>
    <row r="274" spans="1:11" x14ac:dyDescent="0.25">
      <c r="A274" s="4" t="s">
        <v>3</v>
      </c>
      <c r="B274" s="34" t="s">
        <v>364</v>
      </c>
      <c r="C274" s="35" t="s">
        <v>486</v>
      </c>
      <c r="D274" s="36" t="s">
        <v>487</v>
      </c>
      <c r="E274" s="37">
        <v>56575.6</v>
      </c>
      <c r="F274" s="38">
        <v>399.3</v>
      </c>
      <c r="G274" s="37">
        <v>45000</v>
      </c>
      <c r="H274" s="38">
        <v>54056.4</v>
      </c>
      <c r="I274" s="39">
        <v>12000</v>
      </c>
      <c r="J274" s="39">
        <f>E274-(F274+H274+I274)</f>
        <v>-9880.1000000000131</v>
      </c>
      <c r="K274" s="13"/>
    </row>
    <row r="275" spans="1:11" x14ac:dyDescent="0.25">
      <c r="A275" s="4" t="s">
        <v>3</v>
      </c>
      <c r="B275" s="40"/>
      <c r="C275" s="41"/>
      <c r="D275" s="42" t="s">
        <v>25</v>
      </c>
      <c r="E275" s="43"/>
      <c r="F275" s="44"/>
      <c r="G275" s="43"/>
      <c r="H275" s="44"/>
      <c r="I275" s="45">
        <v>12000</v>
      </c>
      <c r="J275" s="45"/>
      <c r="K275" s="13"/>
    </row>
    <row r="276" spans="1:11" x14ac:dyDescent="0.25">
      <c r="A276" s="4" t="s">
        <v>3</v>
      </c>
      <c r="B276" s="34" t="s">
        <v>364</v>
      </c>
      <c r="C276" s="35" t="s">
        <v>1052</v>
      </c>
      <c r="D276" s="36" t="s">
        <v>1053</v>
      </c>
      <c r="E276" s="37">
        <v>6400</v>
      </c>
      <c r="F276" s="38">
        <v>272.25</v>
      </c>
      <c r="G276" s="37">
        <v>0</v>
      </c>
      <c r="H276" s="38">
        <v>0</v>
      </c>
      <c r="I276" s="39">
        <v>10560</v>
      </c>
      <c r="J276" s="39">
        <f>E276-(F276+H276+I276)</f>
        <v>-4432.25</v>
      </c>
      <c r="K276" s="13"/>
    </row>
    <row r="277" spans="1:11" x14ac:dyDescent="0.25">
      <c r="A277" s="4" t="s">
        <v>3</v>
      </c>
      <c r="B277" s="40"/>
      <c r="C277" s="41"/>
      <c r="D277" s="42" t="s">
        <v>25</v>
      </c>
      <c r="E277" s="43"/>
      <c r="F277" s="44"/>
      <c r="G277" s="43"/>
      <c r="H277" s="44"/>
      <c r="I277" s="45">
        <v>10560</v>
      </c>
      <c r="J277" s="45"/>
      <c r="K277" s="13"/>
    </row>
    <row r="278" spans="1:11" x14ac:dyDescent="0.25">
      <c r="A278" s="4" t="s">
        <v>3</v>
      </c>
      <c r="B278" s="34" t="s">
        <v>364</v>
      </c>
      <c r="C278" s="35" t="s">
        <v>488</v>
      </c>
      <c r="D278" s="36" t="s">
        <v>489</v>
      </c>
      <c r="E278" s="37">
        <v>11000</v>
      </c>
      <c r="F278" s="38">
        <v>694.54</v>
      </c>
      <c r="G278" s="37">
        <v>400</v>
      </c>
      <c r="H278" s="38">
        <v>400</v>
      </c>
      <c r="I278" s="39">
        <v>6750</v>
      </c>
      <c r="J278" s="39">
        <f>E278-(F278+H278+I278)</f>
        <v>3155.46</v>
      </c>
      <c r="K278" s="13"/>
    </row>
    <row r="279" spans="1:11" x14ac:dyDescent="0.25">
      <c r="A279" s="4" t="s">
        <v>3</v>
      </c>
      <c r="B279" s="40"/>
      <c r="C279" s="41"/>
      <c r="D279" s="42" t="s">
        <v>25</v>
      </c>
      <c r="E279" s="43"/>
      <c r="F279" s="44"/>
      <c r="G279" s="43"/>
      <c r="H279" s="44"/>
      <c r="I279" s="45">
        <v>6750</v>
      </c>
      <c r="J279" s="45"/>
      <c r="K279" s="13"/>
    </row>
    <row r="280" spans="1:11" x14ac:dyDescent="0.25">
      <c r="A280" s="4" t="s">
        <v>3</v>
      </c>
      <c r="B280" s="34" t="s">
        <v>364</v>
      </c>
      <c r="C280" s="35" t="s">
        <v>490</v>
      </c>
      <c r="D280" s="36" t="s">
        <v>491</v>
      </c>
      <c r="E280" s="37">
        <v>20000</v>
      </c>
      <c r="F280" s="38">
        <v>544.6</v>
      </c>
      <c r="G280" s="37">
        <v>15000</v>
      </c>
      <c r="H280" s="38">
        <v>16050</v>
      </c>
      <c r="I280" s="39">
        <v>1000</v>
      </c>
      <c r="J280" s="39">
        <f>E280-(F280+H280+I280)</f>
        <v>2405.4000000000015</v>
      </c>
      <c r="K280" s="13"/>
    </row>
    <row r="281" spans="1:11" x14ac:dyDescent="0.25">
      <c r="A281" s="4" t="s">
        <v>3</v>
      </c>
      <c r="B281" s="40"/>
      <c r="C281" s="41"/>
      <c r="D281" s="42" t="s">
        <v>25</v>
      </c>
      <c r="E281" s="43"/>
      <c r="F281" s="44"/>
      <c r="G281" s="43"/>
      <c r="H281" s="44"/>
      <c r="I281" s="45">
        <v>1000</v>
      </c>
      <c r="J281" s="45"/>
      <c r="K281" s="13"/>
    </row>
    <row r="282" spans="1:11" x14ac:dyDescent="0.25">
      <c r="A282" s="4" t="s">
        <v>3</v>
      </c>
      <c r="B282" s="34" t="s">
        <v>364</v>
      </c>
      <c r="C282" s="35" t="s">
        <v>492</v>
      </c>
      <c r="D282" s="36" t="s">
        <v>493</v>
      </c>
      <c r="E282" s="37">
        <v>6000</v>
      </c>
      <c r="F282" s="38">
        <v>296.05</v>
      </c>
      <c r="G282" s="37">
        <v>500</v>
      </c>
      <c r="H282" s="38">
        <v>1159.9000000000001</v>
      </c>
      <c r="I282" s="39">
        <v>1000</v>
      </c>
      <c r="J282" s="39">
        <f>E282-(F282+H282+I282)</f>
        <v>3544.05</v>
      </c>
      <c r="K282" s="13"/>
    </row>
    <row r="283" spans="1:11" x14ac:dyDescent="0.25">
      <c r="A283" s="4" t="s">
        <v>3</v>
      </c>
      <c r="B283" s="40"/>
      <c r="C283" s="41"/>
      <c r="D283" s="42" t="s">
        <v>25</v>
      </c>
      <c r="E283" s="43"/>
      <c r="F283" s="44"/>
      <c r="G283" s="43"/>
      <c r="H283" s="44"/>
      <c r="I283" s="45">
        <v>1000</v>
      </c>
      <c r="J283" s="45"/>
      <c r="K283" s="13"/>
    </row>
    <row r="284" spans="1:11" x14ac:dyDescent="0.25">
      <c r="A284" s="4" t="s">
        <v>3</v>
      </c>
      <c r="B284" s="34" t="s">
        <v>364</v>
      </c>
      <c r="C284" s="35" t="s">
        <v>494</v>
      </c>
      <c r="D284" s="36" t="s">
        <v>495</v>
      </c>
      <c r="E284" s="37">
        <v>50000</v>
      </c>
      <c r="F284" s="38">
        <v>819.05</v>
      </c>
      <c r="G284" s="37">
        <v>90</v>
      </c>
      <c r="H284" s="38">
        <v>2917.5</v>
      </c>
      <c r="I284" s="39">
        <v>23350</v>
      </c>
      <c r="J284" s="39">
        <f>E284-(F284+H284+I284)</f>
        <v>22913.45</v>
      </c>
      <c r="K284" s="13"/>
    </row>
    <row r="285" spans="1:11" x14ac:dyDescent="0.25">
      <c r="A285" s="4" t="s">
        <v>3</v>
      </c>
      <c r="B285" s="40"/>
      <c r="C285" s="41"/>
      <c r="D285" s="42" t="s">
        <v>25</v>
      </c>
      <c r="E285" s="43"/>
      <c r="F285" s="44"/>
      <c r="G285" s="43"/>
      <c r="H285" s="44"/>
      <c r="I285" s="45">
        <v>23350</v>
      </c>
      <c r="J285" s="45"/>
      <c r="K285" s="13"/>
    </row>
    <row r="286" spans="1:11" x14ac:dyDescent="0.25">
      <c r="A286" s="4" t="s">
        <v>3</v>
      </c>
      <c r="B286" s="34" t="s">
        <v>364</v>
      </c>
      <c r="C286" s="35" t="s">
        <v>496</v>
      </c>
      <c r="D286" s="36" t="s">
        <v>497</v>
      </c>
      <c r="E286" s="37">
        <v>70100</v>
      </c>
      <c r="F286" s="38">
        <v>0</v>
      </c>
      <c r="G286" s="37">
        <v>1000</v>
      </c>
      <c r="H286" s="38">
        <v>1100</v>
      </c>
      <c r="I286" s="39">
        <v>30000</v>
      </c>
      <c r="J286" s="39">
        <f>E286-(F286+H286+I286)</f>
        <v>39000</v>
      </c>
      <c r="K286" s="13"/>
    </row>
    <row r="287" spans="1:11" x14ac:dyDescent="0.25">
      <c r="A287" s="4" t="s">
        <v>3</v>
      </c>
      <c r="B287" s="40"/>
      <c r="C287" s="41"/>
      <c r="D287" s="42" t="s">
        <v>25</v>
      </c>
      <c r="E287" s="43"/>
      <c r="F287" s="44"/>
      <c r="G287" s="43"/>
      <c r="H287" s="44"/>
      <c r="I287" s="45">
        <v>30000</v>
      </c>
      <c r="J287" s="45"/>
      <c r="K287" s="13"/>
    </row>
    <row r="288" spans="1:11" x14ac:dyDescent="0.25">
      <c r="A288" s="4" t="s">
        <v>3</v>
      </c>
      <c r="B288" s="34" t="s">
        <v>364</v>
      </c>
      <c r="C288" s="35" t="s">
        <v>498</v>
      </c>
      <c r="D288" s="36" t="s">
        <v>499</v>
      </c>
      <c r="E288" s="37">
        <v>287000</v>
      </c>
      <c r="F288" s="38">
        <v>106762.38</v>
      </c>
      <c r="G288" s="37">
        <v>155000</v>
      </c>
      <c r="H288" s="38">
        <v>179526.9</v>
      </c>
      <c r="I288" s="39">
        <v>42000</v>
      </c>
      <c r="J288" s="39">
        <f>E288-(F288+H288+I288)</f>
        <v>-41289.280000000028</v>
      </c>
      <c r="K288" s="13"/>
    </row>
    <row r="289" spans="1:11" x14ac:dyDescent="0.25">
      <c r="A289" s="4" t="s">
        <v>3</v>
      </c>
      <c r="B289" s="40"/>
      <c r="C289" s="41"/>
      <c r="D289" s="42" t="s">
        <v>25</v>
      </c>
      <c r="E289" s="43"/>
      <c r="F289" s="44"/>
      <c r="G289" s="43"/>
      <c r="H289" s="44"/>
      <c r="I289" s="45">
        <v>42000</v>
      </c>
      <c r="J289" s="45"/>
      <c r="K289" s="13"/>
    </row>
    <row r="290" spans="1:11" x14ac:dyDescent="0.25">
      <c r="A290" s="4" t="s">
        <v>3</v>
      </c>
      <c r="B290" s="34" t="s">
        <v>364</v>
      </c>
      <c r="C290" s="35" t="s">
        <v>500</v>
      </c>
      <c r="D290" s="36" t="s">
        <v>501</v>
      </c>
      <c r="E290" s="37">
        <v>400000</v>
      </c>
      <c r="F290" s="38">
        <v>94.43</v>
      </c>
      <c r="G290" s="37">
        <v>3000</v>
      </c>
      <c r="H290" s="38">
        <v>4000</v>
      </c>
      <c r="I290" s="39">
        <v>11700</v>
      </c>
      <c r="J290" s="39">
        <f>E290-(F290+H290+I290)</f>
        <v>384205.57</v>
      </c>
      <c r="K290" s="13"/>
    </row>
    <row r="291" spans="1:11" x14ac:dyDescent="0.25">
      <c r="A291" s="4" t="s">
        <v>3</v>
      </c>
      <c r="B291" s="40"/>
      <c r="C291" s="41"/>
      <c r="D291" s="42" t="s">
        <v>25</v>
      </c>
      <c r="E291" s="43"/>
      <c r="F291" s="44"/>
      <c r="G291" s="43"/>
      <c r="H291" s="44"/>
      <c r="I291" s="45">
        <v>11700</v>
      </c>
      <c r="J291" s="45"/>
      <c r="K291" s="13"/>
    </row>
    <row r="292" spans="1:11" x14ac:dyDescent="0.25">
      <c r="A292" s="4" t="s">
        <v>3</v>
      </c>
      <c r="B292" s="34" t="s">
        <v>364</v>
      </c>
      <c r="C292" s="35" t="s">
        <v>502</v>
      </c>
      <c r="D292" s="36" t="s">
        <v>503</v>
      </c>
      <c r="E292" s="37">
        <v>40200</v>
      </c>
      <c r="F292" s="38">
        <v>1101.0999999999999</v>
      </c>
      <c r="G292" s="37">
        <v>15500</v>
      </c>
      <c r="H292" s="38">
        <v>15500</v>
      </c>
      <c r="I292" s="39">
        <v>500</v>
      </c>
      <c r="J292" s="39">
        <f>E292-(F292+H292+I292)</f>
        <v>23098.9</v>
      </c>
      <c r="K292" s="13"/>
    </row>
    <row r="293" spans="1:11" x14ac:dyDescent="0.25">
      <c r="A293" s="4" t="s">
        <v>3</v>
      </c>
      <c r="B293" s="40"/>
      <c r="C293" s="41"/>
      <c r="D293" s="42" t="s">
        <v>25</v>
      </c>
      <c r="E293" s="43"/>
      <c r="F293" s="44"/>
      <c r="G293" s="43"/>
      <c r="H293" s="44"/>
      <c r="I293" s="45">
        <v>500</v>
      </c>
      <c r="J293" s="45"/>
      <c r="K293" s="13"/>
    </row>
    <row r="294" spans="1:11" x14ac:dyDescent="0.25">
      <c r="A294" s="4" t="s">
        <v>3</v>
      </c>
      <c r="B294" s="34" t="s">
        <v>364</v>
      </c>
      <c r="C294" s="35" t="s">
        <v>504</v>
      </c>
      <c r="D294" s="36" t="s">
        <v>505</v>
      </c>
      <c r="E294" s="37">
        <v>37200</v>
      </c>
      <c r="F294" s="38">
        <v>121</v>
      </c>
      <c r="G294" s="37">
        <v>1000</v>
      </c>
      <c r="H294" s="38">
        <v>1932</v>
      </c>
      <c r="I294" s="39">
        <v>30000</v>
      </c>
      <c r="J294" s="39">
        <f>E294-(F294+H294+I294)</f>
        <v>5147</v>
      </c>
      <c r="K294" s="13"/>
    </row>
    <row r="295" spans="1:11" x14ac:dyDescent="0.25">
      <c r="A295" s="4" t="s">
        <v>3</v>
      </c>
      <c r="B295" s="40"/>
      <c r="C295" s="41"/>
      <c r="D295" s="42" t="s">
        <v>25</v>
      </c>
      <c r="E295" s="43"/>
      <c r="F295" s="44"/>
      <c r="G295" s="43"/>
      <c r="H295" s="44"/>
      <c r="I295" s="45">
        <v>30000</v>
      </c>
      <c r="J295" s="45"/>
      <c r="K295" s="13"/>
    </row>
    <row r="296" spans="1:11" x14ac:dyDescent="0.25">
      <c r="A296" s="4" t="s">
        <v>3</v>
      </c>
      <c r="B296" s="34" t="s">
        <v>364</v>
      </c>
      <c r="C296" s="35" t="s">
        <v>1054</v>
      </c>
      <c r="D296" s="36" t="s">
        <v>1055</v>
      </c>
      <c r="E296" s="37">
        <v>400000</v>
      </c>
      <c r="F296" s="38">
        <v>386.79</v>
      </c>
      <c r="G296" s="37">
        <v>0</v>
      </c>
      <c r="H296" s="38">
        <v>5000</v>
      </c>
      <c r="I296" s="39">
        <v>4000</v>
      </c>
      <c r="J296" s="39">
        <f>E296-(F296+H296+I296)</f>
        <v>390613.21</v>
      </c>
      <c r="K296" s="13"/>
    </row>
    <row r="297" spans="1:11" x14ac:dyDescent="0.25">
      <c r="A297" s="4" t="s">
        <v>3</v>
      </c>
      <c r="B297" s="40"/>
      <c r="C297" s="41"/>
      <c r="D297" s="42" t="s">
        <v>25</v>
      </c>
      <c r="E297" s="43"/>
      <c r="F297" s="44"/>
      <c r="G297" s="43"/>
      <c r="H297" s="44"/>
      <c r="I297" s="45">
        <v>4000</v>
      </c>
      <c r="J297" s="45"/>
      <c r="K297" s="13"/>
    </row>
    <row r="298" spans="1:11" x14ac:dyDescent="0.25">
      <c r="A298" s="4" t="s">
        <v>3</v>
      </c>
      <c r="B298" s="34" t="s">
        <v>364</v>
      </c>
      <c r="C298" s="35" t="s">
        <v>1056</v>
      </c>
      <c r="D298" s="36" t="s">
        <v>1057</v>
      </c>
      <c r="E298" s="37">
        <v>80000</v>
      </c>
      <c r="F298" s="38">
        <v>0</v>
      </c>
      <c r="G298" s="37">
        <v>0</v>
      </c>
      <c r="H298" s="38">
        <v>600</v>
      </c>
      <c r="I298" s="39">
        <v>5000</v>
      </c>
      <c r="J298" s="39">
        <f>E298-(F298+H298+I298)</f>
        <v>74400</v>
      </c>
      <c r="K298" s="13"/>
    </row>
    <row r="299" spans="1:11" x14ac:dyDescent="0.25">
      <c r="A299" s="4" t="s">
        <v>3</v>
      </c>
      <c r="B299" s="40"/>
      <c r="C299" s="41"/>
      <c r="D299" s="42" t="s">
        <v>25</v>
      </c>
      <c r="E299" s="43"/>
      <c r="F299" s="44"/>
      <c r="G299" s="43"/>
      <c r="H299" s="44"/>
      <c r="I299" s="45">
        <v>5000</v>
      </c>
      <c r="J299" s="45"/>
      <c r="K299" s="13"/>
    </row>
    <row r="300" spans="1:11" x14ac:dyDescent="0.25">
      <c r="A300" s="4" t="s">
        <v>3</v>
      </c>
      <c r="B300" s="34" t="s">
        <v>364</v>
      </c>
      <c r="C300" s="35" t="s">
        <v>506</v>
      </c>
      <c r="D300" s="36" t="s">
        <v>507</v>
      </c>
      <c r="E300" s="37">
        <v>120000</v>
      </c>
      <c r="F300" s="38">
        <v>119049.93</v>
      </c>
      <c r="G300" s="37">
        <v>4000</v>
      </c>
      <c r="H300" s="38">
        <v>4000</v>
      </c>
      <c r="I300" s="39">
        <v>20000</v>
      </c>
      <c r="J300" s="39">
        <f>E300-(F300+H300+I300)</f>
        <v>-23049.929999999993</v>
      </c>
      <c r="K300" s="13"/>
    </row>
    <row r="301" spans="1:11" x14ac:dyDescent="0.25">
      <c r="A301" s="4" t="s">
        <v>3</v>
      </c>
      <c r="B301" s="40"/>
      <c r="C301" s="41"/>
      <c r="D301" s="42" t="s">
        <v>25</v>
      </c>
      <c r="E301" s="43"/>
      <c r="F301" s="44"/>
      <c r="G301" s="43"/>
      <c r="H301" s="44"/>
      <c r="I301" s="45">
        <v>20000</v>
      </c>
      <c r="J301" s="45"/>
      <c r="K301" s="13"/>
    </row>
    <row r="302" spans="1:11" x14ac:dyDescent="0.25">
      <c r="A302" s="4" t="s">
        <v>3</v>
      </c>
      <c r="B302" s="34" t="s">
        <v>364</v>
      </c>
      <c r="C302" s="35" t="s">
        <v>508</v>
      </c>
      <c r="D302" s="36" t="s">
        <v>509</v>
      </c>
      <c r="E302" s="37">
        <v>157000</v>
      </c>
      <c r="F302" s="38">
        <v>89581.64</v>
      </c>
      <c r="G302" s="37">
        <v>45000</v>
      </c>
      <c r="H302" s="38">
        <v>47578.5</v>
      </c>
      <c r="I302" s="39">
        <v>18000</v>
      </c>
      <c r="J302" s="39">
        <f>E302-(F302+H302+I302)</f>
        <v>1839.859999999986</v>
      </c>
      <c r="K302" s="13"/>
    </row>
    <row r="303" spans="1:11" x14ac:dyDescent="0.25">
      <c r="A303" s="4" t="s">
        <v>3</v>
      </c>
      <c r="B303" s="40"/>
      <c r="C303" s="41"/>
      <c r="D303" s="42" t="s">
        <v>25</v>
      </c>
      <c r="E303" s="43"/>
      <c r="F303" s="44"/>
      <c r="G303" s="43"/>
      <c r="H303" s="44"/>
      <c r="I303" s="45">
        <v>18000</v>
      </c>
      <c r="J303" s="45"/>
      <c r="K303" s="13"/>
    </row>
    <row r="304" spans="1:11" x14ac:dyDescent="0.25">
      <c r="A304" s="4" t="s">
        <v>3</v>
      </c>
      <c r="B304" s="34" t="s">
        <v>364</v>
      </c>
      <c r="C304" s="35" t="s">
        <v>510</v>
      </c>
      <c r="D304" s="36" t="s">
        <v>511</v>
      </c>
      <c r="E304" s="37">
        <v>80000</v>
      </c>
      <c r="F304" s="38">
        <v>1034.1600000000001</v>
      </c>
      <c r="G304" s="37">
        <v>40000</v>
      </c>
      <c r="H304" s="38">
        <v>40965.800000000003</v>
      </c>
      <c r="I304" s="39">
        <v>40000</v>
      </c>
      <c r="J304" s="39">
        <f>E304-(F304+H304+I304)</f>
        <v>-1999.9600000000064</v>
      </c>
      <c r="K304" s="13"/>
    </row>
    <row r="305" spans="1:11" x14ac:dyDescent="0.25">
      <c r="A305" s="4" t="s">
        <v>3</v>
      </c>
      <c r="B305" s="40"/>
      <c r="C305" s="41"/>
      <c r="D305" s="42" t="s">
        <v>25</v>
      </c>
      <c r="E305" s="43"/>
      <c r="F305" s="44"/>
      <c r="G305" s="43"/>
      <c r="H305" s="44"/>
      <c r="I305" s="45">
        <v>40000</v>
      </c>
      <c r="J305" s="45"/>
      <c r="K305" s="13"/>
    </row>
    <row r="306" spans="1:11" x14ac:dyDescent="0.25">
      <c r="A306" s="4" t="s">
        <v>3</v>
      </c>
      <c r="B306" s="34" t="s">
        <v>364</v>
      </c>
      <c r="C306" s="35" t="s">
        <v>512</v>
      </c>
      <c r="D306" s="36" t="s">
        <v>513</v>
      </c>
      <c r="E306" s="37">
        <v>190000</v>
      </c>
      <c r="F306" s="38">
        <v>114466.31</v>
      </c>
      <c r="G306" s="37">
        <v>60000</v>
      </c>
      <c r="H306" s="38">
        <v>131495.4</v>
      </c>
      <c r="I306" s="39">
        <v>103000</v>
      </c>
      <c r="J306" s="39">
        <f>E306-(F306+H306+I306)</f>
        <v>-158961.70999999996</v>
      </c>
      <c r="K306" s="13"/>
    </row>
    <row r="307" spans="1:11" x14ac:dyDescent="0.25">
      <c r="A307" s="4" t="s">
        <v>3</v>
      </c>
      <c r="B307" s="40"/>
      <c r="C307" s="41"/>
      <c r="D307" s="42" t="s">
        <v>25</v>
      </c>
      <c r="E307" s="43"/>
      <c r="F307" s="44"/>
      <c r="G307" s="43"/>
      <c r="H307" s="44"/>
      <c r="I307" s="45">
        <v>103000</v>
      </c>
      <c r="J307" s="45"/>
      <c r="K307" s="13"/>
    </row>
    <row r="308" spans="1:11" x14ac:dyDescent="0.25">
      <c r="A308" s="4" t="s">
        <v>3</v>
      </c>
      <c r="B308" s="34" t="s">
        <v>364</v>
      </c>
      <c r="C308" s="35" t="s">
        <v>514</v>
      </c>
      <c r="D308" s="36" t="s">
        <v>515</v>
      </c>
      <c r="E308" s="37">
        <v>2200000</v>
      </c>
      <c r="F308" s="38">
        <v>7385.84</v>
      </c>
      <c r="G308" s="37">
        <v>500</v>
      </c>
      <c r="H308" s="38">
        <v>2500</v>
      </c>
      <c r="I308" s="39">
        <v>37000</v>
      </c>
      <c r="J308" s="39">
        <f>E308-(F308+H308+I308)</f>
        <v>2153114.16</v>
      </c>
      <c r="K308" s="13"/>
    </row>
    <row r="309" spans="1:11" x14ac:dyDescent="0.25">
      <c r="A309" s="4" t="s">
        <v>3</v>
      </c>
      <c r="B309" s="40"/>
      <c r="C309" s="41"/>
      <c r="D309" s="42" t="s">
        <v>382</v>
      </c>
      <c r="E309" s="43"/>
      <c r="F309" s="44"/>
      <c r="G309" s="43"/>
      <c r="H309" s="44"/>
      <c r="I309" s="45">
        <v>17000</v>
      </c>
      <c r="J309" s="45"/>
      <c r="K309" s="13"/>
    </row>
    <row r="310" spans="1:11" x14ac:dyDescent="0.25">
      <c r="A310" s="4" t="s">
        <v>3</v>
      </c>
      <c r="B310" s="40"/>
      <c r="C310" s="41"/>
      <c r="D310" s="42" t="s">
        <v>25</v>
      </c>
      <c r="E310" s="43"/>
      <c r="F310" s="44"/>
      <c r="G310" s="43"/>
      <c r="H310" s="44"/>
      <c r="I310" s="45">
        <v>20000</v>
      </c>
      <c r="J310" s="45"/>
      <c r="K310" s="13"/>
    </row>
    <row r="311" spans="1:11" x14ac:dyDescent="0.25">
      <c r="A311" s="4" t="s">
        <v>3</v>
      </c>
      <c r="B311" s="34" t="s">
        <v>364</v>
      </c>
      <c r="C311" s="35" t="s">
        <v>516</v>
      </c>
      <c r="D311" s="36" t="s">
        <v>517</v>
      </c>
      <c r="E311" s="37">
        <v>60000</v>
      </c>
      <c r="F311" s="38">
        <v>20.57</v>
      </c>
      <c r="G311" s="37">
        <v>43000</v>
      </c>
      <c r="H311" s="38">
        <v>43479.4</v>
      </c>
      <c r="I311" s="39">
        <v>43000</v>
      </c>
      <c r="J311" s="39">
        <f>E311-(F311+H311+I311)</f>
        <v>-26499.97</v>
      </c>
      <c r="K311" s="13"/>
    </row>
    <row r="312" spans="1:11" x14ac:dyDescent="0.25">
      <c r="A312" s="4" t="s">
        <v>3</v>
      </c>
      <c r="B312" s="40"/>
      <c r="C312" s="41"/>
      <c r="D312" s="42" t="s">
        <v>382</v>
      </c>
      <c r="E312" s="43"/>
      <c r="F312" s="44"/>
      <c r="G312" s="43"/>
      <c r="H312" s="44"/>
      <c r="I312" s="45">
        <v>20000</v>
      </c>
      <c r="J312" s="45"/>
      <c r="K312" s="13"/>
    </row>
    <row r="313" spans="1:11" x14ac:dyDescent="0.25">
      <c r="A313" s="4" t="s">
        <v>3</v>
      </c>
      <c r="B313" s="40"/>
      <c r="C313" s="41"/>
      <c r="D313" s="42" t="s">
        <v>25</v>
      </c>
      <c r="E313" s="43"/>
      <c r="F313" s="44"/>
      <c r="G313" s="43"/>
      <c r="H313" s="44"/>
      <c r="I313" s="45">
        <v>23000</v>
      </c>
      <c r="J313" s="45"/>
      <c r="K313" s="13"/>
    </row>
    <row r="314" spans="1:11" x14ac:dyDescent="0.25">
      <c r="A314" s="4" t="s">
        <v>3</v>
      </c>
      <c r="B314" s="34" t="s">
        <v>364</v>
      </c>
      <c r="C314" s="35" t="s">
        <v>518</v>
      </c>
      <c r="D314" s="36" t="s">
        <v>519</v>
      </c>
      <c r="E314" s="37">
        <v>85000</v>
      </c>
      <c r="F314" s="38">
        <v>43693.68</v>
      </c>
      <c r="G314" s="37">
        <v>50000</v>
      </c>
      <c r="H314" s="38">
        <v>53306.3</v>
      </c>
      <c r="I314" s="39">
        <v>50</v>
      </c>
      <c r="J314" s="39">
        <f>E314-(F314+H314+I314)</f>
        <v>-12049.98000000001</v>
      </c>
      <c r="K314" s="13"/>
    </row>
    <row r="315" spans="1:11" x14ac:dyDescent="0.25">
      <c r="A315" s="4" t="s">
        <v>3</v>
      </c>
      <c r="B315" s="40"/>
      <c r="C315" s="41"/>
      <c r="D315" s="42" t="s">
        <v>25</v>
      </c>
      <c r="E315" s="43"/>
      <c r="F315" s="44"/>
      <c r="G315" s="43"/>
      <c r="H315" s="44"/>
      <c r="I315" s="45">
        <v>50</v>
      </c>
      <c r="J315" s="45"/>
      <c r="K315" s="13"/>
    </row>
    <row r="316" spans="1:11" x14ac:dyDescent="0.25">
      <c r="A316" s="4" t="s">
        <v>3</v>
      </c>
      <c r="B316" s="34" t="s">
        <v>364</v>
      </c>
      <c r="C316" s="35" t="s">
        <v>520</v>
      </c>
      <c r="D316" s="36" t="s">
        <v>521</v>
      </c>
      <c r="E316" s="37">
        <v>450100</v>
      </c>
      <c r="F316" s="38">
        <v>5481.81</v>
      </c>
      <c r="G316" s="37">
        <v>8000</v>
      </c>
      <c r="H316" s="38">
        <v>9582.1</v>
      </c>
      <c r="I316" s="39">
        <v>2000</v>
      </c>
      <c r="J316" s="39">
        <f>E316-(F316+H316+I316)</f>
        <v>433036.09</v>
      </c>
      <c r="K316" s="13"/>
    </row>
    <row r="317" spans="1:11" x14ac:dyDescent="0.25">
      <c r="A317" s="4" t="s">
        <v>3</v>
      </c>
      <c r="B317" s="40"/>
      <c r="C317" s="41"/>
      <c r="D317" s="42" t="s">
        <v>25</v>
      </c>
      <c r="E317" s="43"/>
      <c r="F317" s="44"/>
      <c r="G317" s="43"/>
      <c r="H317" s="44"/>
      <c r="I317" s="45">
        <v>2000</v>
      </c>
      <c r="J317" s="45"/>
      <c r="K317" s="13"/>
    </row>
    <row r="318" spans="1:11" x14ac:dyDescent="0.25">
      <c r="A318" s="4" t="s">
        <v>3</v>
      </c>
      <c r="B318" s="34" t="s">
        <v>364</v>
      </c>
      <c r="C318" s="35" t="s">
        <v>522</v>
      </c>
      <c r="D318" s="36" t="s">
        <v>523</v>
      </c>
      <c r="E318" s="37">
        <v>18000</v>
      </c>
      <c r="F318" s="38">
        <v>395.07</v>
      </c>
      <c r="G318" s="37">
        <v>500</v>
      </c>
      <c r="H318" s="38">
        <v>2097.1999999999998</v>
      </c>
      <c r="I318" s="39">
        <v>250</v>
      </c>
      <c r="J318" s="39">
        <f>E318-(F318+H318+I318)</f>
        <v>15257.73</v>
      </c>
      <c r="K318" s="13"/>
    </row>
    <row r="319" spans="1:11" x14ac:dyDescent="0.25">
      <c r="A319" s="4" t="s">
        <v>3</v>
      </c>
      <c r="B319" s="40"/>
      <c r="C319" s="41"/>
      <c r="D319" s="42" t="s">
        <v>25</v>
      </c>
      <c r="E319" s="43"/>
      <c r="F319" s="44"/>
      <c r="G319" s="43"/>
      <c r="H319" s="44"/>
      <c r="I319" s="45">
        <v>250</v>
      </c>
      <c r="J319" s="45"/>
      <c r="K319" s="13"/>
    </row>
    <row r="320" spans="1:11" x14ac:dyDescent="0.25">
      <c r="A320" s="4" t="s">
        <v>3</v>
      </c>
      <c r="B320" s="34" t="s">
        <v>364</v>
      </c>
      <c r="C320" s="35" t="s">
        <v>524</v>
      </c>
      <c r="D320" s="36" t="s">
        <v>525</v>
      </c>
      <c r="E320" s="37">
        <v>13600</v>
      </c>
      <c r="F320" s="38">
        <v>76.23</v>
      </c>
      <c r="G320" s="37">
        <v>13500</v>
      </c>
      <c r="H320" s="38">
        <v>13500</v>
      </c>
      <c r="I320" s="39">
        <v>50</v>
      </c>
      <c r="J320" s="39">
        <f>E320-(F320+H320+I320)</f>
        <v>-26.229999999999563</v>
      </c>
      <c r="K320" s="13"/>
    </row>
    <row r="321" spans="1:11" x14ac:dyDescent="0.25">
      <c r="A321" s="4" t="s">
        <v>3</v>
      </c>
      <c r="B321" s="40"/>
      <c r="C321" s="41"/>
      <c r="D321" s="42" t="s">
        <v>25</v>
      </c>
      <c r="E321" s="43"/>
      <c r="F321" s="44"/>
      <c r="G321" s="43"/>
      <c r="H321" s="44"/>
      <c r="I321" s="45">
        <v>50</v>
      </c>
      <c r="J321" s="45"/>
      <c r="K321" s="13"/>
    </row>
    <row r="322" spans="1:11" x14ac:dyDescent="0.25">
      <c r="A322" s="4" t="s">
        <v>3</v>
      </c>
      <c r="B322" s="34" t="s">
        <v>364</v>
      </c>
      <c r="C322" s="35" t="s">
        <v>526</v>
      </c>
      <c r="D322" s="36" t="s">
        <v>527</v>
      </c>
      <c r="E322" s="37">
        <v>265000</v>
      </c>
      <c r="F322" s="38">
        <v>102295.45</v>
      </c>
      <c r="G322" s="37">
        <v>150000</v>
      </c>
      <c r="H322" s="38">
        <v>150322.5</v>
      </c>
      <c r="I322" s="39">
        <v>19000</v>
      </c>
      <c r="J322" s="39">
        <f>E322-(F322+H322+I322)</f>
        <v>-6617.9500000000116</v>
      </c>
      <c r="K322" s="13"/>
    </row>
    <row r="323" spans="1:11" x14ac:dyDescent="0.25">
      <c r="A323" s="4" t="s">
        <v>3</v>
      </c>
      <c r="B323" s="40"/>
      <c r="C323" s="41"/>
      <c r="D323" s="42" t="s">
        <v>25</v>
      </c>
      <c r="E323" s="43"/>
      <c r="F323" s="44"/>
      <c r="G323" s="43"/>
      <c r="H323" s="44"/>
      <c r="I323" s="45">
        <v>19000</v>
      </c>
      <c r="J323" s="45"/>
      <c r="K323" s="13"/>
    </row>
    <row r="324" spans="1:11" x14ac:dyDescent="0.25">
      <c r="A324" s="4" t="s">
        <v>3</v>
      </c>
      <c r="B324" s="34" t="s">
        <v>364</v>
      </c>
      <c r="C324" s="35" t="s">
        <v>528</v>
      </c>
      <c r="D324" s="36" t="s">
        <v>529</v>
      </c>
      <c r="E324" s="37">
        <v>6001000</v>
      </c>
      <c r="F324" s="38">
        <v>23190.32</v>
      </c>
      <c r="G324" s="37">
        <v>1000</v>
      </c>
      <c r="H324" s="38">
        <v>58143.9</v>
      </c>
      <c r="I324" s="39">
        <v>110000</v>
      </c>
      <c r="J324" s="39">
        <f>E324-(F324+H324+I324)</f>
        <v>5809665.7800000003</v>
      </c>
      <c r="K324" s="13"/>
    </row>
    <row r="325" spans="1:11" x14ac:dyDescent="0.25">
      <c r="A325" s="4" t="s">
        <v>3</v>
      </c>
      <c r="B325" s="40"/>
      <c r="C325" s="41"/>
      <c r="D325" s="42" t="s">
        <v>25</v>
      </c>
      <c r="E325" s="43"/>
      <c r="F325" s="44"/>
      <c r="G325" s="43"/>
      <c r="H325" s="44"/>
      <c r="I325" s="45">
        <v>110000</v>
      </c>
      <c r="J325" s="45"/>
      <c r="K325" s="13"/>
    </row>
    <row r="326" spans="1:11" x14ac:dyDescent="0.25">
      <c r="A326" s="4" t="s">
        <v>3</v>
      </c>
      <c r="B326" s="34" t="s">
        <v>364</v>
      </c>
      <c r="C326" s="35" t="s">
        <v>530</v>
      </c>
      <c r="D326" s="36" t="s">
        <v>531</v>
      </c>
      <c r="E326" s="37">
        <v>302971</v>
      </c>
      <c r="F326" s="38">
        <v>87.66</v>
      </c>
      <c r="G326" s="37">
        <v>40000</v>
      </c>
      <c r="H326" s="38">
        <v>89912.3</v>
      </c>
      <c r="I326" s="39">
        <v>100000</v>
      </c>
      <c r="J326" s="39">
        <f>E326-(F326+H326+I326)</f>
        <v>112971.03999999998</v>
      </c>
      <c r="K326" s="13"/>
    </row>
    <row r="327" spans="1:11" x14ac:dyDescent="0.25">
      <c r="A327" s="4" t="s">
        <v>3</v>
      </c>
      <c r="B327" s="40"/>
      <c r="C327" s="41"/>
      <c r="D327" s="42" t="s">
        <v>25</v>
      </c>
      <c r="E327" s="43"/>
      <c r="F327" s="44"/>
      <c r="G327" s="43"/>
      <c r="H327" s="44"/>
      <c r="I327" s="45">
        <v>100000</v>
      </c>
      <c r="J327" s="45"/>
      <c r="K327" s="13"/>
    </row>
    <row r="328" spans="1:11" x14ac:dyDescent="0.25">
      <c r="A328" s="4" t="s">
        <v>3</v>
      </c>
      <c r="B328" s="34" t="s">
        <v>364</v>
      </c>
      <c r="C328" s="35" t="s">
        <v>532</v>
      </c>
      <c r="D328" s="36" t="s">
        <v>533</v>
      </c>
      <c r="E328" s="37">
        <v>72600</v>
      </c>
      <c r="F328" s="38">
        <v>2226.4</v>
      </c>
      <c r="G328" s="37">
        <v>20000</v>
      </c>
      <c r="H328" s="38">
        <v>26773.599999999999</v>
      </c>
      <c r="I328" s="39">
        <v>10500</v>
      </c>
      <c r="J328" s="39">
        <f>E328-(F328+H328+I328)</f>
        <v>33100</v>
      </c>
      <c r="K328" s="13"/>
    </row>
    <row r="329" spans="1:11" x14ac:dyDescent="0.25">
      <c r="A329" s="4" t="s">
        <v>3</v>
      </c>
      <c r="B329" s="40"/>
      <c r="C329" s="41"/>
      <c r="D329" s="42" t="s">
        <v>25</v>
      </c>
      <c r="E329" s="43"/>
      <c r="F329" s="44"/>
      <c r="G329" s="43"/>
      <c r="H329" s="44"/>
      <c r="I329" s="45">
        <v>10500</v>
      </c>
      <c r="J329" s="45"/>
      <c r="K329" s="13"/>
    </row>
    <row r="330" spans="1:11" x14ac:dyDescent="0.25">
      <c r="A330" s="4" t="s">
        <v>3</v>
      </c>
      <c r="B330" s="34" t="s">
        <v>364</v>
      </c>
      <c r="C330" s="35" t="s">
        <v>534</v>
      </c>
      <c r="D330" s="36" t="s">
        <v>535</v>
      </c>
      <c r="E330" s="37">
        <v>50365</v>
      </c>
      <c r="F330" s="38">
        <v>0</v>
      </c>
      <c r="G330" s="37">
        <v>40000</v>
      </c>
      <c r="H330" s="38">
        <v>40000</v>
      </c>
      <c r="I330" s="39">
        <v>500</v>
      </c>
      <c r="J330" s="39">
        <f>E330-(F330+H330+I330)</f>
        <v>9865</v>
      </c>
      <c r="K330" s="13"/>
    </row>
    <row r="331" spans="1:11" x14ac:dyDescent="0.25">
      <c r="A331" s="4" t="s">
        <v>3</v>
      </c>
      <c r="B331" s="40"/>
      <c r="C331" s="41"/>
      <c r="D331" s="42" t="s">
        <v>25</v>
      </c>
      <c r="E331" s="43"/>
      <c r="F331" s="44"/>
      <c r="G331" s="43"/>
      <c r="H331" s="44"/>
      <c r="I331" s="45">
        <v>500</v>
      </c>
      <c r="J331" s="45"/>
      <c r="K331" s="13"/>
    </row>
    <row r="332" spans="1:11" x14ac:dyDescent="0.25">
      <c r="A332" s="4" t="s">
        <v>3</v>
      </c>
      <c r="B332" s="34" t="s">
        <v>364</v>
      </c>
      <c r="C332" s="35" t="s">
        <v>536</v>
      </c>
      <c r="D332" s="36" t="s">
        <v>537</v>
      </c>
      <c r="E332" s="37">
        <v>22675</v>
      </c>
      <c r="F332" s="38">
        <v>0</v>
      </c>
      <c r="G332" s="37">
        <v>20000</v>
      </c>
      <c r="H332" s="38">
        <v>20000</v>
      </c>
      <c r="I332" s="39">
        <v>12000</v>
      </c>
      <c r="J332" s="39">
        <f>E332-(F332+H332+I332)</f>
        <v>-9325</v>
      </c>
      <c r="K332" s="13"/>
    </row>
    <row r="333" spans="1:11" x14ac:dyDescent="0.25">
      <c r="A333" s="4" t="s">
        <v>3</v>
      </c>
      <c r="B333" s="40"/>
      <c r="C333" s="41"/>
      <c r="D333" s="42" t="s">
        <v>25</v>
      </c>
      <c r="E333" s="43"/>
      <c r="F333" s="44"/>
      <c r="G333" s="43"/>
      <c r="H333" s="44"/>
      <c r="I333" s="45">
        <v>12000</v>
      </c>
      <c r="J333" s="45"/>
      <c r="K333" s="13"/>
    </row>
    <row r="334" spans="1:11" x14ac:dyDescent="0.25">
      <c r="A334" s="4" t="s">
        <v>3</v>
      </c>
      <c r="B334" s="34" t="s">
        <v>364</v>
      </c>
      <c r="C334" s="35" t="s">
        <v>1058</v>
      </c>
      <c r="D334" s="36" t="s">
        <v>1059</v>
      </c>
      <c r="E334" s="37">
        <v>90750</v>
      </c>
      <c r="F334" s="38">
        <v>0</v>
      </c>
      <c r="G334" s="37">
        <v>0</v>
      </c>
      <c r="H334" s="38">
        <v>58750</v>
      </c>
      <c r="I334" s="39">
        <v>30500</v>
      </c>
      <c r="J334" s="39">
        <f>E334-(F334+H334+I334)</f>
        <v>1500</v>
      </c>
      <c r="K334" s="13"/>
    </row>
    <row r="335" spans="1:11" x14ac:dyDescent="0.25">
      <c r="A335" s="4" t="s">
        <v>3</v>
      </c>
      <c r="B335" s="40"/>
      <c r="C335" s="41"/>
      <c r="D335" s="42" t="s">
        <v>25</v>
      </c>
      <c r="E335" s="43"/>
      <c r="F335" s="44"/>
      <c r="G335" s="43"/>
      <c r="H335" s="44"/>
      <c r="I335" s="45">
        <v>30500</v>
      </c>
      <c r="J335" s="45"/>
      <c r="K335" s="13"/>
    </row>
    <row r="336" spans="1:11" x14ac:dyDescent="0.25">
      <c r="A336" s="4" t="s">
        <v>3</v>
      </c>
      <c r="B336" s="34" t="s">
        <v>364</v>
      </c>
      <c r="C336" s="35" t="s">
        <v>859</v>
      </c>
      <c r="D336" s="36" t="s">
        <v>365</v>
      </c>
      <c r="E336" s="37">
        <v>18000</v>
      </c>
      <c r="F336" s="38">
        <v>0</v>
      </c>
      <c r="G336" s="37">
        <v>11410</v>
      </c>
      <c r="H336" s="38">
        <v>12582</v>
      </c>
      <c r="I336" s="39">
        <v>1500</v>
      </c>
      <c r="J336" s="39">
        <f>E336-(F336+H336+I336)</f>
        <v>3918</v>
      </c>
      <c r="K336" s="13"/>
    </row>
    <row r="337" spans="1:11" x14ac:dyDescent="0.25">
      <c r="A337" s="4" t="s">
        <v>3</v>
      </c>
      <c r="B337" s="40"/>
      <c r="C337" s="41"/>
      <c r="D337" s="42" t="s">
        <v>25</v>
      </c>
      <c r="E337" s="43"/>
      <c r="F337" s="44"/>
      <c r="G337" s="43"/>
      <c r="H337" s="44"/>
      <c r="I337" s="45">
        <v>1500</v>
      </c>
      <c r="J337" s="45"/>
      <c r="K337" s="13"/>
    </row>
    <row r="338" spans="1:11" x14ac:dyDescent="0.25">
      <c r="A338" s="4" t="s">
        <v>3</v>
      </c>
      <c r="B338" s="34" t="s">
        <v>364</v>
      </c>
      <c r="C338" s="35" t="s">
        <v>860</v>
      </c>
      <c r="D338" s="36" t="s">
        <v>366</v>
      </c>
      <c r="E338" s="37">
        <v>22200</v>
      </c>
      <c r="F338" s="38">
        <v>0</v>
      </c>
      <c r="G338" s="37">
        <v>13750</v>
      </c>
      <c r="H338" s="38">
        <v>12578</v>
      </c>
      <c r="I338" s="39">
        <v>1000</v>
      </c>
      <c r="J338" s="39">
        <f>E338-(F338+H338+I338)</f>
        <v>8622</v>
      </c>
      <c r="K338" s="13"/>
    </row>
    <row r="339" spans="1:11" x14ac:dyDescent="0.25">
      <c r="A339" s="4" t="s">
        <v>3</v>
      </c>
      <c r="B339" s="40"/>
      <c r="C339" s="41"/>
      <c r="D339" s="42" t="s">
        <v>25</v>
      </c>
      <c r="E339" s="43"/>
      <c r="F339" s="44"/>
      <c r="G339" s="43"/>
      <c r="H339" s="44"/>
      <c r="I339" s="45">
        <v>1000</v>
      </c>
      <c r="J339" s="45"/>
      <c r="K339" s="13"/>
    </row>
    <row r="340" spans="1:11" x14ac:dyDescent="0.25">
      <c r="A340" s="4" t="s">
        <v>3</v>
      </c>
      <c r="B340" s="34" t="s">
        <v>364</v>
      </c>
      <c r="C340" s="35" t="s">
        <v>861</v>
      </c>
      <c r="D340" s="36" t="s">
        <v>367</v>
      </c>
      <c r="E340" s="37">
        <v>10890</v>
      </c>
      <c r="F340" s="38">
        <v>0</v>
      </c>
      <c r="G340" s="37">
        <v>341</v>
      </c>
      <c r="H340" s="38">
        <v>341</v>
      </c>
      <c r="I340" s="39">
        <v>10000</v>
      </c>
      <c r="J340" s="39">
        <f>E340-(F340+H340+I340)</f>
        <v>549</v>
      </c>
      <c r="K340" s="13"/>
    </row>
    <row r="341" spans="1:11" x14ac:dyDescent="0.25">
      <c r="A341" s="4" t="s">
        <v>3</v>
      </c>
      <c r="B341" s="40"/>
      <c r="C341" s="41"/>
      <c r="D341" s="42" t="s">
        <v>25</v>
      </c>
      <c r="E341" s="43"/>
      <c r="F341" s="44"/>
      <c r="G341" s="43"/>
      <c r="H341" s="44"/>
      <c r="I341" s="45">
        <v>10000</v>
      </c>
      <c r="J341" s="45"/>
      <c r="K341" s="13"/>
    </row>
    <row r="342" spans="1:11" x14ac:dyDescent="0.25">
      <c r="A342" s="4" t="s">
        <v>3</v>
      </c>
      <c r="B342" s="34" t="s">
        <v>364</v>
      </c>
      <c r="C342" s="35" t="s">
        <v>862</v>
      </c>
      <c r="D342" s="36" t="s">
        <v>370</v>
      </c>
      <c r="E342" s="37">
        <v>16500</v>
      </c>
      <c r="F342" s="38">
        <v>0</v>
      </c>
      <c r="G342" s="37">
        <v>15380</v>
      </c>
      <c r="H342" s="38">
        <v>15380</v>
      </c>
      <c r="I342" s="39">
        <v>100</v>
      </c>
      <c r="J342" s="39">
        <f>E342-(F342+H342+I342)</f>
        <v>1020</v>
      </c>
      <c r="K342" s="13"/>
    </row>
    <row r="343" spans="1:11" x14ac:dyDescent="0.25">
      <c r="A343" s="4" t="s">
        <v>3</v>
      </c>
      <c r="B343" s="40"/>
      <c r="C343" s="41"/>
      <c r="D343" s="42" t="s">
        <v>25</v>
      </c>
      <c r="E343" s="43"/>
      <c r="F343" s="44"/>
      <c r="G343" s="43"/>
      <c r="H343" s="44"/>
      <c r="I343" s="45">
        <v>100</v>
      </c>
      <c r="J343" s="45"/>
      <c r="K343" s="13"/>
    </row>
    <row r="344" spans="1:11" x14ac:dyDescent="0.25">
      <c r="A344" s="4" t="s">
        <v>3</v>
      </c>
      <c r="B344" s="34" t="s">
        <v>364</v>
      </c>
      <c r="C344" s="35" t="s">
        <v>863</v>
      </c>
      <c r="D344" s="36" t="s">
        <v>371</v>
      </c>
      <c r="E344" s="37">
        <v>17000</v>
      </c>
      <c r="F344" s="38">
        <v>0</v>
      </c>
      <c r="G344" s="37">
        <v>10350</v>
      </c>
      <c r="H344" s="38">
        <v>10350</v>
      </c>
      <c r="I344" s="39">
        <v>7000</v>
      </c>
      <c r="J344" s="39">
        <f>E344-(F344+H344+I344)</f>
        <v>-350</v>
      </c>
      <c r="K344" s="13"/>
    </row>
    <row r="345" spans="1:11" x14ac:dyDescent="0.25">
      <c r="A345" s="4" t="s">
        <v>3</v>
      </c>
      <c r="B345" s="40"/>
      <c r="C345" s="41"/>
      <c r="D345" s="42" t="s">
        <v>25</v>
      </c>
      <c r="E345" s="43"/>
      <c r="F345" s="44"/>
      <c r="G345" s="43"/>
      <c r="H345" s="44"/>
      <c r="I345" s="45">
        <v>7000</v>
      </c>
      <c r="J345" s="45"/>
      <c r="K345" s="13"/>
    </row>
    <row r="346" spans="1:11" x14ac:dyDescent="0.25">
      <c r="A346" s="4" t="s">
        <v>3</v>
      </c>
      <c r="B346" s="34" t="s">
        <v>364</v>
      </c>
      <c r="C346" s="35" t="s">
        <v>864</v>
      </c>
      <c r="D346" s="36" t="s">
        <v>368</v>
      </c>
      <c r="E346" s="37">
        <v>13570</v>
      </c>
      <c r="F346" s="38">
        <v>0</v>
      </c>
      <c r="G346" s="37">
        <v>420</v>
      </c>
      <c r="H346" s="38">
        <v>420</v>
      </c>
      <c r="I346" s="39">
        <v>12700</v>
      </c>
      <c r="J346" s="39">
        <f>E346-(F346+H346+I346)</f>
        <v>450</v>
      </c>
      <c r="K346" s="13"/>
    </row>
    <row r="347" spans="1:11" x14ac:dyDescent="0.25">
      <c r="A347" s="4" t="s">
        <v>3</v>
      </c>
      <c r="B347" s="40"/>
      <c r="C347" s="41"/>
      <c r="D347" s="42" t="s">
        <v>25</v>
      </c>
      <c r="E347" s="43"/>
      <c r="F347" s="44"/>
      <c r="G347" s="43"/>
      <c r="H347" s="44"/>
      <c r="I347" s="45">
        <v>12700</v>
      </c>
      <c r="J347" s="45"/>
      <c r="K347" s="13"/>
    </row>
    <row r="348" spans="1:11" x14ac:dyDescent="0.25">
      <c r="A348" s="4" t="s">
        <v>3</v>
      </c>
      <c r="B348" s="34" t="s">
        <v>364</v>
      </c>
      <c r="C348" s="35" t="s">
        <v>865</v>
      </c>
      <c r="D348" s="36" t="s">
        <v>369</v>
      </c>
      <c r="E348" s="37">
        <v>10250</v>
      </c>
      <c r="F348" s="38">
        <v>0</v>
      </c>
      <c r="G348" s="37">
        <v>330</v>
      </c>
      <c r="H348" s="38">
        <v>330</v>
      </c>
      <c r="I348" s="39">
        <v>9390</v>
      </c>
      <c r="J348" s="39">
        <f>E348-(F348+H348+I348)</f>
        <v>530</v>
      </c>
      <c r="K348" s="13"/>
    </row>
    <row r="349" spans="1:11" x14ac:dyDescent="0.25">
      <c r="A349" s="4" t="s">
        <v>3</v>
      </c>
      <c r="B349" s="40"/>
      <c r="C349" s="41"/>
      <c r="D349" s="42" t="s">
        <v>25</v>
      </c>
      <c r="E349" s="43"/>
      <c r="F349" s="44"/>
      <c r="G349" s="43"/>
      <c r="H349" s="44"/>
      <c r="I349" s="45">
        <v>9390</v>
      </c>
      <c r="J349" s="45"/>
      <c r="K349" s="13"/>
    </row>
    <row r="350" spans="1:11" x14ac:dyDescent="0.25">
      <c r="A350" s="4" t="s">
        <v>3</v>
      </c>
      <c r="B350" s="34" t="s">
        <v>364</v>
      </c>
      <c r="C350" s="35" t="s">
        <v>866</v>
      </c>
      <c r="D350" s="36" t="s">
        <v>372</v>
      </c>
      <c r="E350" s="37">
        <v>20570</v>
      </c>
      <c r="F350" s="38">
        <v>0</v>
      </c>
      <c r="G350" s="37">
        <v>3000</v>
      </c>
      <c r="H350" s="38">
        <v>3000</v>
      </c>
      <c r="I350" s="39">
        <v>5000</v>
      </c>
      <c r="J350" s="39">
        <f>E350-(F350+H350+I350)</f>
        <v>12570</v>
      </c>
      <c r="K350" s="13"/>
    </row>
    <row r="351" spans="1:11" x14ac:dyDescent="0.25">
      <c r="A351" s="4" t="s">
        <v>3</v>
      </c>
      <c r="B351" s="40"/>
      <c r="C351" s="41"/>
      <c r="D351" s="42" t="s">
        <v>25</v>
      </c>
      <c r="E351" s="43"/>
      <c r="F351" s="44"/>
      <c r="G351" s="43"/>
      <c r="H351" s="44"/>
      <c r="I351" s="45">
        <v>5000</v>
      </c>
      <c r="J351" s="45"/>
      <c r="K351" s="13"/>
    </row>
    <row r="352" spans="1:11" x14ac:dyDescent="0.25">
      <c r="A352" s="4" t="s">
        <v>3</v>
      </c>
      <c r="B352" s="34" t="s">
        <v>364</v>
      </c>
      <c r="C352" s="35" t="s">
        <v>867</v>
      </c>
      <c r="D352" s="36" t="s">
        <v>373</v>
      </c>
      <c r="E352" s="37">
        <v>33000</v>
      </c>
      <c r="F352" s="38">
        <v>0</v>
      </c>
      <c r="G352" s="37">
        <v>6800</v>
      </c>
      <c r="H352" s="38">
        <v>6800</v>
      </c>
      <c r="I352" s="39">
        <v>1000</v>
      </c>
      <c r="J352" s="39">
        <f>E352-(F352+H352+I352)</f>
        <v>25200</v>
      </c>
      <c r="K352" s="13"/>
    </row>
    <row r="353" spans="1:11" x14ac:dyDescent="0.25">
      <c r="A353" s="4" t="s">
        <v>3</v>
      </c>
      <c r="B353" s="40"/>
      <c r="C353" s="41"/>
      <c r="D353" s="42" t="s">
        <v>25</v>
      </c>
      <c r="E353" s="43"/>
      <c r="F353" s="44"/>
      <c r="G353" s="43"/>
      <c r="H353" s="44"/>
      <c r="I353" s="45">
        <v>1000</v>
      </c>
      <c r="J353" s="45"/>
      <c r="K353" s="13"/>
    </row>
    <row r="354" spans="1:11" x14ac:dyDescent="0.25">
      <c r="A354" s="4" t="s">
        <v>3</v>
      </c>
      <c r="B354" s="34" t="s">
        <v>364</v>
      </c>
      <c r="C354" s="35" t="s">
        <v>868</v>
      </c>
      <c r="D354" s="36" t="s">
        <v>374</v>
      </c>
      <c r="E354" s="37">
        <v>31000</v>
      </c>
      <c r="F354" s="38">
        <v>0</v>
      </c>
      <c r="G354" s="37">
        <v>17800</v>
      </c>
      <c r="H354" s="38">
        <v>17800</v>
      </c>
      <c r="I354" s="39">
        <v>17600</v>
      </c>
      <c r="J354" s="39">
        <f>E354-(F354+H354+I354)</f>
        <v>-4400</v>
      </c>
      <c r="K354" s="13"/>
    </row>
    <row r="355" spans="1:11" x14ac:dyDescent="0.25">
      <c r="A355" s="4" t="s">
        <v>3</v>
      </c>
      <c r="B355" s="40"/>
      <c r="C355" s="41"/>
      <c r="D355" s="42" t="s">
        <v>25</v>
      </c>
      <c r="E355" s="43"/>
      <c r="F355" s="44"/>
      <c r="G355" s="43"/>
      <c r="H355" s="44"/>
      <c r="I355" s="45">
        <v>17600</v>
      </c>
      <c r="J355" s="45"/>
      <c r="K355" s="13"/>
    </row>
    <row r="356" spans="1:11" x14ac:dyDescent="0.25">
      <c r="A356" s="4" t="s">
        <v>3</v>
      </c>
      <c r="B356" s="34" t="s">
        <v>364</v>
      </c>
      <c r="C356" s="35" t="s">
        <v>869</v>
      </c>
      <c r="D356" s="36" t="s">
        <v>375</v>
      </c>
      <c r="E356" s="37">
        <v>3500</v>
      </c>
      <c r="F356" s="38">
        <v>0</v>
      </c>
      <c r="G356" s="37">
        <v>3200</v>
      </c>
      <c r="H356" s="38">
        <v>3200</v>
      </c>
      <c r="I356" s="39">
        <v>300</v>
      </c>
      <c r="J356" s="39">
        <f>E356-(F356+H356+I356)</f>
        <v>0</v>
      </c>
      <c r="K356" s="13"/>
    </row>
    <row r="357" spans="1:11" x14ac:dyDescent="0.25">
      <c r="A357" s="4" t="s">
        <v>3</v>
      </c>
      <c r="B357" s="40"/>
      <c r="C357" s="41"/>
      <c r="D357" s="42" t="s">
        <v>25</v>
      </c>
      <c r="E357" s="43"/>
      <c r="F357" s="44"/>
      <c r="G357" s="43"/>
      <c r="H357" s="44"/>
      <c r="I357" s="45">
        <v>300</v>
      </c>
      <c r="J357" s="45"/>
      <c r="K357" s="13"/>
    </row>
    <row r="358" spans="1:11" x14ac:dyDescent="0.25">
      <c r="A358" s="4" t="s">
        <v>3</v>
      </c>
      <c r="B358" s="34" t="s">
        <v>364</v>
      </c>
      <c r="C358" s="35" t="s">
        <v>870</v>
      </c>
      <c r="D358" s="36" t="s">
        <v>376</v>
      </c>
      <c r="E358" s="37">
        <v>325500</v>
      </c>
      <c r="F358" s="38">
        <v>0</v>
      </c>
      <c r="G358" s="37">
        <v>500</v>
      </c>
      <c r="H358" s="38">
        <v>500</v>
      </c>
      <c r="I358" s="39">
        <v>3000</v>
      </c>
      <c r="J358" s="39">
        <f>E358-(F358+H358+I358)</f>
        <v>322000</v>
      </c>
      <c r="K358" s="13"/>
    </row>
    <row r="359" spans="1:11" x14ac:dyDescent="0.25">
      <c r="A359" s="4" t="s">
        <v>3</v>
      </c>
      <c r="B359" s="40"/>
      <c r="C359" s="41"/>
      <c r="D359" s="42" t="s">
        <v>25</v>
      </c>
      <c r="E359" s="43"/>
      <c r="F359" s="44"/>
      <c r="G359" s="43"/>
      <c r="H359" s="44"/>
      <c r="I359" s="45">
        <v>3000</v>
      </c>
      <c r="J359" s="45"/>
      <c r="K359" s="13"/>
    </row>
    <row r="360" spans="1:11" x14ac:dyDescent="0.25">
      <c r="A360" s="4" t="s">
        <v>3</v>
      </c>
      <c r="B360" s="34" t="s">
        <v>364</v>
      </c>
      <c r="C360" s="35" t="s">
        <v>871</v>
      </c>
      <c r="D360" s="36" t="s">
        <v>377</v>
      </c>
      <c r="E360" s="37">
        <v>45000</v>
      </c>
      <c r="F360" s="38">
        <v>0</v>
      </c>
      <c r="G360" s="37">
        <v>40724</v>
      </c>
      <c r="H360" s="38">
        <v>40724</v>
      </c>
      <c r="I360" s="39">
        <v>100</v>
      </c>
      <c r="J360" s="39">
        <f>E360-(F360+H360+I360)</f>
        <v>4176</v>
      </c>
      <c r="K360" s="13"/>
    </row>
    <row r="361" spans="1:11" x14ac:dyDescent="0.25">
      <c r="A361" s="4" t="s">
        <v>3</v>
      </c>
      <c r="B361" s="40"/>
      <c r="C361" s="41"/>
      <c r="D361" s="42" t="s">
        <v>25</v>
      </c>
      <c r="E361" s="43"/>
      <c r="F361" s="44"/>
      <c r="G361" s="43"/>
      <c r="H361" s="44"/>
      <c r="I361" s="45">
        <v>100</v>
      </c>
      <c r="J361" s="45"/>
      <c r="K361" s="13"/>
    </row>
    <row r="362" spans="1:11" x14ac:dyDescent="0.25">
      <c r="A362" s="4" t="s">
        <v>3</v>
      </c>
      <c r="B362" s="34" t="s">
        <v>364</v>
      </c>
      <c r="C362" s="35" t="s">
        <v>872</v>
      </c>
      <c r="D362" s="36" t="s">
        <v>378</v>
      </c>
      <c r="E362" s="37">
        <v>32000</v>
      </c>
      <c r="F362" s="38">
        <v>0</v>
      </c>
      <c r="G362" s="37">
        <v>250</v>
      </c>
      <c r="H362" s="38">
        <v>250</v>
      </c>
      <c r="I362" s="39">
        <v>2000</v>
      </c>
      <c r="J362" s="39">
        <f>E362-(F362+H362+I362)</f>
        <v>29750</v>
      </c>
      <c r="K362" s="13"/>
    </row>
    <row r="363" spans="1:11" x14ac:dyDescent="0.25">
      <c r="A363" s="4" t="s">
        <v>3</v>
      </c>
      <c r="B363" s="40"/>
      <c r="C363" s="41"/>
      <c r="D363" s="42" t="s">
        <v>25</v>
      </c>
      <c r="E363" s="43"/>
      <c r="F363" s="44"/>
      <c r="G363" s="43"/>
      <c r="H363" s="44"/>
      <c r="I363" s="45">
        <v>2000</v>
      </c>
      <c r="J363" s="45"/>
      <c r="K363" s="13"/>
    </row>
    <row r="364" spans="1:11" x14ac:dyDescent="0.25">
      <c r="A364" s="4" t="s">
        <v>3</v>
      </c>
      <c r="B364" s="34" t="s">
        <v>364</v>
      </c>
      <c r="C364" s="35" t="s">
        <v>873</v>
      </c>
      <c r="D364" s="36" t="s">
        <v>379</v>
      </c>
      <c r="E364" s="37">
        <v>120000</v>
      </c>
      <c r="F364" s="38">
        <v>0</v>
      </c>
      <c r="G364" s="37">
        <v>730</v>
      </c>
      <c r="H364" s="38">
        <v>730</v>
      </c>
      <c r="I364" s="39">
        <v>100</v>
      </c>
      <c r="J364" s="39">
        <f>E364-(F364+H364+I364)</f>
        <v>119170</v>
      </c>
      <c r="K364" s="13"/>
    </row>
    <row r="365" spans="1:11" x14ac:dyDescent="0.25">
      <c r="A365" s="4" t="s">
        <v>3</v>
      </c>
      <c r="B365" s="40"/>
      <c r="C365" s="41"/>
      <c r="D365" s="42" t="s">
        <v>25</v>
      </c>
      <c r="E365" s="43"/>
      <c r="F365" s="44"/>
      <c r="G365" s="43"/>
      <c r="H365" s="44"/>
      <c r="I365" s="45">
        <v>100</v>
      </c>
      <c r="J365" s="45"/>
      <c r="K365" s="13"/>
    </row>
    <row r="366" spans="1:11" x14ac:dyDescent="0.25">
      <c r="A366" s="4" t="s">
        <v>3</v>
      </c>
      <c r="B366" s="34" t="s">
        <v>364</v>
      </c>
      <c r="C366" s="35" t="s">
        <v>874</v>
      </c>
      <c r="D366" s="36" t="s">
        <v>380</v>
      </c>
      <c r="E366" s="37">
        <v>33000</v>
      </c>
      <c r="F366" s="38">
        <v>0</v>
      </c>
      <c r="G366" s="37">
        <v>30545</v>
      </c>
      <c r="H366" s="38">
        <v>30545</v>
      </c>
      <c r="I366" s="39">
        <v>6000</v>
      </c>
      <c r="J366" s="39">
        <f>E366-(F366+H366+I366)</f>
        <v>-3545</v>
      </c>
      <c r="K366" s="13"/>
    </row>
    <row r="367" spans="1:11" x14ac:dyDescent="0.25">
      <c r="A367" s="4" t="s">
        <v>3</v>
      </c>
      <c r="B367" s="40"/>
      <c r="C367" s="41"/>
      <c r="D367" s="42" t="s">
        <v>25</v>
      </c>
      <c r="E367" s="43"/>
      <c r="F367" s="44"/>
      <c r="G367" s="43"/>
      <c r="H367" s="44"/>
      <c r="I367" s="45">
        <v>6000</v>
      </c>
      <c r="J367" s="45"/>
      <c r="K367" s="13"/>
    </row>
    <row r="368" spans="1:11" x14ac:dyDescent="0.25">
      <c r="A368" s="4" t="s">
        <v>3</v>
      </c>
      <c r="B368" s="34" t="s">
        <v>364</v>
      </c>
      <c r="C368" s="35" t="s">
        <v>875</v>
      </c>
      <c r="D368" s="36" t="s">
        <v>381</v>
      </c>
      <c r="E368" s="37">
        <v>20570</v>
      </c>
      <c r="F368" s="38">
        <v>0</v>
      </c>
      <c r="G368" s="37">
        <v>3000</v>
      </c>
      <c r="H368" s="38">
        <v>3000</v>
      </c>
      <c r="I368" s="39">
        <v>5000</v>
      </c>
      <c r="J368" s="39">
        <f>E368-(F368+H368+I368)</f>
        <v>12570</v>
      </c>
      <c r="K368" s="13"/>
    </row>
    <row r="369" spans="1:11" x14ac:dyDescent="0.25">
      <c r="A369" s="4" t="s">
        <v>3</v>
      </c>
      <c r="B369" s="40"/>
      <c r="C369" s="41"/>
      <c r="D369" s="42" t="s">
        <v>25</v>
      </c>
      <c r="E369" s="43"/>
      <c r="F369" s="44"/>
      <c r="G369" s="43"/>
      <c r="H369" s="44"/>
      <c r="I369" s="45">
        <v>5000</v>
      </c>
      <c r="J369" s="45"/>
      <c r="K369" s="13"/>
    </row>
    <row r="370" spans="1:11" x14ac:dyDescent="0.25">
      <c r="A370" s="4" t="s">
        <v>3</v>
      </c>
      <c r="B370" s="34" t="s">
        <v>364</v>
      </c>
      <c r="C370" s="35" t="s">
        <v>876</v>
      </c>
      <c r="D370" s="36" t="s">
        <v>383</v>
      </c>
      <c r="E370" s="37">
        <v>18150</v>
      </c>
      <c r="F370" s="38">
        <v>0</v>
      </c>
      <c r="G370" s="37">
        <v>230</v>
      </c>
      <c r="H370" s="38">
        <v>230</v>
      </c>
      <c r="I370" s="39">
        <v>138</v>
      </c>
      <c r="J370" s="39">
        <f>E370-(F370+H370+I370)</f>
        <v>17782</v>
      </c>
      <c r="K370" s="13"/>
    </row>
    <row r="371" spans="1:11" x14ac:dyDescent="0.25">
      <c r="A371" s="4" t="s">
        <v>3</v>
      </c>
      <c r="B371" s="40"/>
      <c r="C371" s="41"/>
      <c r="D371" s="42" t="s">
        <v>25</v>
      </c>
      <c r="E371" s="43"/>
      <c r="F371" s="44"/>
      <c r="G371" s="43"/>
      <c r="H371" s="44"/>
      <c r="I371" s="45">
        <v>138</v>
      </c>
      <c r="J371" s="45"/>
      <c r="K371" s="13"/>
    </row>
    <row r="372" spans="1:11" x14ac:dyDescent="0.25">
      <c r="A372" s="4" t="s">
        <v>3</v>
      </c>
      <c r="B372" s="34" t="s">
        <v>364</v>
      </c>
      <c r="C372" s="35" t="s">
        <v>877</v>
      </c>
      <c r="D372" s="36" t="s">
        <v>384</v>
      </c>
      <c r="E372" s="37">
        <v>22500</v>
      </c>
      <c r="F372" s="38">
        <v>0</v>
      </c>
      <c r="G372" s="37">
        <v>1400</v>
      </c>
      <c r="H372" s="38">
        <v>1400</v>
      </c>
      <c r="I372" s="39">
        <v>3000</v>
      </c>
      <c r="J372" s="39">
        <f>E372-(F372+H372+I372)</f>
        <v>18100</v>
      </c>
      <c r="K372" s="13"/>
    </row>
    <row r="373" spans="1:11" x14ac:dyDescent="0.25">
      <c r="A373" s="4" t="s">
        <v>3</v>
      </c>
      <c r="B373" s="40"/>
      <c r="C373" s="41"/>
      <c r="D373" s="42" t="s">
        <v>25</v>
      </c>
      <c r="E373" s="43"/>
      <c r="F373" s="44"/>
      <c r="G373" s="43"/>
      <c r="H373" s="44"/>
      <c r="I373" s="45">
        <v>3000</v>
      </c>
      <c r="J373" s="45"/>
      <c r="K373" s="13"/>
    </row>
    <row r="374" spans="1:11" x14ac:dyDescent="0.25">
      <c r="A374" s="4" t="s">
        <v>3</v>
      </c>
      <c r="B374" s="34" t="s">
        <v>364</v>
      </c>
      <c r="C374" s="35" t="s">
        <v>878</v>
      </c>
      <c r="D374" s="36" t="s">
        <v>385</v>
      </c>
      <c r="E374" s="37">
        <v>30000</v>
      </c>
      <c r="F374" s="38">
        <v>0</v>
      </c>
      <c r="G374" s="37">
        <v>100</v>
      </c>
      <c r="H374" s="38">
        <v>100</v>
      </c>
      <c r="I374" s="39">
        <v>8000</v>
      </c>
      <c r="J374" s="39">
        <f>E374-(F374+H374+I374)</f>
        <v>21900</v>
      </c>
      <c r="K374" s="13"/>
    </row>
    <row r="375" spans="1:11" x14ac:dyDescent="0.25">
      <c r="A375" s="4" t="s">
        <v>3</v>
      </c>
      <c r="B375" s="40"/>
      <c r="C375" s="41"/>
      <c r="D375" s="42" t="s">
        <v>25</v>
      </c>
      <c r="E375" s="43"/>
      <c r="F375" s="44"/>
      <c r="G375" s="43"/>
      <c r="H375" s="44"/>
      <c r="I375" s="45">
        <v>8000</v>
      </c>
      <c r="J375" s="45"/>
      <c r="K375" s="13"/>
    </row>
    <row r="376" spans="1:11" x14ac:dyDescent="0.25">
      <c r="A376" s="4" t="s">
        <v>3</v>
      </c>
      <c r="B376" s="34" t="s">
        <v>364</v>
      </c>
      <c r="C376" s="35" t="s">
        <v>879</v>
      </c>
      <c r="D376" s="36" t="s">
        <v>386</v>
      </c>
      <c r="E376" s="37">
        <v>23200</v>
      </c>
      <c r="F376" s="38">
        <v>0</v>
      </c>
      <c r="G376" s="37">
        <v>2000</v>
      </c>
      <c r="H376" s="38">
        <v>2000</v>
      </c>
      <c r="I376" s="39">
        <v>1000</v>
      </c>
      <c r="J376" s="39">
        <f>E376-(F376+H376+I376)</f>
        <v>20200</v>
      </c>
      <c r="K376" s="13"/>
    </row>
    <row r="377" spans="1:11" x14ac:dyDescent="0.25">
      <c r="A377" s="4" t="s">
        <v>3</v>
      </c>
      <c r="B377" s="40"/>
      <c r="C377" s="41"/>
      <c r="D377" s="42" t="s">
        <v>25</v>
      </c>
      <c r="E377" s="43"/>
      <c r="F377" s="44"/>
      <c r="G377" s="43"/>
      <c r="H377" s="44"/>
      <c r="I377" s="45">
        <v>1000</v>
      </c>
      <c r="J377" s="45"/>
      <c r="K377" s="13"/>
    </row>
    <row r="378" spans="1:11" x14ac:dyDescent="0.25">
      <c r="A378" s="4" t="s">
        <v>3</v>
      </c>
      <c r="B378" s="34" t="s">
        <v>364</v>
      </c>
      <c r="C378" s="35" t="s">
        <v>880</v>
      </c>
      <c r="D378" s="36" t="s">
        <v>387</v>
      </c>
      <c r="E378" s="37">
        <v>37500</v>
      </c>
      <c r="F378" s="38">
        <v>0</v>
      </c>
      <c r="G378" s="37">
        <v>2500</v>
      </c>
      <c r="H378" s="38">
        <v>2500</v>
      </c>
      <c r="I378" s="39">
        <v>500</v>
      </c>
      <c r="J378" s="39">
        <f>E378-(F378+H378+I378)</f>
        <v>34500</v>
      </c>
      <c r="K378" s="13"/>
    </row>
    <row r="379" spans="1:11" x14ac:dyDescent="0.25">
      <c r="A379" s="4" t="s">
        <v>3</v>
      </c>
      <c r="B379" s="40"/>
      <c r="C379" s="41"/>
      <c r="D379" s="42" t="s">
        <v>25</v>
      </c>
      <c r="E379" s="43"/>
      <c r="F379" s="44"/>
      <c r="G379" s="43"/>
      <c r="H379" s="44"/>
      <c r="I379" s="45">
        <v>500</v>
      </c>
      <c r="J379" s="45"/>
      <c r="K379" s="13"/>
    </row>
    <row r="380" spans="1:11" x14ac:dyDescent="0.25">
      <c r="A380" s="4" t="s">
        <v>3</v>
      </c>
      <c r="B380" s="34" t="s">
        <v>364</v>
      </c>
      <c r="C380" s="35" t="s">
        <v>881</v>
      </c>
      <c r="D380" s="36" t="s">
        <v>388</v>
      </c>
      <c r="E380" s="37">
        <v>280000</v>
      </c>
      <c r="F380" s="38">
        <v>0</v>
      </c>
      <c r="G380" s="37">
        <v>1000</v>
      </c>
      <c r="H380" s="38">
        <v>1000</v>
      </c>
      <c r="I380" s="39">
        <v>100</v>
      </c>
      <c r="J380" s="39">
        <f>E380-(F380+H380+I380)</f>
        <v>278900</v>
      </c>
      <c r="K380" s="13"/>
    </row>
    <row r="381" spans="1:11" x14ac:dyDescent="0.25">
      <c r="A381" s="4" t="s">
        <v>3</v>
      </c>
      <c r="B381" s="40"/>
      <c r="C381" s="41"/>
      <c r="D381" s="42" t="s">
        <v>25</v>
      </c>
      <c r="E381" s="43"/>
      <c r="F381" s="44"/>
      <c r="G381" s="43"/>
      <c r="H381" s="44"/>
      <c r="I381" s="45">
        <v>100</v>
      </c>
      <c r="J381" s="45"/>
      <c r="K381" s="13"/>
    </row>
    <row r="382" spans="1:11" x14ac:dyDescent="0.25">
      <c r="A382" s="4" t="s">
        <v>3</v>
      </c>
      <c r="B382" s="34" t="s">
        <v>364</v>
      </c>
      <c r="C382" s="35" t="s">
        <v>882</v>
      </c>
      <c r="D382" s="36" t="s">
        <v>1060</v>
      </c>
      <c r="E382" s="37">
        <v>970000</v>
      </c>
      <c r="F382" s="38">
        <v>0</v>
      </c>
      <c r="G382" s="37">
        <v>17000</v>
      </c>
      <c r="H382" s="38">
        <v>17000</v>
      </c>
      <c r="I382" s="39">
        <v>22000</v>
      </c>
      <c r="J382" s="39">
        <f>E382-(F382+H382+I382)</f>
        <v>931000</v>
      </c>
      <c r="K382" s="13"/>
    </row>
    <row r="383" spans="1:11" x14ac:dyDescent="0.25">
      <c r="A383" s="4" t="s">
        <v>3</v>
      </c>
      <c r="B383" s="40"/>
      <c r="C383" s="41"/>
      <c r="D383" s="42" t="s">
        <v>382</v>
      </c>
      <c r="E383" s="43"/>
      <c r="F383" s="44"/>
      <c r="G383" s="43"/>
      <c r="H383" s="44"/>
      <c r="I383" s="45">
        <v>10000</v>
      </c>
      <c r="J383" s="45"/>
      <c r="K383" s="13"/>
    </row>
    <row r="384" spans="1:11" x14ac:dyDescent="0.25">
      <c r="A384" s="4" t="s">
        <v>3</v>
      </c>
      <c r="B384" s="40"/>
      <c r="C384" s="41"/>
      <c r="D384" s="42" t="s">
        <v>25</v>
      </c>
      <c r="E384" s="43"/>
      <c r="F384" s="44"/>
      <c r="G384" s="43"/>
      <c r="H384" s="44"/>
      <c r="I384" s="45">
        <v>12000</v>
      </c>
      <c r="J384" s="45"/>
      <c r="K384" s="13"/>
    </row>
    <row r="385" spans="1:11" x14ac:dyDescent="0.25">
      <c r="A385" s="4" t="s">
        <v>3</v>
      </c>
      <c r="B385" s="34" t="s">
        <v>364</v>
      </c>
      <c r="C385" s="35" t="s">
        <v>883</v>
      </c>
      <c r="D385" s="36" t="s">
        <v>1061</v>
      </c>
      <c r="E385" s="37">
        <v>1800000</v>
      </c>
      <c r="F385" s="38">
        <v>0</v>
      </c>
      <c r="G385" s="37">
        <v>22200</v>
      </c>
      <c r="H385" s="38">
        <v>22200</v>
      </c>
      <c r="I385" s="39">
        <v>39000</v>
      </c>
      <c r="J385" s="39">
        <f>E385-(F385+H385+I385)</f>
        <v>1738800</v>
      </c>
      <c r="K385" s="13"/>
    </row>
    <row r="386" spans="1:11" x14ac:dyDescent="0.25">
      <c r="A386" s="4" t="s">
        <v>3</v>
      </c>
      <c r="B386" s="40"/>
      <c r="C386" s="41"/>
      <c r="D386" s="42" t="s">
        <v>382</v>
      </c>
      <c r="E386" s="43"/>
      <c r="F386" s="44"/>
      <c r="G386" s="43"/>
      <c r="H386" s="44"/>
      <c r="I386" s="45">
        <v>17000</v>
      </c>
      <c r="J386" s="45"/>
      <c r="K386" s="13"/>
    </row>
    <row r="387" spans="1:11" x14ac:dyDescent="0.25">
      <c r="A387" s="4" t="s">
        <v>3</v>
      </c>
      <c r="B387" s="40"/>
      <c r="C387" s="41"/>
      <c r="D387" s="42" t="s">
        <v>25</v>
      </c>
      <c r="E387" s="43"/>
      <c r="F387" s="44"/>
      <c r="G387" s="43"/>
      <c r="H387" s="44"/>
      <c r="I387" s="45">
        <v>22000</v>
      </c>
      <c r="J387" s="45"/>
      <c r="K387" s="13"/>
    </row>
    <row r="388" spans="1:11" x14ac:dyDescent="0.25">
      <c r="A388" s="4" t="s">
        <v>3</v>
      </c>
      <c r="B388" s="34" t="s">
        <v>364</v>
      </c>
      <c r="C388" s="35" t="s">
        <v>884</v>
      </c>
      <c r="D388" s="36" t="s">
        <v>389</v>
      </c>
      <c r="E388" s="37">
        <v>16000</v>
      </c>
      <c r="F388" s="38">
        <v>0</v>
      </c>
      <c r="G388" s="37">
        <v>1500</v>
      </c>
      <c r="H388" s="38">
        <v>1500</v>
      </c>
      <c r="I388" s="39">
        <v>500</v>
      </c>
      <c r="J388" s="39">
        <f>E388-(F388+H388+I388)</f>
        <v>14000</v>
      </c>
      <c r="K388" s="13"/>
    </row>
    <row r="389" spans="1:11" x14ac:dyDescent="0.25">
      <c r="A389" s="4" t="s">
        <v>3</v>
      </c>
      <c r="B389" s="40"/>
      <c r="C389" s="41"/>
      <c r="D389" s="42" t="s">
        <v>25</v>
      </c>
      <c r="E389" s="43"/>
      <c r="F389" s="44"/>
      <c r="G389" s="43"/>
      <c r="H389" s="44"/>
      <c r="I389" s="45">
        <v>500</v>
      </c>
      <c r="J389" s="45"/>
      <c r="K389" s="13"/>
    </row>
    <row r="390" spans="1:11" x14ac:dyDescent="0.25">
      <c r="A390" s="4" t="s">
        <v>3</v>
      </c>
      <c r="B390" s="34" t="s">
        <v>364</v>
      </c>
      <c r="C390" s="35" t="s">
        <v>885</v>
      </c>
      <c r="D390" s="36" t="s">
        <v>1062</v>
      </c>
      <c r="E390" s="37">
        <v>400500</v>
      </c>
      <c r="F390" s="38">
        <v>0</v>
      </c>
      <c r="G390" s="37">
        <v>20000</v>
      </c>
      <c r="H390" s="38">
        <v>20000</v>
      </c>
      <c r="I390" s="39">
        <v>250625</v>
      </c>
      <c r="J390" s="39">
        <f>E390-(F390+H390+I390)</f>
        <v>129875</v>
      </c>
      <c r="K390" s="13"/>
    </row>
    <row r="391" spans="1:11" x14ac:dyDescent="0.25">
      <c r="A391" s="4" t="s">
        <v>3</v>
      </c>
      <c r="B391" s="40"/>
      <c r="C391" s="41"/>
      <c r="D391" s="42" t="s">
        <v>382</v>
      </c>
      <c r="E391" s="43"/>
      <c r="F391" s="44"/>
      <c r="G391" s="43"/>
      <c r="H391" s="44"/>
      <c r="I391" s="45">
        <v>125625</v>
      </c>
      <c r="J391" s="45"/>
      <c r="K391" s="13"/>
    </row>
    <row r="392" spans="1:11" x14ac:dyDescent="0.25">
      <c r="A392" s="4" t="s">
        <v>3</v>
      </c>
      <c r="B392" s="40"/>
      <c r="C392" s="41"/>
      <c r="D392" s="42" t="s">
        <v>25</v>
      </c>
      <c r="E392" s="43"/>
      <c r="F392" s="44"/>
      <c r="G392" s="43"/>
      <c r="H392" s="44"/>
      <c r="I392" s="45">
        <v>125000</v>
      </c>
      <c r="J392" s="45"/>
      <c r="K392" s="13"/>
    </row>
    <row r="393" spans="1:11" x14ac:dyDescent="0.25">
      <c r="A393" s="4" t="s">
        <v>3</v>
      </c>
      <c r="B393" s="34" t="s">
        <v>364</v>
      </c>
      <c r="C393" s="35" t="s">
        <v>886</v>
      </c>
      <c r="D393" s="36" t="s">
        <v>390</v>
      </c>
      <c r="E393" s="37">
        <v>19000</v>
      </c>
      <c r="F393" s="38">
        <v>0</v>
      </c>
      <c r="G393" s="37">
        <v>1000</v>
      </c>
      <c r="H393" s="38">
        <v>1000</v>
      </c>
      <c r="I393" s="39">
        <v>300</v>
      </c>
      <c r="J393" s="39">
        <f>E393-(F393+H393+I393)</f>
        <v>17700</v>
      </c>
      <c r="K393" s="13"/>
    </row>
    <row r="394" spans="1:11" x14ac:dyDescent="0.25">
      <c r="A394" s="4" t="s">
        <v>3</v>
      </c>
      <c r="B394" s="40"/>
      <c r="C394" s="41"/>
      <c r="D394" s="42" t="s">
        <v>25</v>
      </c>
      <c r="E394" s="43"/>
      <c r="F394" s="44"/>
      <c r="G394" s="43"/>
      <c r="H394" s="44"/>
      <c r="I394" s="45">
        <v>300</v>
      </c>
      <c r="J394" s="45"/>
      <c r="K394" s="13"/>
    </row>
    <row r="395" spans="1:11" x14ac:dyDescent="0.25">
      <c r="A395" s="4" t="s">
        <v>3</v>
      </c>
      <c r="B395" s="34" t="s">
        <v>364</v>
      </c>
      <c r="C395" s="35" t="s">
        <v>887</v>
      </c>
      <c r="D395" s="36" t="s">
        <v>1063</v>
      </c>
      <c r="E395" s="37">
        <v>484000</v>
      </c>
      <c r="F395" s="38">
        <v>0</v>
      </c>
      <c r="G395" s="37">
        <v>4500</v>
      </c>
      <c r="H395" s="38">
        <v>4500</v>
      </c>
      <c r="I395" s="39">
        <v>28000</v>
      </c>
      <c r="J395" s="39">
        <f>E395-(F395+H395+I395)</f>
        <v>451500</v>
      </c>
      <c r="K395" s="13"/>
    </row>
    <row r="396" spans="1:11" x14ac:dyDescent="0.25">
      <c r="A396" s="4" t="s">
        <v>3</v>
      </c>
      <c r="B396" s="40"/>
      <c r="C396" s="41"/>
      <c r="D396" s="42" t="s">
        <v>25</v>
      </c>
      <c r="E396" s="43"/>
      <c r="F396" s="44"/>
      <c r="G396" s="43"/>
      <c r="H396" s="44"/>
      <c r="I396" s="45">
        <v>28000</v>
      </c>
      <c r="J396" s="45"/>
      <c r="K396" s="13"/>
    </row>
    <row r="397" spans="1:11" x14ac:dyDescent="0.25">
      <c r="A397" s="4" t="s">
        <v>3</v>
      </c>
      <c r="B397" s="34" t="s">
        <v>364</v>
      </c>
      <c r="C397" s="35" t="s">
        <v>888</v>
      </c>
      <c r="D397" s="36" t="s">
        <v>391</v>
      </c>
      <c r="E397" s="37">
        <v>60000</v>
      </c>
      <c r="F397" s="38">
        <v>0</v>
      </c>
      <c r="G397" s="37">
        <v>1000</v>
      </c>
      <c r="H397" s="38">
        <v>1000</v>
      </c>
      <c r="I397" s="39">
        <v>500</v>
      </c>
      <c r="J397" s="39">
        <f>E397-(F397+H397+I397)</f>
        <v>58500</v>
      </c>
      <c r="K397" s="13"/>
    </row>
    <row r="398" spans="1:11" x14ac:dyDescent="0.25">
      <c r="A398" s="4" t="s">
        <v>3</v>
      </c>
      <c r="B398" s="40"/>
      <c r="C398" s="41"/>
      <c r="D398" s="42" t="s">
        <v>25</v>
      </c>
      <c r="E398" s="43"/>
      <c r="F398" s="44"/>
      <c r="G398" s="43"/>
      <c r="H398" s="44"/>
      <c r="I398" s="45">
        <v>500</v>
      </c>
      <c r="J398" s="45"/>
      <c r="K398" s="13"/>
    </row>
    <row r="399" spans="1:11" x14ac:dyDescent="0.25">
      <c r="A399" s="4" t="s">
        <v>3</v>
      </c>
      <c r="B399" s="34" t="s">
        <v>364</v>
      </c>
      <c r="C399" s="35" t="s">
        <v>889</v>
      </c>
      <c r="D399" s="36" t="s">
        <v>1064</v>
      </c>
      <c r="E399" s="37">
        <v>2155010</v>
      </c>
      <c r="F399" s="38">
        <v>0</v>
      </c>
      <c r="G399" s="37">
        <v>25500</v>
      </c>
      <c r="H399" s="38">
        <v>25500</v>
      </c>
      <c r="I399" s="39">
        <v>60000</v>
      </c>
      <c r="J399" s="39">
        <f>E399-(F399+H399+I399)</f>
        <v>2069510</v>
      </c>
      <c r="K399" s="13"/>
    </row>
    <row r="400" spans="1:11" x14ac:dyDescent="0.25">
      <c r="A400" s="4" t="s">
        <v>3</v>
      </c>
      <c r="B400" s="40"/>
      <c r="C400" s="41"/>
      <c r="D400" s="42" t="s">
        <v>382</v>
      </c>
      <c r="E400" s="43"/>
      <c r="F400" s="44"/>
      <c r="G400" s="43"/>
      <c r="H400" s="44"/>
      <c r="I400" s="45">
        <v>40000</v>
      </c>
      <c r="J400" s="45"/>
      <c r="K400" s="13"/>
    </row>
    <row r="401" spans="1:11" x14ac:dyDescent="0.25">
      <c r="A401" s="4" t="s">
        <v>3</v>
      </c>
      <c r="B401" s="40"/>
      <c r="C401" s="41"/>
      <c r="D401" s="42" t="s">
        <v>25</v>
      </c>
      <c r="E401" s="43"/>
      <c r="F401" s="44"/>
      <c r="G401" s="43"/>
      <c r="H401" s="44"/>
      <c r="I401" s="45">
        <v>20000</v>
      </c>
      <c r="J401" s="45"/>
      <c r="K401" s="13"/>
    </row>
    <row r="402" spans="1:11" x14ac:dyDescent="0.25">
      <c r="A402" s="4" t="s">
        <v>3</v>
      </c>
      <c r="B402" s="34" t="s">
        <v>364</v>
      </c>
      <c r="C402" s="35" t="s">
        <v>890</v>
      </c>
      <c r="D402" s="36" t="s">
        <v>392</v>
      </c>
      <c r="E402" s="37">
        <v>12500</v>
      </c>
      <c r="F402" s="38">
        <v>0</v>
      </c>
      <c r="G402" s="37">
        <v>10737</v>
      </c>
      <c r="H402" s="38">
        <v>10737</v>
      </c>
      <c r="I402" s="39">
        <v>1500</v>
      </c>
      <c r="J402" s="39">
        <f>E402-(F402+H402+I402)</f>
        <v>263</v>
      </c>
      <c r="K402" s="13"/>
    </row>
    <row r="403" spans="1:11" x14ac:dyDescent="0.25">
      <c r="A403" s="4" t="s">
        <v>3</v>
      </c>
      <c r="B403" s="40"/>
      <c r="C403" s="41"/>
      <c r="D403" s="42" t="s">
        <v>25</v>
      </c>
      <c r="E403" s="43"/>
      <c r="F403" s="44"/>
      <c r="G403" s="43"/>
      <c r="H403" s="44"/>
      <c r="I403" s="45">
        <v>1500</v>
      </c>
      <c r="J403" s="45"/>
      <c r="K403" s="13"/>
    </row>
    <row r="404" spans="1:11" x14ac:dyDescent="0.25">
      <c r="A404" s="4" t="s">
        <v>3</v>
      </c>
      <c r="B404" s="34" t="s">
        <v>364</v>
      </c>
      <c r="C404" s="35" t="s">
        <v>1065</v>
      </c>
      <c r="D404" s="36" t="s">
        <v>1066</v>
      </c>
      <c r="E404" s="37">
        <v>400000</v>
      </c>
      <c r="F404" s="38">
        <v>4666.6899999999996</v>
      </c>
      <c r="G404" s="37">
        <v>0</v>
      </c>
      <c r="H404" s="38">
        <v>18</v>
      </c>
      <c r="I404" s="39">
        <v>5700</v>
      </c>
      <c r="J404" s="39">
        <f>E404-(F404+H404+I404)</f>
        <v>389615.31</v>
      </c>
      <c r="K404" s="13"/>
    </row>
    <row r="405" spans="1:11" x14ac:dyDescent="0.25">
      <c r="A405" s="4" t="s">
        <v>3</v>
      </c>
      <c r="B405" s="40"/>
      <c r="C405" s="41"/>
      <c r="D405" s="42" t="s">
        <v>25</v>
      </c>
      <c r="E405" s="43"/>
      <c r="F405" s="44"/>
      <c r="G405" s="43"/>
      <c r="H405" s="44"/>
      <c r="I405" s="45">
        <v>5700</v>
      </c>
      <c r="J405" s="45"/>
      <c r="K405" s="13"/>
    </row>
    <row r="406" spans="1:11" x14ac:dyDescent="0.25">
      <c r="A406" s="4" t="s">
        <v>3</v>
      </c>
      <c r="B406" s="34" t="s">
        <v>364</v>
      </c>
      <c r="C406" s="35" t="s">
        <v>1067</v>
      </c>
      <c r="D406" s="36" t="s">
        <v>1068</v>
      </c>
      <c r="E406" s="37">
        <v>12020</v>
      </c>
      <c r="F406" s="38">
        <v>0</v>
      </c>
      <c r="G406" s="37">
        <v>0</v>
      </c>
      <c r="H406" s="38">
        <v>0</v>
      </c>
      <c r="I406" s="39">
        <v>12020</v>
      </c>
      <c r="J406" s="39">
        <f>E406-(F406+H406+I406)</f>
        <v>0</v>
      </c>
      <c r="K406" s="13"/>
    </row>
    <row r="407" spans="1:11" x14ac:dyDescent="0.25">
      <c r="A407" s="4" t="s">
        <v>3</v>
      </c>
      <c r="B407" s="40"/>
      <c r="C407" s="41"/>
      <c r="D407" s="42" t="s">
        <v>25</v>
      </c>
      <c r="E407" s="43"/>
      <c r="F407" s="44"/>
      <c r="G407" s="43"/>
      <c r="H407" s="44"/>
      <c r="I407" s="45">
        <v>12020</v>
      </c>
      <c r="J407" s="45"/>
      <c r="K407" s="13"/>
    </row>
    <row r="408" spans="1:11" x14ac:dyDescent="0.25">
      <c r="A408" s="4" t="s">
        <v>3</v>
      </c>
      <c r="B408" s="34" t="s">
        <v>364</v>
      </c>
      <c r="C408" s="35" t="s">
        <v>1069</v>
      </c>
      <c r="D408" s="36" t="s">
        <v>1070</v>
      </c>
      <c r="E408" s="37">
        <v>6490</v>
      </c>
      <c r="F408" s="38">
        <v>0</v>
      </c>
      <c r="G408" s="37">
        <v>0</v>
      </c>
      <c r="H408" s="38">
        <v>0</v>
      </c>
      <c r="I408" s="39">
        <v>6490</v>
      </c>
      <c r="J408" s="39">
        <f>E408-(F408+H408+I408)</f>
        <v>0</v>
      </c>
      <c r="K408" s="13"/>
    </row>
    <row r="409" spans="1:11" x14ac:dyDescent="0.25">
      <c r="A409" s="4" t="s">
        <v>3</v>
      </c>
      <c r="B409" s="40"/>
      <c r="C409" s="41"/>
      <c r="D409" s="42" t="s">
        <v>25</v>
      </c>
      <c r="E409" s="43"/>
      <c r="F409" s="44"/>
      <c r="G409" s="43"/>
      <c r="H409" s="44"/>
      <c r="I409" s="45">
        <v>6490</v>
      </c>
      <c r="J409" s="45"/>
      <c r="K409" s="13"/>
    </row>
    <row r="410" spans="1:11" x14ac:dyDescent="0.25">
      <c r="A410" s="4" t="s">
        <v>3</v>
      </c>
      <c r="B410" s="34" t="s">
        <v>364</v>
      </c>
      <c r="C410" s="35" t="s">
        <v>1071</v>
      </c>
      <c r="D410" s="36" t="s">
        <v>1072</v>
      </c>
      <c r="E410" s="37">
        <v>8000</v>
      </c>
      <c r="F410" s="38">
        <v>0</v>
      </c>
      <c r="G410" s="37">
        <v>0</v>
      </c>
      <c r="H410" s="38">
        <v>0</v>
      </c>
      <c r="I410" s="39">
        <v>8000</v>
      </c>
      <c r="J410" s="39">
        <f>E410-(F410+H410+I410)</f>
        <v>0</v>
      </c>
      <c r="K410" s="13"/>
    </row>
    <row r="411" spans="1:11" x14ac:dyDescent="0.25">
      <c r="A411" s="4" t="s">
        <v>3</v>
      </c>
      <c r="B411" s="40"/>
      <c r="C411" s="41"/>
      <c r="D411" s="42" t="s">
        <v>25</v>
      </c>
      <c r="E411" s="43"/>
      <c r="F411" s="44"/>
      <c r="G411" s="43"/>
      <c r="H411" s="44"/>
      <c r="I411" s="45">
        <v>8000</v>
      </c>
      <c r="J411" s="45"/>
      <c r="K411" s="13"/>
    </row>
    <row r="412" spans="1:11" x14ac:dyDescent="0.25">
      <c r="A412" s="4" t="s">
        <v>3</v>
      </c>
      <c r="B412" s="34" t="s">
        <v>364</v>
      </c>
      <c r="C412" s="35" t="s">
        <v>1073</v>
      </c>
      <c r="D412" s="36" t="s">
        <v>1074</v>
      </c>
      <c r="E412" s="37">
        <v>500</v>
      </c>
      <c r="F412" s="38">
        <v>0</v>
      </c>
      <c r="G412" s="37">
        <v>0</v>
      </c>
      <c r="H412" s="38">
        <v>0</v>
      </c>
      <c r="I412" s="39">
        <v>500</v>
      </c>
      <c r="J412" s="39">
        <f>E412-(F412+H412+I412)</f>
        <v>0</v>
      </c>
      <c r="K412" s="13"/>
    </row>
    <row r="413" spans="1:11" x14ac:dyDescent="0.25">
      <c r="A413" s="4" t="s">
        <v>3</v>
      </c>
      <c r="B413" s="40"/>
      <c r="C413" s="41"/>
      <c r="D413" s="42" t="s">
        <v>25</v>
      </c>
      <c r="E413" s="43"/>
      <c r="F413" s="44"/>
      <c r="G413" s="43"/>
      <c r="H413" s="44"/>
      <c r="I413" s="45">
        <v>500</v>
      </c>
      <c r="J413" s="45"/>
      <c r="K413" s="13"/>
    </row>
    <row r="414" spans="1:11" x14ac:dyDescent="0.25">
      <c r="A414" s="4" t="s">
        <v>3</v>
      </c>
      <c r="B414" s="34" t="s">
        <v>364</v>
      </c>
      <c r="C414" s="35" t="s">
        <v>1075</v>
      </c>
      <c r="D414" s="36" t="s">
        <v>1076</v>
      </c>
      <c r="E414" s="37">
        <v>6420</v>
      </c>
      <c r="F414" s="38">
        <v>0</v>
      </c>
      <c r="G414" s="37">
        <v>0</v>
      </c>
      <c r="H414" s="38">
        <v>0</v>
      </c>
      <c r="I414" s="39">
        <v>6420</v>
      </c>
      <c r="J414" s="39">
        <f>E414-(F414+H414+I414)</f>
        <v>0</v>
      </c>
      <c r="K414" s="13"/>
    </row>
    <row r="415" spans="1:11" x14ac:dyDescent="0.25">
      <c r="A415" s="4" t="s">
        <v>3</v>
      </c>
      <c r="B415" s="40"/>
      <c r="C415" s="41"/>
      <c r="D415" s="42" t="s">
        <v>25</v>
      </c>
      <c r="E415" s="43"/>
      <c r="F415" s="44"/>
      <c r="G415" s="43"/>
      <c r="H415" s="44"/>
      <c r="I415" s="45">
        <v>6420</v>
      </c>
      <c r="J415" s="45"/>
      <c r="K415" s="13"/>
    </row>
    <row r="416" spans="1:11" x14ac:dyDescent="0.25">
      <c r="A416" s="4" t="s">
        <v>3</v>
      </c>
      <c r="B416" s="34" t="s">
        <v>364</v>
      </c>
      <c r="C416" s="35" t="s">
        <v>1077</v>
      </c>
      <c r="D416" s="36" t="s">
        <v>1078</v>
      </c>
      <c r="E416" s="37">
        <v>6500</v>
      </c>
      <c r="F416" s="38">
        <v>0</v>
      </c>
      <c r="G416" s="37">
        <v>0</v>
      </c>
      <c r="H416" s="38">
        <v>0</v>
      </c>
      <c r="I416" s="39">
        <v>6500</v>
      </c>
      <c r="J416" s="39">
        <f>E416-(F416+H416+I416)</f>
        <v>0</v>
      </c>
      <c r="K416" s="13"/>
    </row>
    <row r="417" spans="1:11" x14ac:dyDescent="0.25">
      <c r="A417" s="4" t="s">
        <v>3</v>
      </c>
      <c r="B417" s="40"/>
      <c r="C417" s="41"/>
      <c r="D417" s="42" t="s">
        <v>25</v>
      </c>
      <c r="E417" s="43"/>
      <c r="F417" s="44"/>
      <c r="G417" s="43"/>
      <c r="H417" s="44"/>
      <c r="I417" s="45">
        <v>6500</v>
      </c>
      <c r="J417" s="45"/>
      <c r="K417" s="13"/>
    </row>
    <row r="418" spans="1:11" x14ac:dyDescent="0.25">
      <c r="A418" s="4" t="s">
        <v>3</v>
      </c>
      <c r="B418" s="34" t="s">
        <v>364</v>
      </c>
      <c r="C418" s="35" t="s">
        <v>1079</v>
      </c>
      <c r="D418" s="36" t="s">
        <v>1080</v>
      </c>
      <c r="E418" s="37">
        <v>19200</v>
      </c>
      <c r="F418" s="38">
        <v>0</v>
      </c>
      <c r="G418" s="37">
        <v>0</v>
      </c>
      <c r="H418" s="38">
        <v>0</v>
      </c>
      <c r="I418" s="39">
        <v>19200</v>
      </c>
      <c r="J418" s="39">
        <f>E418-(F418+H418+I418)</f>
        <v>0</v>
      </c>
      <c r="K418" s="13"/>
    </row>
    <row r="419" spans="1:11" x14ac:dyDescent="0.25">
      <c r="A419" s="4" t="s">
        <v>3</v>
      </c>
      <c r="B419" s="40"/>
      <c r="C419" s="41"/>
      <c r="D419" s="42" t="s">
        <v>25</v>
      </c>
      <c r="E419" s="43"/>
      <c r="F419" s="44"/>
      <c r="G419" s="43"/>
      <c r="H419" s="44"/>
      <c r="I419" s="45">
        <v>19200</v>
      </c>
      <c r="J419" s="45"/>
      <c r="K419" s="13"/>
    </row>
    <row r="420" spans="1:11" x14ac:dyDescent="0.25">
      <c r="A420" s="4" t="s">
        <v>3</v>
      </c>
      <c r="B420" s="34" t="s">
        <v>364</v>
      </c>
      <c r="C420" s="35" t="s">
        <v>1081</v>
      </c>
      <c r="D420" s="36" t="s">
        <v>1082</v>
      </c>
      <c r="E420" s="37">
        <v>6320</v>
      </c>
      <c r="F420" s="38">
        <v>0</v>
      </c>
      <c r="G420" s="37">
        <v>0</v>
      </c>
      <c r="H420" s="38">
        <v>0</v>
      </c>
      <c r="I420" s="39">
        <v>6320</v>
      </c>
      <c r="J420" s="39">
        <f>E420-(F420+H420+I420)</f>
        <v>0</v>
      </c>
      <c r="K420" s="13"/>
    </row>
    <row r="421" spans="1:11" x14ac:dyDescent="0.25">
      <c r="A421" s="4" t="s">
        <v>3</v>
      </c>
      <c r="B421" s="40"/>
      <c r="C421" s="41"/>
      <c r="D421" s="42" t="s">
        <v>25</v>
      </c>
      <c r="E421" s="43"/>
      <c r="F421" s="44"/>
      <c r="G421" s="43"/>
      <c r="H421" s="44"/>
      <c r="I421" s="45">
        <v>6320</v>
      </c>
      <c r="J421" s="45"/>
      <c r="K421" s="13"/>
    </row>
    <row r="422" spans="1:11" x14ac:dyDescent="0.25">
      <c r="A422" s="4" t="s">
        <v>3</v>
      </c>
      <c r="B422" s="34" t="s">
        <v>364</v>
      </c>
      <c r="C422" s="35" t="s">
        <v>1083</v>
      </c>
      <c r="D422" s="36" t="s">
        <v>1084</v>
      </c>
      <c r="E422" s="37">
        <v>9600</v>
      </c>
      <c r="F422" s="38">
        <v>0</v>
      </c>
      <c r="G422" s="37">
        <v>0</v>
      </c>
      <c r="H422" s="38">
        <v>0</v>
      </c>
      <c r="I422" s="39">
        <v>9600</v>
      </c>
      <c r="J422" s="39">
        <f>E422-(F422+H422+I422)</f>
        <v>0</v>
      </c>
      <c r="K422" s="13"/>
    </row>
    <row r="423" spans="1:11" x14ac:dyDescent="0.25">
      <c r="A423" s="4" t="s">
        <v>3</v>
      </c>
      <c r="B423" s="40"/>
      <c r="C423" s="41"/>
      <c r="D423" s="42" t="s">
        <v>25</v>
      </c>
      <c r="E423" s="43"/>
      <c r="F423" s="44"/>
      <c r="G423" s="43"/>
      <c r="H423" s="44"/>
      <c r="I423" s="45">
        <v>9600</v>
      </c>
      <c r="J423" s="45"/>
      <c r="K423" s="13"/>
    </row>
    <row r="424" spans="1:11" x14ac:dyDescent="0.25">
      <c r="A424" s="4" t="s">
        <v>3</v>
      </c>
      <c r="B424" s="34" t="s">
        <v>364</v>
      </c>
      <c r="C424" s="35" t="s">
        <v>1085</v>
      </c>
      <c r="D424" s="36" t="s">
        <v>1086</v>
      </c>
      <c r="E424" s="37">
        <v>6370</v>
      </c>
      <c r="F424" s="38">
        <v>0</v>
      </c>
      <c r="G424" s="37">
        <v>0</v>
      </c>
      <c r="H424" s="38">
        <v>0</v>
      </c>
      <c r="I424" s="39">
        <v>6370</v>
      </c>
      <c r="J424" s="39">
        <f>E424-(F424+H424+I424)</f>
        <v>0</v>
      </c>
      <c r="K424" s="13"/>
    </row>
    <row r="425" spans="1:11" x14ac:dyDescent="0.25">
      <c r="A425" s="4" t="s">
        <v>3</v>
      </c>
      <c r="B425" s="40"/>
      <c r="C425" s="41"/>
      <c r="D425" s="42" t="s">
        <v>25</v>
      </c>
      <c r="E425" s="43"/>
      <c r="F425" s="44"/>
      <c r="G425" s="43"/>
      <c r="H425" s="44"/>
      <c r="I425" s="45">
        <v>6370</v>
      </c>
      <c r="J425" s="45"/>
      <c r="K425" s="13"/>
    </row>
    <row r="426" spans="1:11" x14ac:dyDescent="0.25">
      <c r="A426" s="4" t="s">
        <v>3</v>
      </c>
      <c r="B426" s="34" t="s">
        <v>364</v>
      </c>
      <c r="C426" s="35" t="s">
        <v>1087</v>
      </c>
      <c r="D426" s="36" t="s">
        <v>1088</v>
      </c>
      <c r="E426" s="37">
        <v>43900</v>
      </c>
      <c r="F426" s="38">
        <v>0</v>
      </c>
      <c r="G426" s="37">
        <v>0</v>
      </c>
      <c r="H426" s="38">
        <v>0</v>
      </c>
      <c r="I426" s="39">
        <v>43900</v>
      </c>
      <c r="J426" s="39">
        <f>E426-(F426+H426+I426)</f>
        <v>0</v>
      </c>
      <c r="K426" s="13"/>
    </row>
    <row r="427" spans="1:11" x14ac:dyDescent="0.25">
      <c r="A427" s="4" t="s">
        <v>3</v>
      </c>
      <c r="B427" s="40"/>
      <c r="C427" s="41"/>
      <c r="D427" s="42" t="s">
        <v>25</v>
      </c>
      <c r="E427" s="43"/>
      <c r="F427" s="44"/>
      <c r="G427" s="43"/>
      <c r="H427" s="44"/>
      <c r="I427" s="45">
        <v>43900</v>
      </c>
      <c r="J427" s="45"/>
      <c r="K427" s="13"/>
    </row>
    <row r="428" spans="1:11" x14ac:dyDescent="0.25">
      <c r="A428" s="4" t="s">
        <v>3</v>
      </c>
      <c r="B428" s="34" t="s">
        <v>364</v>
      </c>
      <c r="C428" s="35" t="s">
        <v>1089</v>
      </c>
      <c r="D428" s="36" t="s">
        <v>1090</v>
      </c>
      <c r="E428" s="37">
        <v>7460</v>
      </c>
      <c r="F428" s="38">
        <v>0</v>
      </c>
      <c r="G428" s="37">
        <v>0</v>
      </c>
      <c r="H428" s="38">
        <v>0</v>
      </c>
      <c r="I428" s="39">
        <v>7460</v>
      </c>
      <c r="J428" s="39">
        <f>E428-(F428+H428+I428)</f>
        <v>0</v>
      </c>
      <c r="K428" s="13"/>
    </row>
    <row r="429" spans="1:11" x14ac:dyDescent="0.25">
      <c r="A429" s="4" t="s">
        <v>3</v>
      </c>
      <c r="B429" s="40"/>
      <c r="C429" s="41"/>
      <c r="D429" s="42" t="s">
        <v>25</v>
      </c>
      <c r="E429" s="43"/>
      <c r="F429" s="44"/>
      <c r="G429" s="43"/>
      <c r="H429" s="44"/>
      <c r="I429" s="45">
        <v>7460</v>
      </c>
      <c r="J429" s="45"/>
      <c r="K429" s="13"/>
    </row>
    <row r="430" spans="1:11" x14ac:dyDescent="0.25">
      <c r="A430" s="4" t="s">
        <v>3</v>
      </c>
      <c r="B430" s="34" t="s">
        <v>364</v>
      </c>
      <c r="C430" s="35" t="s">
        <v>1091</v>
      </c>
      <c r="D430" s="36" t="s">
        <v>1092</v>
      </c>
      <c r="E430" s="37">
        <v>6350</v>
      </c>
      <c r="F430" s="38">
        <v>0</v>
      </c>
      <c r="G430" s="37">
        <v>0</v>
      </c>
      <c r="H430" s="38">
        <v>0</v>
      </c>
      <c r="I430" s="39">
        <v>6350</v>
      </c>
      <c r="J430" s="39">
        <f>E430-(F430+H430+I430)</f>
        <v>0</v>
      </c>
      <c r="K430" s="13"/>
    </row>
    <row r="431" spans="1:11" x14ac:dyDescent="0.25">
      <c r="A431" s="4" t="s">
        <v>3</v>
      </c>
      <c r="B431" s="40"/>
      <c r="C431" s="41"/>
      <c r="D431" s="42" t="s">
        <v>25</v>
      </c>
      <c r="E431" s="43"/>
      <c r="F431" s="44"/>
      <c r="G431" s="43"/>
      <c r="H431" s="44"/>
      <c r="I431" s="45">
        <v>6350</v>
      </c>
      <c r="J431" s="45"/>
      <c r="K431" s="13"/>
    </row>
    <row r="432" spans="1:11" x14ac:dyDescent="0.25">
      <c r="A432" s="4" t="s">
        <v>3</v>
      </c>
      <c r="B432" s="34" t="s">
        <v>364</v>
      </c>
      <c r="C432" s="35" t="s">
        <v>1093</v>
      </c>
      <c r="D432" s="36" t="s">
        <v>1094</v>
      </c>
      <c r="E432" s="37">
        <v>6130</v>
      </c>
      <c r="F432" s="38">
        <v>0</v>
      </c>
      <c r="G432" s="37">
        <v>0</v>
      </c>
      <c r="H432" s="38">
        <v>0</v>
      </c>
      <c r="I432" s="39">
        <v>6130</v>
      </c>
      <c r="J432" s="39">
        <f>E432-(F432+H432+I432)</f>
        <v>0</v>
      </c>
      <c r="K432" s="13"/>
    </row>
    <row r="433" spans="1:11" x14ac:dyDescent="0.25">
      <c r="A433" s="4" t="s">
        <v>3</v>
      </c>
      <c r="B433" s="40"/>
      <c r="C433" s="41"/>
      <c r="D433" s="42" t="s">
        <v>25</v>
      </c>
      <c r="E433" s="43"/>
      <c r="F433" s="44"/>
      <c r="G433" s="43"/>
      <c r="H433" s="44"/>
      <c r="I433" s="45">
        <v>6130</v>
      </c>
      <c r="J433" s="45"/>
      <c r="K433" s="13"/>
    </row>
    <row r="434" spans="1:11" x14ac:dyDescent="0.25">
      <c r="A434" s="4" t="s">
        <v>3</v>
      </c>
      <c r="B434" s="34" t="s">
        <v>364</v>
      </c>
      <c r="C434" s="35" t="s">
        <v>1095</v>
      </c>
      <c r="D434" s="36" t="s">
        <v>1096</v>
      </c>
      <c r="E434" s="37">
        <v>6560</v>
      </c>
      <c r="F434" s="38">
        <v>0</v>
      </c>
      <c r="G434" s="37">
        <v>0</v>
      </c>
      <c r="H434" s="38">
        <v>0</v>
      </c>
      <c r="I434" s="39">
        <v>6560</v>
      </c>
      <c r="J434" s="39">
        <f>E434-(F434+H434+I434)</f>
        <v>0</v>
      </c>
      <c r="K434" s="13"/>
    </row>
    <row r="435" spans="1:11" x14ac:dyDescent="0.25">
      <c r="A435" s="4" t="s">
        <v>3</v>
      </c>
      <c r="B435" s="40"/>
      <c r="C435" s="41"/>
      <c r="D435" s="42" t="s">
        <v>25</v>
      </c>
      <c r="E435" s="43"/>
      <c r="F435" s="44"/>
      <c r="G435" s="43"/>
      <c r="H435" s="44"/>
      <c r="I435" s="45">
        <v>6560</v>
      </c>
      <c r="J435" s="45"/>
      <c r="K435" s="13"/>
    </row>
    <row r="436" spans="1:11" x14ac:dyDescent="0.25">
      <c r="A436" s="4" t="s">
        <v>3</v>
      </c>
      <c r="B436" s="34" t="s">
        <v>364</v>
      </c>
      <c r="C436" s="35" t="s">
        <v>1097</v>
      </c>
      <c r="D436" s="36" t="s">
        <v>1098</v>
      </c>
      <c r="E436" s="37">
        <v>10420</v>
      </c>
      <c r="F436" s="38">
        <v>0</v>
      </c>
      <c r="G436" s="37">
        <v>0</v>
      </c>
      <c r="H436" s="38">
        <v>0</v>
      </c>
      <c r="I436" s="39">
        <v>10420</v>
      </c>
      <c r="J436" s="39">
        <f>E436-(F436+H436+I436)</f>
        <v>0</v>
      </c>
      <c r="K436" s="13"/>
    </row>
    <row r="437" spans="1:11" x14ac:dyDescent="0.25">
      <c r="A437" s="4" t="s">
        <v>3</v>
      </c>
      <c r="B437" s="40"/>
      <c r="C437" s="41"/>
      <c r="D437" s="42" t="s">
        <v>25</v>
      </c>
      <c r="E437" s="43"/>
      <c r="F437" s="44"/>
      <c r="G437" s="43"/>
      <c r="H437" s="44"/>
      <c r="I437" s="45">
        <v>10420</v>
      </c>
      <c r="J437" s="45"/>
      <c r="K437" s="13"/>
    </row>
    <row r="438" spans="1:11" x14ac:dyDescent="0.25">
      <c r="A438" s="4" t="s">
        <v>3</v>
      </c>
      <c r="B438" s="34" t="s">
        <v>364</v>
      </c>
      <c r="C438" s="35" t="s">
        <v>1099</v>
      </c>
      <c r="D438" s="36" t="s">
        <v>1100</v>
      </c>
      <c r="E438" s="37">
        <v>18900</v>
      </c>
      <c r="F438" s="38">
        <v>0</v>
      </c>
      <c r="G438" s="37">
        <v>0</v>
      </c>
      <c r="H438" s="38">
        <v>0</v>
      </c>
      <c r="I438" s="39">
        <v>18900</v>
      </c>
      <c r="J438" s="39">
        <f>E438-(F438+H438+I438)</f>
        <v>0</v>
      </c>
      <c r="K438" s="13"/>
    </row>
    <row r="439" spans="1:11" x14ac:dyDescent="0.25">
      <c r="A439" s="4" t="s">
        <v>3</v>
      </c>
      <c r="B439" s="40"/>
      <c r="C439" s="41"/>
      <c r="D439" s="42" t="s">
        <v>25</v>
      </c>
      <c r="E439" s="43"/>
      <c r="F439" s="44"/>
      <c r="G439" s="43"/>
      <c r="H439" s="44"/>
      <c r="I439" s="45">
        <v>18900</v>
      </c>
      <c r="J439" s="45"/>
      <c r="K439" s="13"/>
    </row>
    <row r="440" spans="1:11" x14ac:dyDescent="0.25">
      <c r="A440" s="4" t="s">
        <v>3</v>
      </c>
      <c r="B440" s="34" t="s">
        <v>364</v>
      </c>
      <c r="C440" s="35" t="s">
        <v>1101</v>
      </c>
      <c r="D440" s="36" t="s">
        <v>1102</v>
      </c>
      <c r="E440" s="37">
        <v>15100</v>
      </c>
      <c r="F440" s="38">
        <v>0</v>
      </c>
      <c r="G440" s="37">
        <v>0</v>
      </c>
      <c r="H440" s="38">
        <v>0</v>
      </c>
      <c r="I440" s="39">
        <v>15100</v>
      </c>
      <c r="J440" s="39">
        <f>E440-(F440+H440+I440)</f>
        <v>0</v>
      </c>
      <c r="K440" s="13"/>
    </row>
    <row r="441" spans="1:11" x14ac:dyDescent="0.25">
      <c r="A441" s="4" t="s">
        <v>3</v>
      </c>
      <c r="B441" s="40"/>
      <c r="C441" s="41"/>
      <c r="D441" s="42" t="s">
        <v>25</v>
      </c>
      <c r="E441" s="43"/>
      <c r="F441" s="44"/>
      <c r="G441" s="43"/>
      <c r="H441" s="44"/>
      <c r="I441" s="45">
        <v>15100</v>
      </c>
      <c r="J441" s="45"/>
      <c r="K441" s="13"/>
    </row>
    <row r="442" spans="1:11" x14ac:dyDescent="0.25">
      <c r="A442" s="4" t="s">
        <v>3</v>
      </c>
      <c r="B442" s="34" t="s">
        <v>364</v>
      </c>
      <c r="C442" s="35" t="s">
        <v>1103</v>
      </c>
      <c r="D442" s="36" t="s">
        <v>1104</v>
      </c>
      <c r="E442" s="37">
        <v>50000</v>
      </c>
      <c r="F442" s="38">
        <v>0</v>
      </c>
      <c r="G442" s="37">
        <v>0</v>
      </c>
      <c r="H442" s="38">
        <v>0</v>
      </c>
      <c r="I442" s="39">
        <v>50000</v>
      </c>
      <c r="J442" s="39">
        <f>E442-(F442+H442+I442)</f>
        <v>0</v>
      </c>
      <c r="K442" s="13"/>
    </row>
    <row r="443" spans="1:11" x14ac:dyDescent="0.25">
      <c r="A443" s="4" t="s">
        <v>3</v>
      </c>
      <c r="B443" s="40"/>
      <c r="C443" s="41"/>
      <c r="D443" s="42" t="s">
        <v>382</v>
      </c>
      <c r="E443" s="43"/>
      <c r="F443" s="44"/>
      <c r="G443" s="43"/>
      <c r="H443" s="44"/>
      <c r="I443" s="45">
        <v>40000</v>
      </c>
      <c r="J443" s="45"/>
      <c r="K443" s="13"/>
    </row>
    <row r="444" spans="1:11" x14ac:dyDescent="0.25">
      <c r="A444" s="4" t="s">
        <v>3</v>
      </c>
      <c r="B444" s="40"/>
      <c r="C444" s="41"/>
      <c r="D444" s="42" t="s">
        <v>25</v>
      </c>
      <c r="E444" s="43"/>
      <c r="F444" s="44"/>
      <c r="G444" s="43"/>
      <c r="H444" s="44"/>
      <c r="I444" s="45">
        <v>10000</v>
      </c>
      <c r="J444" s="45"/>
      <c r="K444" s="13"/>
    </row>
    <row r="445" spans="1:11" x14ac:dyDescent="0.25">
      <c r="A445" s="4" t="s">
        <v>3</v>
      </c>
      <c r="B445" s="34" t="s">
        <v>364</v>
      </c>
      <c r="C445" s="35" t="s">
        <v>1105</v>
      </c>
      <c r="D445" s="36" t="s">
        <v>1106</v>
      </c>
      <c r="E445" s="37">
        <v>7710</v>
      </c>
      <c r="F445" s="38">
        <v>0</v>
      </c>
      <c r="G445" s="37">
        <v>0</v>
      </c>
      <c r="H445" s="38">
        <v>0</v>
      </c>
      <c r="I445" s="39">
        <v>7710</v>
      </c>
      <c r="J445" s="39">
        <f>E445-(F445+H445+I445)</f>
        <v>0</v>
      </c>
      <c r="K445" s="13"/>
    </row>
    <row r="446" spans="1:11" x14ac:dyDescent="0.25">
      <c r="A446" s="4" t="s">
        <v>3</v>
      </c>
      <c r="B446" s="40"/>
      <c r="C446" s="41"/>
      <c r="D446" s="42" t="s">
        <v>25</v>
      </c>
      <c r="E446" s="43"/>
      <c r="F446" s="44"/>
      <c r="G446" s="43"/>
      <c r="H446" s="44"/>
      <c r="I446" s="45">
        <v>7710</v>
      </c>
      <c r="J446" s="45"/>
      <c r="K446" s="13"/>
    </row>
    <row r="447" spans="1:11" x14ac:dyDescent="0.25">
      <c r="A447" s="4" t="s">
        <v>3</v>
      </c>
      <c r="B447" s="34" t="s">
        <v>364</v>
      </c>
      <c r="C447" s="35" t="s">
        <v>1107</v>
      </c>
      <c r="D447" s="36" t="s">
        <v>1108</v>
      </c>
      <c r="E447" s="37">
        <v>10000</v>
      </c>
      <c r="F447" s="38">
        <v>0</v>
      </c>
      <c r="G447" s="37">
        <v>0</v>
      </c>
      <c r="H447" s="38">
        <v>0</v>
      </c>
      <c r="I447" s="39">
        <v>10000</v>
      </c>
      <c r="J447" s="39">
        <f>E447-(F447+H447+I447)</f>
        <v>0</v>
      </c>
      <c r="K447" s="13"/>
    </row>
    <row r="448" spans="1:11" x14ac:dyDescent="0.25">
      <c r="A448" s="4" t="s">
        <v>3</v>
      </c>
      <c r="B448" s="40"/>
      <c r="C448" s="41"/>
      <c r="D448" s="42" t="s">
        <v>25</v>
      </c>
      <c r="E448" s="43"/>
      <c r="F448" s="44"/>
      <c r="G448" s="43"/>
      <c r="H448" s="44"/>
      <c r="I448" s="45">
        <v>10000</v>
      </c>
      <c r="J448" s="45"/>
      <c r="K448" s="13"/>
    </row>
    <row r="449" spans="1:11" x14ac:dyDescent="0.25">
      <c r="A449" s="4" t="s">
        <v>3</v>
      </c>
      <c r="B449" s="34" t="s">
        <v>364</v>
      </c>
      <c r="C449" s="35" t="s">
        <v>1109</v>
      </c>
      <c r="D449" s="36" t="s">
        <v>1110</v>
      </c>
      <c r="E449" s="37">
        <v>2000</v>
      </c>
      <c r="F449" s="38">
        <v>0</v>
      </c>
      <c r="G449" s="37">
        <v>0</v>
      </c>
      <c r="H449" s="38">
        <v>0</v>
      </c>
      <c r="I449" s="39">
        <v>2000</v>
      </c>
      <c r="J449" s="39">
        <f>E449-(F449+H449+I449)</f>
        <v>0</v>
      </c>
      <c r="K449" s="13"/>
    </row>
    <row r="450" spans="1:11" x14ac:dyDescent="0.25">
      <c r="A450" s="4" t="s">
        <v>3</v>
      </c>
      <c r="B450" s="40"/>
      <c r="C450" s="41"/>
      <c r="D450" s="42" t="s">
        <v>25</v>
      </c>
      <c r="E450" s="43"/>
      <c r="F450" s="44"/>
      <c r="G450" s="43"/>
      <c r="H450" s="44"/>
      <c r="I450" s="45">
        <v>2000</v>
      </c>
      <c r="J450" s="45"/>
      <c r="K450" s="13"/>
    </row>
    <row r="451" spans="1:11" x14ac:dyDescent="0.25">
      <c r="A451" s="4" t="s">
        <v>3</v>
      </c>
      <c r="B451" s="34" t="s">
        <v>364</v>
      </c>
      <c r="C451" s="35" t="s">
        <v>1111</v>
      </c>
      <c r="D451" s="36" t="s">
        <v>1112</v>
      </c>
      <c r="E451" s="37">
        <v>31200</v>
      </c>
      <c r="F451" s="38">
        <v>0</v>
      </c>
      <c r="G451" s="37">
        <v>0</v>
      </c>
      <c r="H451" s="38">
        <v>0</v>
      </c>
      <c r="I451" s="39">
        <v>31200</v>
      </c>
      <c r="J451" s="39">
        <f>E451-(F451+H451+I451)</f>
        <v>0</v>
      </c>
      <c r="K451" s="13"/>
    </row>
    <row r="452" spans="1:11" x14ac:dyDescent="0.25">
      <c r="A452" s="4" t="s">
        <v>3</v>
      </c>
      <c r="B452" s="40"/>
      <c r="C452" s="41"/>
      <c r="D452" s="42" t="s">
        <v>25</v>
      </c>
      <c r="E452" s="43"/>
      <c r="F452" s="44"/>
      <c r="G452" s="43"/>
      <c r="H452" s="44"/>
      <c r="I452" s="45">
        <v>31200</v>
      </c>
      <c r="J452" s="45"/>
      <c r="K452" s="13"/>
    </row>
    <row r="453" spans="1:11" x14ac:dyDescent="0.25">
      <c r="A453" s="4" t="s">
        <v>3</v>
      </c>
      <c r="B453" s="34" t="s">
        <v>364</v>
      </c>
      <c r="C453" s="35" t="s">
        <v>1113</v>
      </c>
      <c r="D453" s="36" t="s">
        <v>1114</v>
      </c>
      <c r="E453" s="37">
        <v>115000</v>
      </c>
      <c r="F453" s="38">
        <v>0</v>
      </c>
      <c r="G453" s="37">
        <v>0</v>
      </c>
      <c r="H453" s="38">
        <v>0</v>
      </c>
      <c r="I453" s="39">
        <v>115000</v>
      </c>
      <c r="J453" s="39">
        <f>E453-(F453+H453+I453)</f>
        <v>0</v>
      </c>
      <c r="K453" s="13"/>
    </row>
    <row r="454" spans="1:11" x14ac:dyDescent="0.25">
      <c r="A454" s="4" t="s">
        <v>3</v>
      </c>
      <c r="B454" s="40"/>
      <c r="C454" s="41"/>
      <c r="D454" s="42" t="s">
        <v>25</v>
      </c>
      <c r="E454" s="43"/>
      <c r="F454" s="44"/>
      <c r="G454" s="43"/>
      <c r="H454" s="44"/>
      <c r="I454" s="45">
        <v>115000</v>
      </c>
      <c r="J454" s="45"/>
      <c r="K454" s="13"/>
    </row>
    <row r="455" spans="1:11" x14ac:dyDescent="0.25">
      <c r="A455" s="4" t="s">
        <v>3</v>
      </c>
      <c r="B455" s="34" t="s">
        <v>364</v>
      </c>
      <c r="C455" s="35" t="s">
        <v>1115</v>
      </c>
      <c r="D455" s="36" t="s">
        <v>1116</v>
      </c>
      <c r="E455" s="37">
        <v>3000</v>
      </c>
      <c r="F455" s="38">
        <v>0</v>
      </c>
      <c r="G455" s="37">
        <v>0</v>
      </c>
      <c r="H455" s="38">
        <v>0</v>
      </c>
      <c r="I455" s="39">
        <v>3000</v>
      </c>
      <c r="J455" s="39">
        <f>E455-(F455+H455+I455)</f>
        <v>0</v>
      </c>
      <c r="K455" s="13"/>
    </row>
    <row r="456" spans="1:11" x14ac:dyDescent="0.25">
      <c r="A456" s="4" t="s">
        <v>3</v>
      </c>
      <c r="B456" s="40"/>
      <c r="C456" s="41"/>
      <c r="D456" s="42" t="s">
        <v>25</v>
      </c>
      <c r="E456" s="43"/>
      <c r="F456" s="44"/>
      <c r="G456" s="43"/>
      <c r="H456" s="44"/>
      <c r="I456" s="45">
        <v>3000</v>
      </c>
      <c r="J456" s="45"/>
      <c r="K456" s="13"/>
    </row>
    <row r="457" spans="1:11" x14ac:dyDescent="0.25">
      <c r="A457" s="4" t="s">
        <v>3</v>
      </c>
      <c r="B457" s="34" t="s">
        <v>364</v>
      </c>
      <c r="C457" s="35" t="s">
        <v>1117</v>
      </c>
      <c r="D457" s="36" t="s">
        <v>1118</v>
      </c>
      <c r="E457" s="37">
        <v>3000</v>
      </c>
      <c r="F457" s="38">
        <v>0</v>
      </c>
      <c r="G457" s="37">
        <v>0</v>
      </c>
      <c r="H457" s="38">
        <v>0</v>
      </c>
      <c r="I457" s="39">
        <v>3000</v>
      </c>
      <c r="J457" s="39">
        <f>E457-(F457+H457+I457)</f>
        <v>0</v>
      </c>
      <c r="K457" s="13"/>
    </row>
    <row r="458" spans="1:11" x14ac:dyDescent="0.25">
      <c r="A458" s="4" t="s">
        <v>3</v>
      </c>
      <c r="B458" s="40"/>
      <c r="C458" s="41"/>
      <c r="D458" s="42" t="s">
        <v>25</v>
      </c>
      <c r="E458" s="43"/>
      <c r="F458" s="44"/>
      <c r="G458" s="43"/>
      <c r="H458" s="44"/>
      <c r="I458" s="45">
        <v>3000</v>
      </c>
      <c r="J458" s="45"/>
      <c r="K458" s="13"/>
    </row>
    <row r="459" spans="1:11" x14ac:dyDescent="0.25">
      <c r="A459" s="4" t="s">
        <v>3</v>
      </c>
      <c r="B459" s="34" t="s">
        <v>364</v>
      </c>
      <c r="C459" s="35" t="s">
        <v>1119</v>
      </c>
      <c r="D459" s="36" t="s">
        <v>1120</v>
      </c>
      <c r="E459" s="37">
        <v>20000</v>
      </c>
      <c r="F459" s="38">
        <v>0</v>
      </c>
      <c r="G459" s="37">
        <v>0</v>
      </c>
      <c r="H459" s="38">
        <v>0</v>
      </c>
      <c r="I459" s="39">
        <v>20000</v>
      </c>
      <c r="J459" s="39">
        <f>E459-(F459+H459+I459)</f>
        <v>0</v>
      </c>
      <c r="K459" s="13"/>
    </row>
    <row r="460" spans="1:11" x14ac:dyDescent="0.25">
      <c r="A460" s="4" t="s">
        <v>3</v>
      </c>
      <c r="B460" s="40"/>
      <c r="C460" s="41"/>
      <c r="D460" s="42" t="s">
        <v>25</v>
      </c>
      <c r="E460" s="43"/>
      <c r="F460" s="44"/>
      <c r="G460" s="43"/>
      <c r="H460" s="44"/>
      <c r="I460" s="45">
        <v>20000</v>
      </c>
      <c r="J460" s="45"/>
      <c r="K460" s="13"/>
    </row>
    <row r="461" spans="1:11" x14ac:dyDescent="0.25">
      <c r="A461" s="4" t="s">
        <v>3</v>
      </c>
      <c r="B461" s="34" t="s">
        <v>364</v>
      </c>
      <c r="C461" s="35" t="s">
        <v>1121</v>
      </c>
      <c r="D461" s="36" t="s">
        <v>1122</v>
      </c>
      <c r="E461" s="37">
        <v>30000</v>
      </c>
      <c r="F461" s="38">
        <v>0</v>
      </c>
      <c r="G461" s="37">
        <v>0</v>
      </c>
      <c r="H461" s="38">
        <v>0</v>
      </c>
      <c r="I461" s="39">
        <v>30000</v>
      </c>
      <c r="J461" s="39">
        <f>E461-(F461+H461+I461)</f>
        <v>0</v>
      </c>
      <c r="K461" s="13"/>
    </row>
    <row r="462" spans="1:11" x14ac:dyDescent="0.25">
      <c r="A462" s="4" t="s">
        <v>3</v>
      </c>
      <c r="B462" s="40"/>
      <c r="C462" s="41"/>
      <c r="D462" s="42" t="s">
        <v>25</v>
      </c>
      <c r="E462" s="43"/>
      <c r="F462" s="44"/>
      <c r="G462" s="43"/>
      <c r="H462" s="44"/>
      <c r="I462" s="45">
        <v>30000</v>
      </c>
      <c r="J462" s="45"/>
      <c r="K462" s="13"/>
    </row>
    <row r="463" spans="1:11" x14ac:dyDescent="0.25">
      <c r="A463" s="4" t="s">
        <v>3</v>
      </c>
      <c r="B463" s="34" t="s">
        <v>364</v>
      </c>
      <c r="C463" s="35" t="s">
        <v>1123</v>
      </c>
      <c r="D463" s="36" t="s">
        <v>1124</v>
      </c>
      <c r="E463" s="37">
        <v>3000</v>
      </c>
      <c r="F463" s="38">
        <v>0</v>
      </c>
      <c r="G463" s="37">
        <v>0</v>
      </c>
      <c r="H463" s="38">
        <v>0</v>
      </c>
      <c r="I463" s="39">
        <v>3000</v>
      </c>
      <c r="J463" s="39">
        <f>E463-(F463+H463+I463)</f>
        <v>0</v>
      </c>
      <c r="K463" s="13"/>
    </row>
    <row r="464" spans="1:11" x14ac:dyDescent="0.25">
      <c r="A464" s="4" t="s">
        <v>3</v>
      </c>
      <c r="B464" s="40"/>
      <c r="C464" s="41"/>
      <c r="D464" s="42" t="s">
        <v>25</v>
      </c>
      <c r="E464" s="43"/>
      <c r="F464" s="44"/>
      <c r="G464" s="43"/>
      <c r="H464" s="44"/>
      <c r="I464" s="45">
        <v>3000</v>
      </c>
      <c r="J464" s="45"/>
      <c r="K464" s="13"/>
    </row>
    <row r="465" spans="1:11" x14ac:dyDescent="0.25">
      <c r="A465" s="4" t="s">
        <v>3</v>
      </c>
      <c r="B465" s="34" t="s">
        <v>364</v>
      </c>
      <c r="C465" s="35" t="s">
        <v>1125</v>
      </c>
      <c r="D465" s="36" t="s">
        <v>1126</v>
      </c>
      <c r="E465" s="37">
        <v>18000</v>
      </c>
      <c r="F465" s="38">
        <v>0</v>
      </c>
      <c r="G465" s="37">
        <v>0</v>
      </c>
      <c r="H465" s="38">
        <v>0</v>
      </c>
      <c r="I465" s="39">
        <v>18000</v>
      </c>
      <c r="J465" s="39">
        <f>E465-(F465+H465+I465)</f>
        <v>0</v>
      </c>
      <c r="K465" s="13"/>
    </row>
    <row r="466" spans="1:11" x14ac:dyDescent="0.25">
      <c r="A466" s="4" t="s">
        <v>3</v>
      </c>
      <c r="B466" s="40"/>
      <c r="C466" s="41"/>
      <c r="D466" s="42" t="s">
        <v>25</v>
      </c>
      <c r="E466" s="43"/>
      <c r="F466" s="44"/>
      <c r="G466" s="43"/>
      <c r="H466" s="44"/>
      <c r="I466" s="45">
        <v>18000</v>
      </c>
      <c r="J466" s="45"/>
      <c r="K466" s="13"/>
    </row>
    <row r="467" spans="1:11" x14ac:dyDescent="0.25">
      <c r="A467" s="4" t="s">
        <v>3</v>
      </c>
      <c r="B467" s="34" t="s">
        <v>364</v>
      </c>
      <c r="C467" s="35" t="s">
        <v>1127</v>
      </c>
      <c r="D467" s="36" t="s">
        <v>1128</v>
      </c>
      <c r="E467" s="37">
        <v>1650</v>
      </c>
      <c r="F467" s="38">
        <v>0</v>
      </c>
      <c r="G467" s="37">
        <v>0</v>
      </c>
      <c r="H467" s="38">
        <v>0</v>
      </c>
      <c r="I467" s="39">
        <v>1650</v>
      </c>
      <c r="J467" s="39">
        <f>E467-(F467+H467+I467)</f>
        <v>0</v>
      </c>
      <c r="K467" s="13"/>
    </row>
    <row r="468" spans="1:11" x14ac:dyDescent="0.25">
      <c r="A468" s="4" t="s">
        <v>3</v>
      </c>
      <c r="B468" s="40"/>
      <c r="C468" s="41"/>
      <c r="D468" s="42" t="s">
        <v>25</v>
      </c>
      <c r="E468" s="43"/>
      <c r="F468" s="44"/>
      <c r="G468" s="43"/>
      <c r="H468" s="44"/>
      <c r="I468" s="45">
        <v>1650</v>
      </c>
      <c r="J468" s="45"/>
      <c r="K468" s="13"/>
    </row>
    <row r="469" spans="1:11" x14ac:dyDescent="0.25">
      <c r="A469" s="4" t="s">
        <v>3</v>
      </c>
      <c r="B469" s="34" t="s">
        <v>364</v>
      </c>
      <c r="C469" s="35" t="s">
        <v>1129</v>
      </c>
      <c r="D469" s="36" t="s">
        <v>1130</v>
      </c>
      <c r="E469" s="37">
        <v>10000</v>
      </c>
      <c r="F469" s="38">
        <v>0</v>
      </c>
      <c r="G469" s="37">
        <v>0</v>
      </c>
      <c r="H469" s="38">
        <v>0</v>
      </c>
      <c r="I469" s="39">
        <v>10000</v>
      </c>
      <c r="J469" s="39">
        <f>E469-(F469+H469+I469)</f>
        <v>0</v>
      </c>
      <c r="K469" s="13"/>
    </row>
    <row r="470" spans="1:11" x14ac:dyDescent="0.25">
      <c r="A470" s="4" t="s">
        <v>3</v>
      </c>
      <c r="B470" s="40"/>
      <c r="C470" s="41"/>
      <c r="D470" s="42" t="s">
        <v>25</v>
      </c>
      <c r="E470" s="43"/>
      <c r="F470" s="44"/>
      <c r="G470" s="43"/>
      <c r="H470" s="44"/>
      <c r="I470" s="45">
        <v>10000</v>
      </c>
      <c r="J470" s="45"/>
      <c r="K470" s="13"/>
    </row>
    <row r="471" spans="1:11" x14ac:dyDescent="0.25">
      <c r="A471" s="4" t="s">
        <v>3</v>
      </c>
      <c r="B471" s="34" t="s">
        <v>364</v>
      </c>
      <c r="C471" s="35" t="s">
        <v>1131</v>
      </c>
      <c r="D471" s="36" t="s">
        <v>1132</v>
      </c>
      <c r="E471" s="37">
        <v>10000</v>
      </c>
      <c r="F471" s="38">
        <v>0</v>
      </c>
      <c r="G471" s="37">
        <v>0</v>
      </c>
      <c r="H471" s="38">
        <v>0</v>
      </c>
      <c r="I471" s="39">
        <v>10000</v>
      </c>
      <c r="J471" s="39">
        <f>E471-(F471+H471+I471)</f>
        <v>0</v>
      </c>
      <c r="K471" s="13"/>
    </row>
    <row r="472" spans="1:11" x14ac:dyDescent="0.25">
      <c r="A472" s="4" t="s">
        <v>3</v>
      </c>
      <c r="B472" s="40"/>
      <c r="C472" s="41"/>
      <c r="D472" s="42" t="s">
        <v>25</v>
      </c>
      <c r="E472" s="43"/>
      <c r="F472" s="44"/>
      <c r="G472" s="43"/>
      <c r="H472" s="44"/>
      <c r="I472" s="45">
        <v>10000</v>
      </c>
      <c r="J472" s="45"/>
      <c r="K472" s="13"/>
    </row>
    <row r="473" spans="1:11" x14ac:dyDescent="0.25">
      <c r="A473" s="4" t="s">
        <v>3</v>
      </c>
      <c r="B473" s="34" t="s">
        <v>364</v>
      </c>
      <c r="C473" s="35" t="s">
        <v>1133</v>
      </c>
      <c r="D473" s="36" t="s">
        <v>1134</v>
      </c>
      <c r="E473" s="37">
        <v>7360</v>
      </c>
      <c r="F473" s="38">
        <v>0</v>
      </c>
      <c r="G473" s="37">
        <v>0</v>
      </c>
      <c r="H473" s="38">
        <v>0</v>
      </c>
      <c r="I473" s="39">
        <v>7360</v>
      </c>
      <c r="J473" s="39">
        <f>E473-(F473+H473+I473)</f>
        <v>0</v>
      </c>
      <c r="K473" s="13"/>
    </row>
    <row r="474" spans="1:11" x14ac:dyDescent="0.25">
      <c r="A474" s="4" t="s">
        <v>3</v>
      </c>
      <c r="B474" s="40"/>
      <c r="C474" s="41"/>
      <c r="D474" s="42" t="s">
        <v>25</v>
      </c>
      <c r="E474" s="43"/>
      <c r="F474" s="44"/>
      <c r="G474" s="43"/>
      <c r="H474" s="44"/>
      <c r="I474" s="45">
        <v>7360</v>
      </c>
      <c r="J474" s="45"/>
      <c r="K474" s="13"/>
    </row>
    <row r="475" spans="1:11" x14ac:dyDescent="0.25">
      <c r="A475" s="4" t="s">
        <v>3</v>
      </c>
      <c r="B475" s="34" t="s">
        <v>364</v>
      </c>
      <c r="C475" s="35" t="s">
        <v>1135</v>
      </c>
      <c r="D475" s="36" t="s">
        <v>1136</v>
      </c>
      <c r="E475" s="37">
        <v>8590</v>
      </c>
      <c r="F475" s="38">
        <v>0</v>
      </c>
      <c r="G475" s="37">
        <v>0</v>
      </c>
      <c r="H475" s="38">
        <v>0</v>
      </c>
      <c r="I475" s="39">
        <v>8590</v>
      </c>
      <c r="J475" s="39">
        <f>E475-(F475+H475+I475)</f>
        <v>0</v>
      </c>
      <c r="K475" s="13"/>
    </row>
    <row r="476" spans="1:11" x14ac:dyDescent="0.25">
      <c r="A476" s="4" t="s">
        <v>3</v>
      </c>
      <c r="B476" s="40"/>
      <c r="C476" s="41"/>
      <c r="D476" s="42" t="s">
        <v>25</v>
      </c>
      <c r="E476" s="43"/>
      <c r="F476" s="44"/>
      <c r="G476" s="43"/>
      <c r="H476" s="44"/>
      <c r="I476" s="45">
        <v>8590</v>
      </c>
      <c r="J476" s="45"/>
      <c r="K476" s="13"/>
    </row>
    <row r="477" spans="1:11" x14ac:dyDescent="0.25">
      <c r="A477" s="4" t="s">
        <v>3</v>
      </c>
      <c r="B477" s="34" t="s">
        <v>364</v>
      </c>
      <c r="C477" s="35" t="s">
        <v>1137</v>
      </c>
      <c r="D477" s="36" t="s">
        <v>1138</v>
      </c>
      <c r="E477" s="37">
        <v>7540</v>
      </c>
      <c r="F477" s="38">
        <v>0</v>
      </c>
      <c r="G477" s="37">
        <v>0</v>
      </c>
      <c r="H477" s="38">
        <v>0</v>
      </c>
      <c r="I477" s="39">
        <v>7540</v>
      </c>
      <c r="J477" s="39">
        <f>E477-(F477+H477+I477)</f>
        <v>0</v>
      </c>
      <c r="K477" s="13"/>
    </row>
    <row r="478" spans="1:11" x14ac:dyDescent="0.25">
      <c r="A478" s="4" t="s">
        <v>3</v>
      </c>
      <c r="B478" s="40"/>
      <c r="C478" s="41"/>
      <c r="D478" s="42" t="s">
        <v>25</v>
      </c>
      <c r="E478" s="43"/>
      <c r="F478" s="44"/>
      <c r="G478" s="43"/>
      <c r="H478" s="44"/>
      <c r="I478" s="45">
        <v>7540</v>
      </c>
      <c r="J478" s="45"/>
      <c r="K478" s="13"/>
    </row>
    <row r="479" spans="1:11" x14ac:dyDescent="0.25">
      <c r="A479" s="4" t="s">
        <v>3</v>
      </c>
      <c r="B479" s="34" t="s">
        <v>364</v>
      </c>
      <c r="C479" s="35" t="s">
        <v>1139</v>
      </c>
      <c r="D479" s="36" t="s">
        <v>1140</v>
      </c>
      <c r="E479" s="37">
        <v>7410</v>
      </c>
      <c r="F479" s="38">
        <v>0</v>
      </c>
      <c r="G479" s="37">
        <v>0</v>
      </c>
      <c r="H479" s="38">
        <v>0</v>
      </c>
      <c r="I479" s="39">
        <v>7410</v>
      </c>
      <c r="J479" s="39">
        <f>E479-(F479+H479+I479)</f>
        <v>0</v>
      </c>
      <c r="K479" s="13"/>
    </row>
    <row r="480" spans="1:11" x14ac:dyDescent="0.25">
      <c r="A480" s="4" t="s">
        <v>3</v>
      </c>
      <c r="B480" s="40"/>
      <c r="C480" s="41"/>
      <c r="D480" s="42" t="s">
        <v>25</v>
      </c>
      <c r="E480" s="43"/>
      <c r="F480" s="44"/>
      <c r="G480" s="43"/>
      <c r="H480" s="44"/>
      <c r="I480" s="45">
        <v>7410</v>
      </c>
      <c r="J480" s="45"/>
      <c r="K480" s="13"/>
    </row>
    <row r="481" spans="1:11" x14ac:dyDescent="0.25">
      <c r="A481" s="4" t="s">
        <v>3</v>
      </c>
      <c r="B481" s="34" t="s">
        <v>364</v>
      </c>
      <c r="C481" s="35" t="s">
        <v>1141</v>
      </c>
      <c r="D481" s="36" t="s">
        <v>1142</v>
      </c>
      <c r="E481" s="37">
        <v>5000</v>
      </c>
      <c r="F481" s="38">
        <v>0</v>
      </c>
      <c r="G481" s="37">
        <v>0</v>
      </c>
      <c r="H481" s="38">
        <v>0</v>
      </c>
      <c r="I481" s="39">
        <v>5000</v>
      </c>
      <c r="J481" s="39">
        <f>E481-(F481+H481+I481)</f>
        <v>0</v>
      </c>
      <c r="K481" s="13"/>
    </row>
    <row r="482" spans="1:11" x14ac:dyDescent="0.25">
      <c r="A482" s="4" t="s">
        <v>3</v>
      </c>
      <c r="B482" s="40"/>
      <c r="C482" s="41"/>
      <c r="D482" s="42" t="s">
        <v>25</v>
      </c>
      <c r="E482" s="43"/>
      <c r="F482" s="44"/>
      <c r="G482" s="43"/>
      <c r="H482" s="44"/>
      <c r="I482" s="45">
        <v>5000</v>
      </c>
      <c r="J482" s="45"/>
      <c r="K482" s="13"/>
    </row>
    <row r="483" spans="1:11" x14ac:dyDescent="0.25">
      <c r="A483" s="4" t="s">
        <v>3</v>
      </c>
      <c r="B483" s="34" t="s">
        <v>364</v>
      </c>
      <c r="C483" s="35" t="s">
        <v>1143</v>
      </c>
      <c r="D483" s="36" t="s">
        <v>1144</v>
      </c>
      <c r="E483" s="37">
        <v>8460</v>
      </c>
      <c r="F483" s="38">
        <v>0</v>
      </c>
      <c r="G483" s="37">
        <v>0</v>
      </c>
      <c r="H483" s="38">
        <v>0</v>
      </c>
      <c r="I483" s="39">
        <v>8460</v>
      </c>
      <c r="J483" s="39">
        <f>E483-(F483+H483+I483)</f>
        <v>0</v>
      </c>
      <c r="K483" s="13"/>
    </row>
    <row r="484" spans="1:11" x14ac:dyDescent="0.25">
      <c r="A484" s="4" t="s">
        <v>3</v>
      </c>
      <c r="B484" s="40"/>
      <c r="C484" s="41"/>
      <c r="D484" s="42" t="s">
        <v>25</v>
      </c>
      <c r="E484" s="43"/>
      <c r="F484" s="44"/>
      <c r="G484" s="43"/>
      <c r="H484" s="44"/>
      <c r="I484" s="45">
        <v>8460</v>
      </c>
      <c r="J484" s="45"/>
      <c r="K484" s="13"/>
    </row>
    <row r="485" spans="1:11" x14ac:dyDescent="0.25">
      <c r="A485" s="4" t="s">
        <v>3</v>
      </c>
      <c r="B485" s="34" t="s">
        <v>364</v>
      </c>
      <c r="C485" s="35" t="s">
        <v>1145</v>
      </c>
      <c r="D485" s="36" t="s">
        <v>1146</v>
      </c>
      <c r="E485" s="37">
        <v>14000</v>
      </c>
      <c r="F485" s="38">
        <v>0</v>
      </c>
      <c r="G485" s="37">
        <v>0</v>
      </c>
      <c r="H485" s="38">
        <v>0</v>
      </c>
      <c r="I485" s="39">
        <v>14000</v>
      </c>
      <c r="J485" s="39">
        <f>E485-(F485+H485+I485)</f>
        <v>0</v>
      </c>
      <c r="K485" s="13"/>
    </row>
    <row r="486" spans="1:11" x14ac:dyDescent="0.25">
      <c r="A486" s="4" t="s">
        <v>3</v>
      </c>
      <c r="B486" s="40"/>
      <c r="C486" s="41"/>
      <c r="D486" s="42" t="s">
        <v>25</v>
      </c>
      <c r="E486" s="43"/>
      <c r="F486" s="44"/>
      <c r="G486" s="43"/>
      <c r="H486" s="44"/>
      <c r="I486" s="45">
        <v>14000</v>
      </c>
      <c r="J486" s="45"/>
      <c r="K486" s="13"/>
    </row>
    <row r="487" spans="1:11" x14ac:dyDescent="0.25">
      <c r="A487" s="4" t="s">
        <v>3</v>
      </c>
      <c r="B487" s="34" t="s">
        <v>364</v>
      </c>
      <c r="C487" s="35" t="s">
        <v>1147</v>
      </c>
      <c r="D487" s="36" t="s">
        <v>1148</v>
      </c>
      <c r="E487" s="37">
        <v>7400</v>
      </c>
      <c r="F487" s="38">
        <v>0</v>
      </c>
      <c r="G487" s="37">
        <v>0</v>
      </c>
      <c r="H487" s="38">
        <v>0</v>
      </c>
      <c r="I487" s="39">
        <v>7400</v>
      </c>
      <c r="J487" s="39">
        <f>E487-(F487+H487+I487)</f>
        <v>0</v>
      </c>
      <c r="K487" s="13"/>
    </row>
    <row r="488" spans="1:11" x14ac:dyDescent="0.25">
      <c r="A488" s="4" t="s">
        <v>3</v>
      </c>
      <c r="B488" s="40"/>
      <c r="C488" s="41"/>
      <c r="D488" s="42" t="s">
        <v>25</v>
      </c>
      <c r="E488" s="43"/>
      <c r="F488" s="44"/>
      <c r="G488" s="43"/>
      <c r="H488" s="44"/>
      <c r="I488" s="45">
        <v>7400</v>
      </c>
      <c r="J488" s="45"/>
      <c r="K488" s="13"/>
    </row>
    <row r="489" spans="1:11" x14ac:dyDescent="0.25">
      <c r="A489" s="4" t="s">
        <v>3</v>
      </c>
      <c r="B489" s="34" t="s">
        <v>364</v>
      </c>
      <c r="C489" s="35" t="s">
        <v>1149</v>
      </c>
      <c r="D489" s="36" t="s">
        <v>1150</v>
      </c>
      <c r="E489" s="37">
        <v>9700</v>
      </c>
      <c r="F489" s="38">
        <v>0</v>
      </c>
      <c r="G489" s="37">
        <v>0</v>
      </c>
      <c r="H489" s="38">
        <v>0</v>
      </c>
      <c r="I489" s="39">
        <v>9700</v>
      </c>
      <c r="J489" s="39">
        <f>E489-(F489+H489+I489)</f>
        <v>0</v>
      </c>
      <c r="K489" s="13"/>
    </row>
    <row r="490" spans="1:11" x14ac:dyDescent="0.25">
      <c r="A490" s="4" t="s">
        <v>3</v>
      </c>
      <c r="B490" s="40"/>
      <c r="C490" s="41"/>
      <c r="D490" s="42" t="s">
        <v>25</v>
      </c>
      <c r="E490" s="43"/>
      <c r="F490" s="44"/>
      <c r="G490" s="43"/>
      <c r="H490" s="44"/>
      <c r="I490" s="45">
        <v>9700</v>
      </c>
      <c r="J490" s="45"/>
      <c r="K490" s="13"/>
    </row>
    <row r="491" spans="1:11" x14ac:dyDescent="0.25">
      <c r="A491" s="4" t="s">
        <v>3</v>
      </c>
      <c r="B491" s="34" t="s">
        <v>364</v>
      </c>
      <c r="C491" s="35" t="s">
        <v>1151</v>
      </c>
      <c r="D491" s="36" t="s">
        <v>1152</v>
      </c>
      <c r="E491" s="37">
        <v>1000</v>
      </c>
      <c r="F491" s="38">
        <v>0</v>
      </c>
      <c r="G491" s="37">
        <v>0</v>
      </c>
      <c r="H491" s="38">
        <v>0</v>
      </c>
      <c r="I491" s="39">
        <v>1000</v>
      </c>
      <c r="J491" s="39">
        <f>E491-(F491+H491+I491)</f>
        <v>0</v>
      </c>
      <c r="K491" s="13"/>
    </row>
    <row r="492" spans="1:11" x14ac:dyDescent="0.25">
      <c r="A492" s="4" t="s">
        <v>3</v>
      </c>
      <c r="B492" s="40"/>
      <c r="C492" s="41"/>
      <c r="D492" s="42" t="s">
        <v>25</v>
      </c>
      <c r="E492" s="43"/>
      <c r="F492" s="44"/>
      <c r="G492" s="43"/>
      <c r="H492" s="44"/>
      <c r="I492" s="45">
        <v>1000</v>
      </c>
      <c r="J492" s="45"/>
      <c r="K492" s="13"/>
    </row>
    <row r="493" spans="1:11" x14ac:dyDescent="0.25">
      <c r="A493" s="4" t="s">
        <v>3</v>
      </c>
      <c r="B493" s="34" t="s">
        <v>364</v>
      </c>
      <c r="C493" s="35" t="s">
        <v>1153</v>
      </c>
      <c r="D493" s="36" t="s">
        <v>1154</v>
      </c>
      <c r="E493" s="37">
        <v>12500</v>
      </c>
      <c r="F493" s="38">
        <v>0</v>
      </c>
      <c r="G493" s="37">
        <v>0</v>
      </c>
      <c r="H493" s="38">
        <v>0</v>
      </c>
      <c r="I493" s="39">
        <v>12250</v>
      </c>
      <c r="J493" s="39">
        <f>E493-(F493+H493+I493)</f>
        <v>250</v>
      </c>
      <c r="K493" s="13"/>
    </row>
    <row r="494" spans="1:11" x14ac:dyDescent="0.25">
      <c r="A494" s="4" t="s">
        <v>3</v>
      </c>
      <c r="B494" s="40"/>
      <c r="C494" s="41"/>
      <c r="D494" s="42" t="s">
        <v>25</v>
      </c>
      <c r="E494" s="43"/>
      <c r="F494" s="44"/>
      <c r="G494" s="43"/>
      <c r="H494" s="44"/>
      <c r="I494" s="45">
        <v>12250</v>
      </c>
      <c r="J494" s="45"/>
      <c r="K494" s="13"/>
    </row>
    <row r="495" spans="1:11" x14ac:dyDescent="0.25">
      <c r="A495" s="4" t="s">
        <v>3</v>
      </c>
      <c r="B495" s="34" t="s">
        <v>364</v>
      </c>
      <c r="C495" s="35" t="s">
        <v>1155</v>
      </c>
      <c r="D495" s="36" t="s">
        <v>1156</v>
      </c>
      <c r="E495" s="37">
        <v>15000</v>
      </c>
      <c r="F495" s="38">
        <v>0</v>
      </c>
      <c r="G495" s="37">
        <v>0</v>
      </c>
      <c r="H495" s="38">
        <v>0</v>
      </c>
      <c r="I495" s="39">
        <v>15000</v>
      </c>
      <c r="J495" s="39">
        <f>E495-(F495+H495+I495)</f>
        <v>0</v>
      </c>
      <c r="K495" s="13"/>
    </row>
    <row r="496" spans="1:11" x14ac:dyDescent="0.25">
      <c r="A496" s="4" t="s">
        <v>3</v>
      </c>
      <c r="B496" s="40"/>
      <c r="C496" s="41"/>
      <c r="D496" s="42" t="s">
        <v>25</v>
      </c>
      <c r="E496" s="43"/>
      <c r="F496" s="44"/>
      <c r="G496" s="43"/>
      <c r="H496" s="44"/>
      <c r="I496" s="45">
        <v>15000</v>
      </c>
      <c r="J496" s="45"/>
      <c r="K496" s="13"/>
    </row>
    <row r="497" spans="1:11" x14ac:dyDescent="0.25">
      <c r="A497" s="4" t="s">
        <v>3</v>
      </c>
      <c r="B497" s="34" t="s">
        <v>364</v>
      </c>
      <c r="C497" s="35" t="s">
        <v>1157</v>
      </c>
      <c r="D497" s="36" t="s">
        <v>1158</v>
      </c>
      <c r="E497" s="37">
        <v>7470</v>
      </c>
      <c r="F497" s="38">
        <v>0</v>
      </c>
      <c r="G497" s="37">
        <v>0</v>
      </c>
      <c r="H497" s="38">
        <v>0</v>
      </c>
      <c r="I497" s="39">
        <v>7470</v>
      </c>
      <c r="J497" s="39">
        <f>E497-(F497+H497+I497)</f>
        <v>0</v>
      </c>
      <c r="K497" s="13"/>
    </row>
    <row r="498" spans="1:11" x14ac:dyDescent="0.25">
      <c r="A498" s="4" t="s">
        <v>3</v>
      </c>
      <c r="B498" s="40"/>
      <c r="C498" s="41"/>
      <c r="D498" s="42" t="s">
        <v>25</v>
      </c>
      <c r="E498" s="43"/>
      <c r="F498" s="44"/>
      <c r="G498" s="43"/>
      <c r="H498" s="44"/>
      <c r="I498" s="45">
        <v>7470</v>
      </c>
      <c r="J498" s="45"/>
      <c r="K498" s="13"/>
    </row>
    <row r="499" spans="1:11" x14ac:dyDescent="0.25">
      <c r="A499" s="4" t="s">
        <v>3</v>
      </c>
      <c r="B499" s="34" t="s">
        <v>364</v>
      </c>
      <c r="C499" s="35" t="s">
        <v>1159</v>
      </c>
      <c r="D499" s="36" t="s">
        <v>1160</v>
      </c>
      <c r="E499" s="37">
        <v>11500</v>
      </c>
      <c r="F499" s="38">
        <v>0</v>
      </c>
      <c r="G499" s="37">
        <v>0</v>
      </c>
      <c r="H499" s="38">
        <v>0</v>
      </c>
      <c r="I499" s="39">
        <v>11500</v>
      </c>
      <c r="J499" s="39">
        <f>E499-(F499+H499+I499)</f>
        <v>0</v>
      </c>
      <c r="K499" s="13"/>
    </row>
    <row r="500" spans="1:11" x14ac:dyDescent="0.25">
      <c r="A500" s="4" t="s">
        <v>3</v>
      </c>
      <c r="B500" s="40"/>
      <c r="C500" s="41"/>
      <c r="D500" s="42" t="s">
        <v>25</v>
      </c>
      <c r="E500" s="43"/>
      <c r="F500" s="44"/>
      <c r="G500" s="43"/>
      <c r="H500" s="44"/>
      <c r="I500" s="45">
        <v>11500</v>
      </c>
      <c r="J500" s="45"/>
      <c r="K500" s="13"/>
    </row>
    <row r="501" spans="1:11" x14ac:dyDescent="0.25">
      <c r="A501" s="4" t="s">
        <v>3</v>
      </c>
      <c r="B501" s="34" t="s">
        <v>364</v>
      </c>
      <c r="C501" s="35" t="s">
        <v>1161</v>
      </c>
      <c r="D501" s="36" t="s">
        <v>1162</v>
      </c>
      <c r="E501" s="37">
        <v>80000</v>
      </c>
      <c r="F501" s="38">
        <v>0</v>
      </c>
      <c r="G501" s="37">
        <v>0</v>
      </c>
      <c r="H501" s="38">
        <v>0</v>
      </c>
      <c r="I501" s="39">
        <v>80000</v>
      </c>
      <c r="J501" s="39">
        <f>E501-(F501+H501+I501)</f>
        <v>0</v>
      </c>
      <c r="K501" s="13"/>
    </row>
    <row r="502" spans="1:11" x14ac:dyDescent="0.25">
      <c r="A502" s="4" t="s">
        <v>3</v>
      </c>
      <c r="B502" s="40"/>
      <c r="C502" s="41"/>
      <c r="D502" s="42" t="s">
        <v>25</v>
      </c>
      <c r="E502" s="43"/>
      <c r="F502" s="44"/>
      <c r="G502" s="43"/>
      <c r="H502" s="44"/>
      <c r="I502" s="45">
        <v>80000</v>
      </c>
      <c r="J502" s="45"/>
      <c r="K502" s="13"/>
    </row>
    <row r="503" spans="1:11" x14ac:dyDescent="0.25">
      <c r="A503" s="4" t="s">
        <v>3</v>
      </c>
      <c r="B503" s="34" t="s">
        <v>364</v>
      </c>
      <c r="C503" s="35" t="s">
        <v>1163</v>
      </c>
      <c r="D503" s="36" t="s">
        <v>1164</v>
      </c>
      <c r="E503" s="37">
        <v>19935</v>
      </c>
      <c r="F503" s="38">
        <v>0</v>
      </c>
      <c r="G503" s="37">
        <v>0</v>
      </c>
      <c r="H503" s="38">
        <v>0</v>
      </c>
      <c r="I503" s="39">
        <v>19935</v>
      </c>
      <c r="J503" s="39">
        <f>E503-(F503+H503+I503)</f>
        <v>0</v>
      </c>
      <c r="K503" s="13"/>
    </row>
    <row r="504" spans="1:11" x14ac:dyDescent="0.25">
      <c r="A504" s="4" t="s">
        <v>3</v>
      </c>
      <c r="B504" s="40"/>
      <c r="C504" s="41"/>
      <c r="D504" s="42" t="s">
        <v>25</v>
      </c>
      <c r="E504" s="43"/>
      <c r="F504" s="44"/>
      <c r="G504" s="43"/>
      <c r="H504" s="44"/>
      <c r="I504" s="45">
        <v>19935</v>
      </c>
      <c r="J504" s="45"/>
      <c r="K504" s="13"/>
    </row>
    <row r="505" spans="1:11" x14ac:dyDescent="0.25">
      <c r="A505" s="4" t="s">
        <v>3</v>
      </c>
      <c r="B505" s="34" t="s">
        <v>364</v>
      </c>
      <c r="C505" s="35" t="s">
        <v>1165</v>
      </c>
      <c r="D505" s="36" t="s">
        <v>1166</v>
      </c>
      <c r="E505" s="37">
        <v>21883</v>
      </c>
      <c r="F505" s="38">
        <v>0</v>
      </c>
      <c r="G505" s="37">
        <v>0</v>
      </c>
      <c r="H505" s="38">
        <v>0</v>
      </c>
      <c r="I505" s="39">
        <v>21883</v>
      </c>
      <c r="J505" s="39">
        <f>E505-(F505+H505+I505)</f>
        <v>0</v>
      </c>
      <c r="K505" s="13"/>
    </row>
    <row r="506" spans="1:11" x14ac:dyDescent="0.25">
      <c r="A506" s="4" t="s">
        <v>3</v>
      </c>
      <c r="B506" s="40"/>
      <c r="C506" s="41"/>
      <c r="D506" s="42" t="s">
        <v>25</v>
      </c>
      <c r="E506" s="43"/>
      <c r="F506" s="44"/>
      <c r="G506" s="43"/>
      <c r="H506" s="44"/>
      <c r="I506" s="45">
        <v>21883</v>
      </c>
      <c r="J506" s="45"/>
      <c r="K506" s="13"/>
    </row>
    <row r="507" spans="1:11" x14ac:dyDescent="0.25">
      <c r="A507" s="4" t="s">
        <v>3</v>
      </c>
      <c r="B507" s="34" t="s">
        <v>364</v>
      </c>
      <c r="C507" s="35" t="s">
        <v>1167</v>
      </c>
      <c r="D507" s="36" t="s">
        <v>1168</v>
      </c>
      <c r="E507" s="37">
        <v>7865</v>
      </c>
      <c r="F507" s="38">
        <v>0</v>
      </c>
      <c r="G507" s="37">
        <v>0</v>
      </c>
      <c r="H507" s="38">
        <v>0</v>
      </c>
      <c r="I507" s="39">
        <v>7865</v>
      </c>
      <c r="J507" s="39">
        <f>E507-(F507+H507+I507)</f>
        <v>0</v>
      </c>
      <c r="K507" s="13"/>
    </row>
    <row r="508" spans="1:11" x14ac:dyDescent="0.25">
      <c r="A508" s="4" t="s">
        <v>3</v>
      </c>
      <c r="B508" s="40"/>
      <c r="C508" s="41"/>
      <c r="D508" s="42" t="s">
        <v>25</v>
      </c>
      <c r="E508" s="43"/>
      <c r="F508" s="44"/>
      <c r="G508" s="43"/>
      <c r="H508" s="44"/>
      <c r="I508" s="45">
        <v>7865</v>
      </c>
      <c r="J508" s="45"/>
      <c r="K508" s="13"/>
    </row>
    <row r="509" spans="1:11" x14ac:dyDescent="0.25">
      <c r="A509" s="4" t="s">
        <v>3</v>
      </c>
      <c r="B509" s="34" t="s">
        <v>364</v>
      </c>
      <c r="C509" s="35" t="s">
        <v>1169</v>
      </c>
      <c r="D509" s="36" t="s">
        <v>1170</v>
      </c>
      <c r="E509" s="37">
        <v>9548</v>
      </c>
      <c r="F509" s="38">
        <v>0</v>
      </c>
      <c r="G509" s="37">
        <v>0</v>
      </c>
      <c r="H509" s="38">
        <v>0</v>
      </c>
      <c r="I509" s="39">
        <v>9548</v>
      </c>
      <c r="J509" s="39">
        <f>E509-(F509+H509+I509)</f>
        <v>0</v>
      </c>
      <c r="K509" s="13"/>
    </row>
    <row r="510" spans="1:11" x14ac:dyDescent="0.25">
      <c r="A510" s="4" t="s">
        <v>3</v>
      </c>
      <c r="B510" s="40"/>
      <c r="C510" s="41"/>
      <c r="D510" s="42" t="s">
        <v>25</v>
      </c>
      <c r="E510" s="43"/>
      <c r="F510" s="44"/>
      <c r="G510" s="43"/>
      <c r="H510" s="44"/>
      <c r="I510" s="45">
        <v>9548</v>
      </c>
      <c r="J510" s="45"/>
      <c r="K510" s="13"/>
    </row>
    <row r="511" spans="1:11" x14ac:dyDescent="0.25">
      <c r="A511" s="4" t="s">
        <v>3</v>
      </c>
      <c r="B511" s="34" t="s">
        <v>364</v>
      </c>
      <c r="C511" s="35" t="s">
        <v>1171</v>
      </c>
      <c r="D511" s="36" t="s">
        <v>1172</v>
      </c>
      <c r="E511" s="37">
        <v>13695</v>
      </c>
      <c r="F511" s="38">
        <v>0</v>
      </c>
      <c r="G511" s="37">
        <v>0</v>
      </c>
      <c r="H511" s="38">
        <v>0</v>
      </c>
      <c r="I511" s="39">
        <v>13695</v>
      </c>
      <c r="J511" s="39">
        <f>E511-(F511+H511+I511)</f>
        <v>0</v>
      </c>
      <c r="K511" s="13"/>
    </row>
    <row r="512" spans="1:11" x14ac:dyDescent="0.25">
      <c r="A512" s="4" t="s">
        <v>3</v>
      </c>
      <c r="B512" s="40"/>
      <c r="C512" s="41"/>
      <c r="D512" s="42" t="s">
        <v>25</v>
      </c>
      <c r="E512" s="43"/>
      <c r="F512" s="44"/>
      <c r="G512" s="43"/>
      <c r="H512" s="44"/>
      <c r="I512" s="45">
        <v>13695</v>
      </c>
      <c r="J512" s="45"/>
      <c r="K512" s="13"/>
    </row>
    <row r="513" spans="1:11" x14ac:dyDescent="0.25">
      <c r="A513" s="4" t="s">
        <v>3</v>
      </c>
      <c r="B513" s="34" t="s">
        <v>364</v>
      </c>
      <c r="C513" s="35" t="s">
        <v>1173</v>
      </c>
      <c r="D513" s="36" t="s">
        <v>1174</v>
      </c>
      <c r="E513" s="37">
        <v>12265</v>
      </c>
      <c r="F513" s="38">
        <v>0</v>
      </c>
      <c r="G513" s="37">
        <v>0</v>
      </c>
      <c r="H513" s="38">
        <v>0</v>
      </c>
      <c r="I513" s="39">
        <v>12265</v>
      </c>
      <c r="J513" s="39">
        <f>E513-(F513+H513+I513)</f>
        <v>0</v>
      </c>
      <c r="K513" s="13"/>
    </row>
    <row r="514" spans="1:11" x14ac:dyDescent="0.25">
      <c r="A514" s="4" t="s">
        <v>3</v>
      </c>
      <c r="B514" s="40"/>
      <c r="C514" s="41"/>
      <c r="D514" s="42" t="s">
        <v>25</v>
      </c>
      <c r="E514" s="43"/>
      <c r="F514" s="44"/>
      <c r="G514" s="43"/>
      <c r="H514" s="44"/>
      <c r="I514" s="45">
        <v>12265</v>
      </c>
      <c r="J514" s="45"/>
      <c r="K514" s="13"/>
    </row>
    <row r="515" spans="1:11" x14ac:dyDescent="0.25">
      <c r="A515" s="4" t="s">
        <v>3</v>
      </c>
      <c r="B515" s="34" t="s">
        <v>364</v>
      </c>
      <c r="C515" s="35" t="s">
        <v>1175</v>
      </c>
      <c r="D515" s="36" t="s">
        <v>1176</v>
      </c>
      <c r="E515" s="37">
        <v>500</v>
      </c>
      <c r="F515" s="38">
        <v>0</v>
      </c>
      <c r="G515" s="37">
        <v>0</v>
      </c>
      <c r="H515" s="38">
        <v>0</v>
      </c>
      <c r="I515" s="39">
        <v>500</v>
      </c>
      <c r="J515" s="39">
        <f>E515-(F515+H515+I515)</f>
        <v>0</v>
      </c>
      <c r="K515" s="13"/>
    </row>
    <row r="516" spans="1:11" x14ac:dyDescent="0.25">
      <c r="A516" s="4" t="s">
        <v>3</v>
      </c>
      <c r="B516" s="40"/>
      <c r="C516" s="41"/>
      <c r="D516" s="42" t="s">
        <v>25</v>
      </c>
      <c r="E516" s="43"/>
      <c r="F516" s="44"/>
      <c r="G516" s="43"/>
      <c r="H516" s="44"/>
      <c r="I516" s="45">
        <v>500</v>
      </c>
      <c r="J516" s="45"/>
      <c r="K516" s="13"/>
    </row>
    <row r="517" spans="1:11" x14ac:dyDescent="0.25">
      <c r="A517" s="4" t="s">
        <v>3</v>
      </c>
      <c r="B517" s="34" t="s">
        <v>364</v>
      </c>
      <c r="C517" s="35" t="s">
        <v>1177</v>
      </c>
      <c r="D517" s="36" t="s">
        <v>1178</v>
      </c>
      <c r="E517" s="37">
        <v>5000</v>
      </c>
      <c r="F517" s="38">
        <v>0</v>
      </c>
      <c r="G517" s="37">
        <v>0</v>
      </c>
      <c r="H517" s="38">
        <v>0</v>
      </c>
      <c r="I517" s="39">
        <v>5000</v>
      </c>
      <c r="J517" s="39">
        <f>E517-(F517+H517+I517)</f>
        <v>0</v>
      </c>
      <c r="K517" s="13"/>
    </row>
    <row r="518" spans="1:11" x14ac:dyDescent="0.25">
      <c r="A518" s="4" t="s">
        <v>3</v>
      </c>
      <c r="B518" s="40"/>
      <c r="C518" s="41"/>
      <c r="D518" s="42" t="s">
        <v>25</v>
      </c>
      <c r="E518" s="43"/>
      <c r="F518" s="44"/>
      <c r="G518" s="43"/>
      <c r="H518" s="44"/>
      <c r="I518" s="45">
        <v>5000</v>
      </c>
      <c r="J518" s="45"/>
      <c r="K518" s="13"/>
    </row>
    <row r="519" spans="1:11" x14ac:dyDescent="0.25">
      <c r="A519" s="4" t="s">
        <v>3</v>
      </c>
      <c r="B519" s="34" t="s">
        <v>364</v>
      </c>
      <c r="C519" s="35" t="s">
        <v>1179</v>
      </c>
      <c r="D519" s="36" t="s">
        <v>1180</v>
      </c>
      <c r="E519" s="37">
        <v>200</v>
      </c>
      <c r="F519" s="38">
        <v>0</v>
      </c>
      <c r="G519" s="37">
        <v>0</v>
      </c>
      <c r="H519" s="38">
        <v>0</v>
      </c>
      <c r="I519" s="39">
        <v>200</v>
      </c>
      <c r="J519" s="39">
        <f>E519-(F519+H519+I519)</f>
        <v>0</v>
      </c>
      <c r="K519" s="13"/>
    </row>
    <row r="520" spans="1:11" x14ac:dyDescent="0.25">
      <c r="A520" s="4" t="s">
        <v>3</v>
      </c>
      <c r="B520" s="40"/>
      <c r="C520" s="41"/>
      <c r="D520" s="42" t="s">
        <v>25</v>
      </c>
      <c r="E520" s="43"/>
      <c r="F520" s="44"/>
      <c r="G520" s="43"/>
      <c r="H520" s="44"/>
      <c r="I520" s="45">
        <v>200</v>
      </c>
      <c r="J520" s="45"/>
      <c r="K520" s="13"/>
    </row>
    <row r="521" spans="1:11" x14ac:dyDescent="0.25">
      <c r="A521" s="4" t="s">
        <v>3</v>
      </c>
      <c r="B521" s="34" t="s">
        <v>364</v>
      </c>
      <c r="C521" s="35" t="s">
        <v>1181</v>
      </c>
      <c r="D521" s="36" t="s">
        <v>1182</v>
      </c>
      <c r="E521" s="37">
        <v>5800</v>
      </c>
      <c r="F521" s="38">
        <v>0</v>
      </c>
      <c r="G521" s="37">
        <v>0</v>
      </c>
      <c r="H521" s="38">
        <v>0</v>
      </c>
      <c r="I521" s="39">
        <v>5800</v>
      </c>
      <c r="J521" s="39">
        <f>E521-(F521+H521+I521)</f>
        <v>0</v>
      </c>
      <c r="K521" s="13"/>
    </row>
    <row r="522" spans="1:11" x14ac:dyDescent="0.25">
      <c r="A522" s="4" t="s">
        <v>3</v>
      </c>
      <c r="B522" s="40"/>
      <c r="C522" s="41"/>
      <c r="D522" s="42" t="s">
        <v>25</v>
      </c>
      <c r="E522" s="43"/>
      <c r="F522" s="44"/>
      <c r="G522" s="43"/>
      <c r="H522" s="44"/>
      <c r="I522" s="45">
        <v>5800</v>
      </c>
      <c r="J522" s="45"/>
      <c r="K522" s="13"/>
    </row>
    <row r="523" spans="1:11" x14ac:dyDescent="0.25">
      <c r="A523" s="4" t="s">
        <v>3</v>
      </c>
      <c r="B523" s="34" t="s">
        <v>364</v>
      </c>
      <c r="C523" s="35" t="s">
        <v>1183</v>
      </c>
      <c r="D523" s="36" t="s">
        <v>1184</v>
      </c>
      <c r="E523" s="37">
        <v>50000</v>
      </c>
      <c r="F523" s="38">
        <v>0</v>
      </c>
      <c r="G523" s="37">
        <v>0</v>
      </c>
      <c r="H523" s="38">
        <v>0</v>
      </c>
      <c r="I523" s="39">
        <v>50000</v>
      </c>
      <c r="J523" s="39">
        <f>E523-(F523+H523+I523)</f>
        <v>0</v>
      </c>
      <c r="K523" s="13"/>
    </row>
    <row r="524" spans="1:11" x14ac:dyDescent="0.25">
      <c r="A524" s="4" t="s">
        <v>3</v>
      </c>
      <c r="B524" s="40"/>
      <c r="C524" s="41"/>
      <c r="D524" s="42" t="s">
        <v>25</v>
      </c>
      <c r="E524" s="43"/>
      <c r="F524" s="44"/>
      <c r="G524" s="43"/>
      <c r="H524" s="44"/>
      <c r="I524" s="45">
        <v>50000</v>
      </c>
      <c r="J524" s="45"/>
      <c r="K524" s="13"/>
    </row>
    <row r="525" spans="1:11" x14ac:dyDescent="0.25">
      <c r="A525" s="4" t="s">
        <v>3</v>
      </c>
      <c r="B525" s="34" t="s">
        <v>364</v>
      </c>
      <c r="C525" s="35" t="s">
        <v>1185</v>
      </c>
      <c r="D525" s="36" t="s">
        <v>1186</v>
      </c>
      <c r="E525" s="37">
        <v>2000</v>
      </c>
      <c r="F525" s="38">
        <v>0</v>
      </c>
      <c r="G525" s="37">
        <v>0</v>
      </c>
      <c r="H525" s="38">
        <v>0</v>
      </c>
      <c r="I525" s="39">
        <v>2000</v>
      </c>
      <c r="J525" s="39">
        <f>E525-(F525+H525+I525)</f>
        <v>0</v>
      </c>
      <c r="K525" s="13"/>
    </row>
    <row r="526" spans="1:11" x14ac:dyDescent="0.25">
      <c r="A526" s="4" t="s">
        <v>3</v>
      </c>
      <c r="B526" s="40"/>
      <c r="C526" s="41"/>
      <c r="D526" s="42" t="s">
        <v>25</v>
      </c>
      <c r="E526" s="43"/>
      <c r="F526" s="44"/>
      <c r="G526" s="43"/>
      <c r="H526" s="44"/>
      <c r="I526" s="45">
        <v>2000</v>
      </c>
      <c r="J526" s="45"/>
      <c r="K526" s="13"/>
    </row>
    <row r="527" spans="1:11" x14ac:dyDescent="0.25">
      <c r="A527" s="4" t="s">
        <v>3</v>
      </c>
      <c r="B527" s="34" t="s">
        <v>364</v>
      </c>
      <c r="C527" s="35" t="s">
        <v>1187</v>
      </c>
      <c r="D527" s="36" t="s">
        <v>1188</v>
      </c>
      <c r="E527" s="37">
        <v>1000</v>
      </c>
      <c r="F527" s="38">
        <v>0</v>
      </c>
      <c r="G527" s="37">
        <v>0</v>
      </c>
      <c r="H527" s="38">
        <v>0</v>
      </c>
      <c r="I527" s="39">
        <v>1000</v>
      </c>
      <c r="J527" s="39">
        <f>E527-(F527+H527+I527)</f>
        <v>0</v>
      </c>
      <c r="K527" s="13"/>
    </row>
    <row r="528" spans="1:11" x14ac:dyDescent="0.25">
      <c r="A528" s="4" t="s">
        <v>3</v>
      </c>
      <c r="B528" s="40"/>
      <c r="C528" s="41"/>
      <c r="D528" s="42" t="s">
        <v>25</v>
      </c>
      <c r="E528" s="43"/>
      <c r="F528" s="44"/>
      <c r="G528" s="43"/>
      <c r="H528" s="44"/>
      <c r="I528" s="45">
        <v>1000</v>
      </c>
      <c r="J528" s="45"/>
      <c r="K528" s="13"/>
    </row>
    <row r="529" spans="1:11" x14ac:dyDescent="0.25">
      <c r="A529" s="4" t="s">
        <v>3</v>
      </c>
      <c r="B529" s="34" t="s">
        <v>364</v>
      </c>
      <c r="C529" s="35" t="s">
        <v>1189</v>
      </c>
      <c r="D529" s="36" t="s">
        <v>1190</v>
      </c>
      <c r="E529" s="37">
        <v>4000</v>
      </c>
      <c r="F529" s="38">
        <v>0</v>
      </c>
      <c r="G529" s="37">
        <v>0</v>
      </c>
      <c r="H529" s="38">
        <v>0</v>
      </c>
      <c r="I529" s="39">
        <v>4000</v>
      </c>
      <c r="J529" s="39">
        <f>E529-(F529+H529+I529)</f>
        <v>0</v>
      </c>
      <c r="K529" s="13"/>
    </row>
    <row r="530" spans="1:11" x14ac:dyDescent="0.25">
      <c r="A530" s="4" t="s">
        <v>3</v>
      </c>
      <c r="B530" s="40"/>
      <c r="C530" s="41"/>
      <c r="D530" s="42" t="s">
        <v>25</v>
      </c>
      <c r="E530" s="43"/>
      <c r="F530" s="44"/>
      <c r="G530" s="43"/>
      <c r="H530" s="44"/>
      <c r="I530" s="45">
        <v>4000</v>
      </c>
      <c r="J530" s="45"/>
      <c r="K530" s="13"/>
    </row>
    <row r="531" spans="1:11" x14ac:dyDescent="0.25">
      <c r="A531" s="4" t="s">
        <v>3</v>
      </c>
      <c r="B531" s="34" t="s">
        <v>364</v>
      </c>
      <c r="C531" s="35" t="s">
        <v>1191</v>
      </c>
      <c r="D531" s="36" t="s">
        <v>1192</v>
      </c>
      <c r="E531" s="37">
        <v>5000</v>
      </c>
      <c r="F531" s="38">
        <v>0</v>
      </c>
      <c r="G531" s="37">
        <v>0</v>
      </c>
      <c r="H531" s="38">
        <v>0</v>
      </c>
      <c r="I531" s="39">
        <v>5000</v>
      </c>
      <c r="J531" s="39">
        <f>E531-(F531+H531+I531)</f>
        <v>0</v>
      </c>
      <c r="K531" s="13"/>
    </row>
    <row r="532" spans="1:11" x14ac:dyDescent="0.25">
      <c r="A532" s="4" t="s">
        <v>3</v>
      </c>
      <c r="B532" s="40"/>
      <c r="C532" s="41"/>
      <c r="D532" s="42" t="s">
        <v>25</v>
      </c>
      <c r="E532" s="43"/>
      <c r="F532" s="44"/>
      <c r="G532" s="43"/>
      <c r="H532" s="44"/>
      <c r="I532" s="45">
        <v>5000</v>
      </c>
      <c r="J532" s="45"/>
      <c r="K532" s="13"/>
    </row>
    <row r="533" spans="1:11" x14ac:dyDescent="0.25">
      <c r="A533" s="4" t="s">
        <v>3</v>
      </c>
      <c r="B533" s="34" t="s">
        <v>364</v>
      </c>
      <c r="C533" s="35" t="s">
        <v>1193</v>
      </c>
      <c r="D533" s="36" t="s">
        <v>1194</v>
      </c>
      <c r="E533" s="37">
        <v>21000</v>
      </c>
      <c r="F533" s="38">
        <v>0</v>
      </c>
      <c r="G533" s="37">
        <v>0</v>
      </c>
      <c r="H533" s="38">
        <v>0</v>
      </c>
      <c r="I533" s="39">
        <v>21000</v>
      </c>
      <c r="J533" s="39">
        <f>E533-(F533+H533+I533)</f>
        <v>0</v>
      </c>
      <c r="K533" s="13"/>
    </row>
    <row r="534" spans="1:11" x14ac:dyDescent="0.25">
      <c r="A534" s="4" t="s">
        <v>3</v>
      </c>
      <c r="B534" s="40"/>
      <c r="C534" s="41"/>
      <c r="D534" s="42" t="s">
        <v>25</v>
      </c>
      <c r="E534" s="43"/>
      <c r="F534" s="44"/>
      <c r="G534" s="43"/>
      <c r="H534" s="44"/>
      <c r="I534" s="45">
        <v>21000</v>
      </c>
      <c r="J534" s="45"/>
      <c r="K534" s="13"/>
    </row>
    <row r="535" spans="1:11" x14ac:dyDescent="0.25">
      <c r="A535" s="4" t="s">
        <v>3</v>
      </c>
      <c r="B535" s="34" t="s">
        <v>364</v>
      </c>
      <c r="C535" s="35" t="s">
        <v>538</v>
      </c>
      <c r="D535" s="36" t="s">
        <v>539</v>
      </c>
      <c r="E535" s="37">
        <v>123030.5</v>
      </c>
      <c r="F535" s="38">
        <v>35975.870000000003</v>
      </c>
      <c r="G535" s="37">
        <v>25</v>
      </c>
      <c r="H535" s="38">
        <v>125</v>
      </c>
      <c r="I535" s="39">
        <v>30</v>
      </c>
      <c r="J535" s="39">
        <f>E535-(F535+H535+I535)</f>
        <v>86899.63</v>
      </c>
      <c r="K535" s="13"/>
    </row>
    <row r="536" spans="1:11" x14ac:dyDescent="0.25">
      <c r="A536" s="4" t="s">
        <v>3</v>
      </c>
      <c r="B536" s="40"/>
      <c r="C536" s="41"/>
      <c r="D536" s="42" t="s">
        <v>17</v>
      </c>
      <c r="E536" s="43"/>
      <c r="F536" s="44"/>
      <c r="G536" s="43"/>
      <c r="H536" s="44"/>
      <c r="I536" s="45">
        <v>30</v>
      </c>
      <c r="J536" s="45"/>
      <c r="K536" s="13"/>
    </row>
    <row r="537" spans="1:11" x14ac:dyDescent="0.25">
      <c r="A537" s="4" t="s">
        <v>3</v>
      </c>
      <c r="B537" s="34" t="s">
        <v>364</v>
      </c>
      <c r="C537" s="35" t="s">
        <v>540</v>
      </c>
      <c r="D537" s="36" t="s">
        <v>541</v>
      </c>
      <c r="E537" s="37">
        <v>838822</v>
      </c>
      <c r="F537" s="38">
        <v>449384.57</v>
      </c>
      <c r="G537" s="37">
        <v>25</v>
      </c>
      <c r="H537" s="38">
        <v>25</v>
      </c>
      <c r="I537" s="39">
        <v>30</v>
      </c>
      <c r="J537" s="39">
        <f>E537-(F537+H537+I537)</f>
        <v>389382.43</v>
      </c>
      <c r="K537" s="13"/>
    </row>
    <row r="538" spans="1:11" x14ac:dyDescent="0.25">
      <c r="A538" s="4" t="s">
        <v>3</v>
      </c>
      <c r="B538" s="40"/>
      <c r="C538" s="41"/>
      <c r="D538" s="42" t="s">
        <v>17</v>
      </c>
      <c r="E538" s="43"/>
      <c r="F538" s="44"/>
      <c r="G538" s="43"/>
      <c r="H538" s="44"/>
      <c r="I538" s="45">
        <v>30</v>
      </c>
      <c r="J538" s="45"/>
      <c r="K538" s="13"/>
    </row>
    <row r="539" spans="1:11" x14ac:dyDescent="0.25">
      <c r="A539" s="4" t="s">
        <v>3</v>
      </c>
      <c r="B539" s="34" t="s">
        <v>542</v>
      </c>
      <c r="C539" s="35" t="s">
        <v>543</v>
      </c>
      <c r="D539" s="36" t="s">
        <v>544</v>
      </c>
      <c r="E539" s="37">
        <v>62700</v>
      </c>
      <c r="F539" s="38">
        <v>20500.45</v>
      </c>
      <c r="G539" s="37">
        <v>30000</v>
      </c>
      <c r="H539" s="38">
        <v>26600</v>
      </c>
      <c r="I539" s="39">
        <v>40000</v>
      </c>
      <c r="J539" s="39">
        <f>E539-(F539+H539+I539)</f>
        <v>-24400.449999999997</v>
      </c>
      <c r="K539" s="13"/>
    </row>
    <row r="540" spans="1:11" x14ac:dyDescent="0.25">
      <c r="A540" s="4" t="s">
        <v>3</v>
      </c>
      <c r="B540" s="40"/>
      <c r="C540" s="41"/>
      <c r="D540" s="42" t="s">
        <v>17</v>
      </c>
      <c r="E540" s="43"/>
      <c r="F540" s="44"/>
      <c r="G540" s="43"/>
      <c r="H540" s="44"/>
      <c r="I540" s="45">
        <v>40000</v>
      </c>
      <c r="J540" s="45"/>
      <c r="K540" s="13"/>
    </row>
    <row r="541" spans="1:11" x14ac:dyDescent="0.25">
      <c r="A541" s="4" t="s">
        <v>3</v>
      </c>
      <c r="B541" s="34" t="s">
        <v>542</v>
      </c>
      <c r="C541" s="35" t="s">
        <v>545</v>
      </c>
      <c r="D541" s="36" t="s">
        <v>546</v>
      </c>
      <c r="E541" s="37">
        <v>49000</v>
      </c>
      <c r="F541" s="38">
        <v>16330.04</v>
      </c>
      <c r="G541" s="37">
        <v>15000</v>
      </c>
      <c r="H541" s="38">
        <v>15000</v>
      </c>
      <c r="I541" s="39">
        <v>17400</v>
      </c>
      <c r="J541" s="39">
        <f>E541-(F541+H541+I541)</f>
        <v>269.95999999999913</v>
      </c>
      <c r="K541" s="13"/>
    </row>
    <row r="542" spans="1:11" ht="13.5" thickBot="1" x14ac:dyDescent="0.3">
      <c r="A542" s="4" t="s">
        <v>3</v>
      </c>
      <c r="B542" s="40"/>
      <c r="C542" s="41"/>
      <c r="D542" s="42" t="s">
        <v>17</v>
      </c>
      <c r="E542" s="43"/>
      <c r="F542" s="44"/>
      <c r="G542" s="43"/>
      <c r="H542" s="44"/>
      <c r="I542" s="45">
        <v>17400</v>
      </c>
      <c r="J542" s="45"/>
      <c r="K542" s="13"/>
    </row>
    <row r="543" spans="1:11" ht="13.5" thickBot="1" x14ac:dyDescent="0.3">
      <c r="A543" s="4" t="s">
        <v>3</v>
      </c>
      <c r="B543" s="29" t="s">
        <v>547</v>
      </c>
      <c r="C543" s="30"/>
      <c r="D543" s="31"/>
      <c r="E543" s="32">
        <f>SUM(E13:E542)</f>
        <v>372951262.12</v>
      </c>
      <c r="F543" s="32">
        <f t="shared" ref="F543:J543" si="0">SUM(F13:F542)</f>
        <v>59147008.359999999</v>
      </c>
      <c r="G543" s="32">
        <f t="shared" si="0"/>
        <v>8205304.2000000002</v>
      </c>
      <c r="H543" s="32">
        <f t="shared" si="0"/>
        <v>14898539.400000002</v>
      </c>
      <c r="I543" s="33">
        <v>10420224.300000001</v>
      </c>
      <c r="J543" s="32">
        <f t="shared" si="0"/>
        <v>288485490.05999976</v>
      </c>
      <c r="K543" s="13"/>
    </row>
    <row r="544" spans="1:11" ht="13.5" thickBot="1" x14ac:dyDescent="0.3">
      <c r="A544" s="4" t="s">
        <v>3</v>
      </c>
      <c r="B544" s="46"/>
      <c r="C544" s="47"/>
      <c r="D544" s="48" t="s">
        <v>79</v>
      </c>
      <c r="E544" s="49">
        <f>SUM(E12:E543)/2</f>
        <v>372951262.12</v>
      </c>
      <c r="F544" s="50">
        <f>SUM(F12:F543)/2</f>
        <v>59147008.359999999</v>
      </c>
      <c r="G544" s="49">
        <f>SUM(G12:G543)/2</f>
        <v>8205304.2000000002</v>
      </c>
      <c r="H544" s="51">
        <f>SUM(H12:H543)/2</f>
        <v>14898539.400000002</v>
      </c>
      <c r="I544" s="51">
        <f>SUM(I12:I543)/3</f>
        <v>10420224.300000001</v>
      </c>
      <c r="J544" s="51">
        <f>E544-(F544+H544+I544)</f>
        <v>288485490.06</v>
      </c>
      <c r="K544" s="52"/>
    </row>
    <row r="545" spans="1:11" x14ac:dyDescent="0.25">
      <c r="A545" s="4" t="s">
        <v>3</v>
      </c>
      <c r="C545" s="14"/>
      <c r="E545" s="13"/>
      <c r="F545" s="13"/>
      <c r="G545" s="13"/>
      <c r="H545" s="13"/>
      <c r="I545" s="13"/>
      <c r="J545" s="13"/>
      <c r="K545" s="13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7" fitToHeight="34" orientation="landscape" r:id="rId1"/>
  <headerFooter alignWithMargins="0"/>
  <rowBreaks count="14" manualBreakCount="14">
    <brk id="68" max="16383" man="1"/>
    <brk id="96" max="16383" man="1"/>
    <brk id="124" max="16383" man="1"/>
    <brk id="152" max="16383" man="1"/>
    <brk id="179" max="16383" man="1"/>
    <brk id="207" max="16383" man="1"/>
    <brk id="293" max="16383" man="1"/>
    <brk id="321" max="16383" man="1"/>
    <brk id="349" max="16383" man="1"/>
    <brk id="377" max="16383" man="1"/>
    <brk id="405" max="16383" man="1"/>
    <brk id="433" max="16383" man="1"/>
    <brk id="490" max="16383" man="1"/>
    <brk id="51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8F9A3-BA19-4CEE-A9BE-E044A8EE1AF3}">
  <sheetPr codeName="List4"/>
  <dimension ref="A3:K164"/>
  <sheetViews>
    <sheetView showGridLines="0" zoomScaleNormal="100" workbookViewId="0">
      <selection activeCell="D5" sqref="D5"/>
    </sheetView>
  </sheetViews>
  <sheetFormatPr defaultRowHeight="12.75" x14ac:dyDescent="0.25"/>
  <cols>
    <col min="1" max="1" width="5.7109375" style="4" customWidth="1"/>
    <col min="2" max="2" width="26.28515625" style="4" customWidth="1"/>
    <col min="3" max="3" width="8.7109375" style="4" customWidth="1"/>
    <col min="4" max="4" width="37.28515625" style="4" customWidth="1"/>
    <col min="5" max="5" width="15.140625" style="5" customWidth="1"/>
    <col min="6" max="6" width="12.7109375" style="5" customWidth="1"/>
    <col min="7" max="11" width="15.140625" style="5" customWidth="1"/>
    <col min="12" max="256" width="8.85546875" style="6"/>
    <col min="257" max="257" width="5.7109375" style="6" customWidth="1"/>
    <col min="258" max="258" width="26.28515625" style="6" customWidth="1"/>
    <col min="259" max="259" width="8.7109375" style="6" customWidth="1"/>
    <col min="260" max="260" width="37.28515625" style="6" customWidth="1"/>
    <col min="261" max="267" width="15.140625" style="6" customWidth="1"/>
    <col min="268" max="512" width="8.85546875" style="6"/>
    <col min="513" max="513" width="5.7109375" style="6" customWidth="1"/>
    <col min="514" max="514" width="26.28515625" style="6" customWidth="1"/>
    <col min="515" max="515" width="8.7109375" style="6" customWidth="1"/>
    <col min="516" max="516" width="37.28515625" style="6" customWidth="1"/>
    <col min="517" max="523" width="15.140625" style="6" customWidth="1"/>
    <col min="524" max="768" width="8.85546875" style="6"/>
    <col min="769" max="769" width="5.7109375" style="6" customWidth="1"/>
    <col min="770" max="770" width="26.28515625" style="6" customWidth="1"/>
    <col min="771" max="771" width="8.7109375" style="6" customWidth="1"/>
    <col min="772" max="772" width="37.28515625" style="6" customWidth="1"/>
    <col min="773" max="779" width="15.140625" style="6" customWidth="1"/>
    <col min="780" max="1024" width="8.85546875" style="6"/>
    <col min="1025" max="1025" width="5.7109375" style="6" customWidth="1"/>
    <col min="1026" max="1026" width="26.28515625" style="6" customWidth="1"/>
    <col min="1027" max="1027" width="8.7109375" style="6" customWidth="1"/>
    <col min="1028" max="1028" width="37.28515625" style="6" customWidth="1"/>
    <col min="1029" max="1035" width="15.140625" style="6" customWidth="1"/>
    <col min="1036" max="1280" width="8.85546875" style="6"/>
    <col min="1281" max="1281" width="5.7109375" style="6" customWidth="1"/>
    <col min="1282" max="1282" width="26.28515625" style="6" customWidth="1"/>
    <col min="1283" max="1283" width="8.7109375" style="6" customWidth="1"/>
    <col min="1284" max="1284" width="37.28515625" style="6" customWidth="1"/>
    <col min="1285" max="1291" width="15.140625" style="6" customWidth="1"/>
    <col min="1292" max="1536" width="8.85546875" style="6"/>
    <col min="1537" max="1537" width="5.7109375" style="6" customWidth="1"/>
    <col min="1538" max="1538" width="26.28515625" style="6" customWidth="1"/>
    <col min="1539" max="1539" width="8.7109375" style="6" customWidth="1"/>
    <col min="1540" max="1540" width="37.28515625" style="6" customWidth="1"/>
    <col min="1541" max="1547" width="15.140625" style="6" customWidth="1"/>
    <col min="1548" max="1792" width="8.85546875" style="6"/>
    <col min="1793" max="1793" width="5.7109375" style="6" customWidth="1"/>
    <col min="1794" max="1794" width="26.28515625" style="6" customWidth="1"/>
    <col min="1795" max="1795" width="8.7109375" style="6" customWidth="1"/>
    <col min="1796" max="1796" width="37.28515625" style="6" customWidth="1"/>
    <col min="1797" max="1803" width="15.140625" style="6" customWidth="1"/>
    <col min="1804" max="2048" width="8.85546875" style="6"/>
    <col min="2049" max="2049" width="5.7109375" style="6" customWidth="1"/>
    <col min="2050" max="2050" width="26.28515625" style="6" customWidth="1"/>
    <col min="2051" max="2051" width="8.7109375" style="6" customWidth="1"/>
    <col min="2052" max="2052" width="37.28515625" style="6" customWidth="1"/>
    <col min="2053" max="2059" width="15.140625" style="6" customWidth="1"/>
    <col min="2060" max="2304" width="8.85546875" style="6"/>
    <col min="2305" max="2305" width="5.7109375" style="6" customWidth="1"/>
    <col min="2306" max="2306" width="26.28515625" style="6" customWidth="1"/>
    <col min="2307" max="2307" width="8.7109375" style="6" customWidth="1"/>
    <col min="2308" max="2308" width="37.28515625" style="6" customWidth="1"/>
    <col min="2309" max="2315" width="15.140625" style="6" customWidth="1"/>
    <col min="2316" max="2560" width="8.85546875" style="6"/>
    <col min="2561" max="2561" width="5.7109375" style="6" customWidth="1"/>
    <col min="2562" max="2562" width="26.28515625" style="6" customWidth="1"/>
    <col min="2563" max="2563" width="8.7109375" style="6" customWidth="1"/>
    <col min="2564" max="2564" width="37.28515625" style="6" customWidth="1"/>
    <col min="2565" max="2571" width="15.140625" style="6" customWidth="1"/>
    <col min="2572" max="2816" width="8.85546875" style="6"/>
    <col min="2817" max="2817" width="5.7109375" style="6" customWidth="1"/>
    <col min="2818" max="2818" width="26.28515625" style="6" customWidth="1"/>
    <col min="2819" max="2819" width="8.7109375" style="6" customWidth="1"/>
    <col min="2820" max="2820" width="37.28515625" style="6" customWidth="1"/>
    <col min="2821" max="2827" width="15.140625" style="6" customWidth="1"/>
    <col min="2828" max="3072" width="8.85546875" style="6"/>
    <col min="3073" max="3073" width="5.7109375" style="6" customWidth="1"/>
    <col min="3074" max="3074" width="26.28515625" style="6" customWidth="1"/>
    <col min="3075" max="3075" width="8.7109375" style="6" customWidth="1"/>
    <col min="3076" max="3076" width="37.28515625" style="6" customWidth="1"/>
    <col min="3077" max="3083" width="15.140625" style="6" customWidth="1"/>
    <col min="3084" max="3328" width="8.85546875" style="6"/>
    <col min="3329" max="3329" width="5.7109375" style="6" customWidth="1"/>
    <col min="3330" max="3330" width="26.28515625" style="6" customWidth="1"/>
    <col min="3331" max="3331" width="8.7109375" style="6" customWidth="1"/>
    <col min="3332" max="3332" width="37.28515625" style="6" customWidth="1"/>
    <col min="3333" max="3339" width="15.140625" style="6" customWidth="1"/>
    <col min="3340" max="3584" width="8.85546875" style="6"/>
    <col min="3585" max="3585" width="5.7109375" style="6" customWidth="1"/>
    <col min="3586" max="3586" width="26.28515625" style="6" customWidth="1"/>
    <col min="3587" max="3587" width="8.7109375" style="6" customWidth="1"/>
    <col min="3588" max="3588" width="37.28515625" style="6" customWidth="1"/>
    <col min="3589" max="3595" width="15.140625" style="6" customWidth="1"/>
    <col min="3596" max="3840" width="8.85546875" style="6"/>
    <col min="3841" max="3841" width="5.7109375" style="6" customWidth="1"/>
    <col min="3842" max="3842" width="26.28515625" style="6" customWidth="1"/>
    <col min="3843" max="3843" width="8.7109375" style="6" customWidth="1"/>
    <col min="3844" max="3844" width="37.28515625" style="6" customWidth="1"/>
    <col min="3845" max="3851" width="15.140625" style="6" customWidth="1"/>
    <col min="3852" max="4096" width="8.85546875" style="6"/>
    <col min="4097" max="4097" width="5.7109375" style="6" customWidth="1"/>
    <col min="4098" max="4098" width="26.28515625" style="6" customWidth="1"/>
    <col min="4099" max="4099" width="8.7109375" style="6" customWidth="1"/>
    <col min="4100" max="4100" width="37.28515625" style="6" customWidth="1"/>
    <col min="4101" max="4107" width="15.140625" style="6" customWidth="1"/>
    <col min="4108" max="4352" width="8.85546875" style="6"/>
    <col min="4353" max="4353" width="5.7109375" style="6" customWidth="1"/>
    <col min="4354" max="4354" width="26.28515625" style="6" customWidth="1"/>
    <col min="4355" max="4355" width="8.7109375" style="6" customWidth="1"/>
    <col min="4356" max="4356" width="37.28515625" style="6" customWidth="1"/>
    <col min="4357" max="4363" width="15.140625" style="6" customWidth="1"/>
    <col min="4364" max="4608" width="8.85546875" style="6"/>
    <col min="4609" max="4609" width="5.7109375" style="6" customWidth="1"/>
    <col min="4610" max="4610" width="26.28515625" style="6" customWidth="1"/>
    <col min="4611" max="4611" width="8.7109375" style="6" customWidth="1"/>
    <col min="4612" max="4612" width="37.28515625" style="6" customWidth="1"/>
    <col min="4613" max="4619" width="15.140625" style="6" customWidth="1"/>
    <col min="4620" max="4864" width="8.85546875" style="6"/>
    <col min="4865" max="4865" width="5.7109375" style="6" customWidth="1"/>
    <col min="4866" max="4866" width="26.28515625" style="6" customWidth="1"/>
    <col min="4867" max="4867" width="8.7109375" style="6" customWidth="1"/>
    <col min="4868" max="4868" width="37.28515625" style="6" customWidth="1"/>
    <col min="4869" max="4875" width="15.140625" style="6" customWidth="1"/>
    <col min="4876" max="5120" width="8.85546875" style="6"/>
    <col min="5121" max="5121" width="5.7109375" style="6" customWidth="1"/>
    <col min="5122" max="5122" width="26.28515625" style="6" customWidth="1"/>
    <col min="5123" max="5123" width="8.7109375" style="6" customWidth="1"/>
    <col min="5124" max="5124" width="37.28515625" style="6" customWidth="1"/>
    <col min="5125" max="5131" width="15.140625" style="6" customWidth="1"/>
    <col min="5132" max="5376" width="8.85546875" style="6"/>
    <col min="5377" max="5377" width="5.7109375" style="6" customWidth="1"/>
    <col min="5378" max="5378" width="26.28515625" style="6" customWidth="1"/>
    <col min="5379" max="5379" width="8.7109375" style="6" customWidth="1"/>
    <col min="5380" max="5380" width="37.28515625" style="6" customWidth="1"/>
    <col min="5381" max="5387" width="15.140625" style="6" customWidth="1"/>
    <col min="5388" max="5632" width="8.85546875" style="6"/>
    <col min="5633" max="5633" width="5.7109375" style="6" customWidth="1"/>
    <col min="5634" max="5634" width="26.28515625" style="6" customWidth="1"/>
    <col min="5635" max="5635" width="8.7109375" style="6" customWidth="1"/>
    <col min="5636" max="5636" width="37.28515625" style="6" customWidth="1"/>
    <col min="5637" max="5643" width="15.140625" style="6" customWidth="1"/>
    <col min="5644" max="5888" width="8.85546875" style="6"/>
    <col min="5889" max="5889" width="5.7109375" style="6" customWidth="1"/>
    <col min="5890" max="5890" width="26.28515625" style="6" customWidth="1"/>
    <col min="5891" max="5891" width="8.7109375" style="6" customWidth="1"/>
    <col min="5892" max="5892" width="37.28515625" style="6" customWidth="1"/>
    <col min="5893" max="5899" width="15.140625" style="6" customWidth="1"/>
    <col min="5900" max="6144" width="8.85546875" style="6"/>
    <col min="6145" max="6145" width="5.7109375" style="6" customWidth="1"/>
    <col min="6146" max="6146" width="26.28515625" style="6" customWidth="1"/>
    <col min="6147" max="6147" width="8.7109375" style="6" customWidth="1"/>
    <col min="6148" max="6148" width="37.28515625" style="6" customWidth="1"/>
    <col min="6149" max="6155" width="15.140625" style="6" customWidth="1"/>
    <col min="6156" max="6400" width="8.85546875" style="6"/>
    <col min="6401" max="6401" width="5.7109375" style="6" customWidth="1"/>
    <col min="6402" max="6402" width="26.28515625" style="6" customWidth="1"/>
    <col min="6403" max="6403" width="8.7109375" style="6" customWidth="1"/>
    <col min="6404" max="6404" width="37.28515625" style="6" customWidth="1"/>
    <col min="6405" max="6411" width="15.140625" style="6" customWidth="1"/>
    <col min="6412" max="6656" width="8.85546875" style="6"/>
    <col min="6657" max="6657" width="5.7109375" style="6" customWidth="1"/>
    <col min="6658" max="6658" width="26.28515625" style="6" customWidth="1"/>
    <col min="6659" max="6659" width="8.7109375" style="6" customWidth="1"/>
    <col min="6660" max="6660" width="37.28515625" style="6" customWidth="1"/>
    <col min="6661" max="6667" width="15.140625" style="6" customWidth="1"/>
    <col min="6668" max="6912" width="8.85546875" style="6"/>
    <col min="6913" max="6913" width="5.7109375" style="6" customWidth="1"/>
    <col min="6914" max="6914" width="26.28515625" style="6" customWidth="1"/>
    <col min="6915" max="6915" width="8.7109375" style="6" customWidth="1"/>
    <col min="6916" max="6916" width="37.28515625" style="6" customWidth="1"/>
    <col min="6917" max="6923" width="15.140625" style="6" customWidth="1"/>
    <col min="6924" max="7168" width="8.85546875" style="6"/>
    <col min="7169" max="7169" width="5.7109375" style="6" customWidth="1"/>
    <col min="7170" max="7170" width="26.28515625" style="6" customWidth="1"/>
    <col min="7171" max="7171" width="8.7109375" style="6" customWidth="1"/>
    <col min="7172" max="7172" width="37.28515625" style="6" customWidth="1"/>
    <col min="7173" max="7179" width="15.140625" style="6" customWidth="1"/>
    <col min="7180" max="7424" width="8.85546875" style="6"/>
    <col min="7425" max="7425" width="5.7109375" style="6" customWidth="1"/>
    <col min="7426" max="7426" width="26.28515625" style="6" customWidth="1"/>
    <col min="7427" max="7427" width="8.7109375" style="6" customWidth="1"/>
    <col min="7428" max="7428" width="37.28515625" style="6" customWidth="1"/>
    <col min="7429" max="7435" width="15.140625" style="6" customWidth="1"/>
    <col min="7436" max="7680" width="8.85546875" style="6"/>
    <col min="7681" max="7681" width="5.7109375" style="6" customWidth="1"/>
    <col min="7682" max="7682" width="26.28515625" style="6" customWidth="1"/>
    <col min="7683" max="7683" width="8.7109375" style="6" customWidth="1"/>
    <col min="7684" max="7684" width="37.28515625" style="6" customWidth="1"/>
    <col min="7685" max="7691" width="15.140625" style="6" customWidth="1"/>
    <col min="7692" max="7936" width="8.85546875" style="6"/>
    <col min="7937" max="7937" width="5.7109375" style="6" customWidth="1"/>
    <col min="7938" max="7938" width="26.28515625" style="6" customWidth="1"/>
    <col min="7939" max="7939" width="8.7109375" style="6" customWidth="1"/>
    <col min="7940" max="7940" width="37.28515625" style="6" customWidth="1"/>
    <col min="7941" max="7947" width="15.140625" style="6" customWidth="1"/>
    <col min="7948" max="8192" width="8.85546875" style="6"/>
    <col min="8193" max="8193" width="5.7109375" style="6" customWidth="1"/>
    <col min="8194" max="8194" width="26.28515625" style="6" customWidth="1"/>
    <col min="8195" max="8195" width="8.7109375" style="6" customWidth="1"/>
    <col min="8196" max="8196" width="37.28515625" style="6" customWidth="1"/>
    <col min="8197" max="8203" width="15.140625" style="6" customWidth="1"/>
    <col min="8204" max="8448" width="8.85546875" style="6"/>
    <col min="8449" max="8449" width="5.7109375" style="6" customWidth="1"/>
    <col min="8450" max="8450" width="26.28515625" style="6" customWidth="1"/>
    <col min="8451" max="8451" width="8.7109375" style="6" customWidth="1"/>
    <col min="8452" max="8452" width="37.28515625" style="6" customWidth="1"/>
    <col min="8453" max="8459" width="15.140625" style="6" customWidth="1"/>
    <col min="8460" max="8704" width="8.85546875" style="6"/>
    <col min="8705" max="8705" width="5.7109375" style="6" customWidth="1"/>
    <col min="8706" max="8706" width="26.28515625" style="6" customWidth="1"/>
    <col min="8707" max="8707" width="8.7109375" style="6" customWidth="1"/>
    <col min="8708" max="8708" width="37.28515625" style="6" customWidth="1"/>
    <col min="8709" max="8715" width="15.140625" style="6" customWidth="1"/>
    <col min="8716" max="8960" width="8.85546875" style="6"/>
    <col min="8961" max="8961" width="5.7109375" style="6" customWidth="1"/>
    <col min="8962" max="8962" width="26.28515625" style="6" customWidth="1"/>
    <col min="8963" max="8963" width="8.7109375" style="6" customWidth="1"/>
    <col min="8964" max="8964" width="37.28515625" style="6" customWidth="1"/>
    <col min="8965" max="8971" width="15.140625" style="6" customWidth="1"/>
    <col min="8972" max="9216" width="8.85546875" style="6"/>
    <col min="9217" max="9217" width="5.7109375" style="6" customWidth="1"/>
    <col min="9218" max="9218" width="26.28515625" style="6" customWidth="1"/>
    <col min="9219" max="9219" width="8.7109375" style="6" customWidth="1"/>
    <col min="9220" max="9220" width="37.28515625" style="6" customWidth="1"/>
    <col min="9221" max="9227" width="15.140625" style="6" customWidth="1"/>
    <col min="9228" max="9472" width="8.85546875" style="6"/>
    <col min="9473" max="9473" width="5.7109375" style="6" customWidth="1"/>
    <col min="9474" max="9474" width="26.28515625" style="6" customWidth="1"/>
    <col min="9475" max="9475" width="8.7109375" style="6" customWidth="1"/>
    <col min="9476" max="9476" width="37.28515625" style="6" customWidth="1"/>
    <col min="9477" max="9483" width="15.140625" style="6" customWidth="1"/>
    <col min="9484" max="9728" width="8.85546875" style="6"/>
    <col min="9729" max="9729" width="5.7109375" style="6" customWidth="1"/>
    <col min="9730" max="9730" width="26.28515625" style="6" customWidth="1"/>
    <col min="9731" max="9731" width="8.7109375" style="6" customWidth="1"/>
    <col min="9732" max="9732" width="37.28515625" style="6" customWidth="1"/>
    <col min="9733" max="9739" width="15.140625" style="6" customWidth="1"/>
    <col min="9740" max="9984" width="8.85546875" style="6"/>
    <col min="9985" max="9985" width="5.7109375" style="6" customWidth="1"/>
    <col min="9986" max="9986" width="26.28515625" style="6" customWidth="1"/>
    <col min="9987" max="9987" width="8.7109375" style="6" customWidth="1"/>
    <col min="9988" max="9988" width="37.28515625" style="6" customWidth="1"/>
    <col min="9989" max="9995" width="15.140625" style="6" customWidth="1"/>
    <col min="9996" max="10240" width="8.85546875" style="6"/>
    <col min="10241" max="10241" width="5.7109375" style="6" customWidth="1"/>
    <col min="10242" max="10242" width="26.28515625" style="6" customWidth="1"/>
    <col min="10243" max="10243" width="8.7109375" style="6" customWidth="1"/>
    <col min="10244" max="10244" width="37.28515625" style="6" customWidth="1"/>
    <col min="10245" max="10251" width="15.140625" style="6" customWidth="1"/>
    <col min="10252" max="10496" width="8.85546875" style="6"/>
    <col min="10497" max="10497" width="5.7109375" style="6" customWidth="1"/>
    <col min="10498" max="10498" width="26.28515625" style="6" customWidth="1"/>
    <col min="10499" max="10499" width="8.7109375" style="6" customWidth="1"/>
    <col min="10500" max="10500" width="37.28515625" style="6" customWidth="1"/>
    <col min="10501" max="10507" width="15.140625" style="6" customWidth="1"/>
    <col min="10508" max="10752" width="8.85546875" style="6"/>
    <col min="10753" max="10753" width="5.7109375" style="6" customWidth="1"/>
    <col min="10754" max="10754" width="26.28515625" style="6" customWidth="1"/>
    <col min="10755" max="10755" width="8.7109375" style="6" customWidth="1"/>
    <col min="10756" max="10756" width="37.28515625" style="6" customWidth="1"/>
    <col min="10757" max="10763" width="15.140625" style="6" customWidth="1"/>
    <col min="10764" max="11008" width="8.85546875" style="6"/>
    <col min="11009" max="11009" width="5.7109375" style="6" customWidth="1"/>
    <col min="11010" max="11010" width="26.28515625" style="6" customWidth="1"/>
    <col min="11011" max="11011" width="8.7109375" style="6" customWidth="1"/>
    <col min="11012" max="11012" width="37.28515625" style="6" customWidth="1"/>
    <col min="11013" max="11019" width="15.140625" style="6" customWidth="1"/>
    <col min="11020" max="11264" width="8.85546875" style="6"/>
    <col min="11265" max="11265" width="5.7109375" style="6" customWidth="1"/>
    <col min="11266" max="11266" width="26.28515625" style="6" customWidth="1"/>
    <col min="11267" max="11267" width="8.7109375" style="6" customWidth="1"/>
    <col min="11268" max="11268" width="37.28515625" style="6" customWidth="1"/>
    <col min="11269" max="11275" width="15.140625" style="6" customWidth="1"/>
    <col min="11276" max="11520" width="8.85546875" style="6"/>
    <col min="11521" max="11521" width="5.7109375" style="6" customWidth="1"/>
    <col min="11522" max="11522" width="26.28515625" style="6" customWidth="1"/>
    <col min="11523" max="11523" width="8.7109375" style="6" customWidth="1"/>
    <col min="11524" max="11524" width="37.28515625" style="6" customWidth="1"/>
    <col min="11525" max="11531" width="15.140625" style="6" customWidth="1"/>
    <col min="11532" max="11776" width="8.85546875" style="6"/>
    <col min="11777" max="11777" width="5.7109375" style="6" customWidth="1"/>
    <col min="11778" max="11778" width="26.28515625" style="6" customWidth="1"/>
    <col min="11779" max="11779" width="8.7109375" style="6" customWidth="1"/>
    <col min="11780" max="11780" width="37.28515625" style="6" customWidth="1"/>
    <col min="11781" max="11787" width="15.140625" style="6" customWidth="1"/>
    <col min="11788" max="12032" width="8.85546875" style="6"/>
    <col min="12033" max="12033" width="5.7109375" style="6" customWidth="1"/>
    <col min="12034" max="12034" width="26.28515625" style="6" customWidth="1"/>
    <col min="12035" max="12035" width="8.7109375" style="6" customWidth="1"/>
    <col min="12036" max="12036" width="37.28515625" style="6" customWidth="1"/>
    <col min="12037" max="12043" width="15.140625" style="6" customWidth="1"/>
    <col min="12044" max="12288" width="8.85546875" style="6"/>
    <col min="12289" max="12289" width="5.7109375" style="6" customWidth="1"/>
    <col min="12290" max="12290" width="26.28515625" style="6" customWidth="1"/>
    <col min="12291" max="12291" width="8.7109375" style="6" customWidth="1"/>
    <col min="12292" max="12292" width="37.28515625" style="6" customWidth="1"/>
    <col min="12293" max="12299" width="15.140625" style="6" customWidth="1"/>
    <col min="12300" max="12544" width="8.85546875" style="6"/>
    <col min="12545" max="12545" width="5.7109375" style="6" customWidth="1"/>
    <col min="12546" max="12546" width="26.28515625" style="6" customWidth="1"/>
    <col min="12547" max="12547" width="8.7109375" style="6" customWidth="1"/>
    <col min="12548" max="12548" width="37.28515625" style="6" customWidth="1"/>
    <col min="12549" max="12555" width="15.140625" style="6" customWidth="1"/>
    <col min="12556" max="12800" width="8.85546875" style="6"/>
    <col min="12801" max="12801" width="5.7109375" style="6" customWidth="1"/>
    <col min="12802" max="12802" width="26.28515625" style="6" customWidth="1"/>
    <col min="12803" max="12803" width="8.7109375" style="6" customWidth="1"/>
    <col min="12804" max="12804" width="37.28515625" style="6" customWidth="1"/>
    <col min="12805" max="12811" width="15.140625" style="6" customWidth="1"/>
    <col min="12812" max="13056" width="8.85546875" style="6"/>
    <col min="13057" max="13057" width="5.7109375" style="6" customWidth="1"/>
    <col min="13058" max="13058" width="26.28515625" style="6" customWidth="1"/>
    <col min="13059" max="13059" width="8.7109375" style="6" customWidth="1"/>
    <col min="13060" max="13060" width="37.28515625" style="6" customWidth="1"/>
    <col min="13061" max="13067" width="15.140625" style="6" customWidth="1"/>
    <col min="13068" max="13312" width="8.85546875" style="6"/>
    <col min="13313" max="13313" width="5.7109375" style="6" customWidth="1"/>
    <col min="13314" max="13314" width="26.28515625" style="6" customWidth="1"/>
    <col min="13315" max="13315" width="8.7109375" style="6" customWidth="1"/>
    <col min="13316" max="13316" width="37.28515625" style="6" customWidth="1"/>
    <col min="13317" max="13323" width="15.140625" style="6" customWidth="1"/>
    <col min="13324" max="13568" width="8.85546875" style="6"/>
    <col min="13569" max="13569" width="5.7109375" style="6" customWidth="1"/>
    <col min="13570" max="13570" width="26.28515625" style="6" customWidth="1"/>
    <col min="13571" max="13571" width="8.7109375" style="6" customWidth="1"/>
    <col min="13572" max="13572" width="37.28515625" style="6" customWidth="1"/>
    <col min="13573" max="13579" width="15.140625" style="6" customWidth="1"/>
    <col min="13580" max="13824" width="8.85546875" style="6"/>
    <col min="13825" max="13825" width="5.7109375" style="6" customWidth="1"/>
    <col min="13826" max="13826" width="26.28515625" style="6" customWidth="1"/>
    <col min="13827" max="13827" width="8.7109375" style="6" customWidth="1"/>
    <col min="13828" max="13828" width="37.28515625" style="6" customWidth="1"/>
    <col min="13829" max="13835" width="15.140625" style="6" customWidth="1"/>
    <col min="13836" max="14080" width="8.85546875" style="6"/>
    <col min="14081" max="14081" width="5.7109375" style="6" customWidth="1"/>
    <col min="14082" max="14082" width="26.28515625" style="6" customWidth="1"/>
    <col min="14083" max="14083" width="8.7109375" style="6" customWidth="1"/>
    <col min="14084" max="14084" width="37.28515625" style="6" customWidth="1"/>
    <col min="14085" max="14091" width="15.140625" style="6" customWidth="1"/>
    <col min="14092" max="14336" width="8.85546875" style="6"/>
    <col min="14337" max="14337" width="5.7109375" style="6" customWidth="1"/>
    <col min="14338" max="14338" width="26.28515625" style="6" customWidth="1"/>
    <col min="14339" max="14339" width="8.7109375" style="6" customWidth="1"/>
    <col min="14340" max="14340" width="37.28515625" style="6" customWidth="1"/>
    <col min="14341" max="14347" width="15.140625" style="6" customWidth="1"/>
    <col min="14348" max="14592" width="8.85546875" style="6"/>
    <col min="14593" max="14593" width="5.7109375" style="6" customWidth="1"/>
    <col min="14594" max="14594" width="26.28515625" style="6" customWidth="1"/>
    <col min="14595" max="14595" width="8.7109375" style="6" customWidth="1"/>
    <col min="14596" max="14596" width="37.28515625" style="6" customWidth="1"/>
    <col min="14597" max="14603" width="15.140625" style="6" customWidth="1"/>
    <col min="14604" max="14848" width="8.85546875" style="6"/>
    <col min="14849" max="14849" width="5.7109375" style="6" customWidth="1"/>
    <col min="14850" max="14850" width="26.28515625" style="6" customWidth="1"/>
    <col min="14851" max="14851" width="8.7109375" style="6" customWidth="1"/>
    <col min="14852" max="14852" width="37.28515625" style="6" customWidth="1"/>
    <col min="14853" max="14859" width="15.140625" style="6" customWidth="1"/>
    <col min="14860" max="15104" width="8.85546875" style="6"/>
    <col min="15105" max="15105" width="5.7109375" style="6" customWidth="1"/>
    <col min="15106" max="15106" width="26.28515625" style="6" customWidth="1"/>
    <col min="15107" max="15107" width="8.7109375" style="6" customWidth="1"/>
    <col min="15108" max="15108" width="37.28515625" style="6" customWidth="1"/>
    <col min="15109" max="15115" width="15.140625" style="6" customWidth="1"/>
    <col min="15116" max="15360" width="8.85546875" style="6"/>
    <col min="15361" max="15361" width="5.7109375" style="6" customWidth="1"/>
    <col min="15362" max="15362" width="26.28515625" style="6" customWidth="1"/>
    <col min="15363" max="15363" width="8.7109375" style="6" customWidth="1"/>
    <col min="15364" max="15364" width="37.28515625" style="6" customWidth="1"/>
    <col min="15365" max="15371" width="15.140625" style="6" customWidth="1"/>
    <col min="15372" max="15616" width="8.85546875" style="6"/>
    <col min="15617" max="15617" width="5.7109375" style="6" customWidth="1"/>
    <col min="15618" max="15618" width="26.28515625" style="6" customWidth="1"/>
    <col min="15619" max="15619" width="8.7109375" style="6" customWidth="1"/>
    <col min="15620" max="15620" width="37.28515625" style="6" customWidth="1"/>
    <col min="15621" max="15627" width="15.140625" style="6" customWidth="1"/>
    <col min="15628" max="15872" width="8.85546875" style="6"/>
    <col min="15873" max="15873" width="5.7109375" style="6" customWidth="1"/>
    <col min="15874" max="15874" width="26.28515625" style="6" customWidth="1"/>
    <col min="15875" max="15875" width="8.7109375" style="6" customWidth="1"/>
    <col min="15876" max="15876" width="37.28515625" style="6" customWidth="1"/>
    <col min="15877" max="15883" width="15.140625" style="6" customWidth="1"/>
    <col min="15884" max="16128" width="8.85546875" style="6"/>
    <col min="16129" max="16129" width="5.7109375" style="6" customWidth="1"/>
    <col min="16130" max="16130" width="26.28515625" style="6" customWidth="1"/>
    <col min="16131" max="16131" width="8.7109375" style="6" customWidth="1"/>
    <col min="16132" max="16132" width="37.28515625" style="6" customWidth="1"/>
    <col min="16133" max="16139" width="15.140625" style="6" customWidth="1"/>
    <col min="16140" max="16384" width="8.85546875" style="6"/>
  </cols>
  <sheetData>
    <row r="3" spans="1:11" x14ac:dyDescent="0.25">
      <c r="B3" s="1" t="s">
        <v>0</v>
      </c>
      <c r="C3" s="1"/>
      <c r="D3" s="1"/>
      <c r="E3" s="2"/>
      <c r="F3" s="2"/>
      <c r="G3" s="2"/>
      <c r="H3" s="2"/>
      <c r="I3" s="2"/>
      <c r="J3" s="2"/>
    </row>
    <row r="4" spans="1:11" x14ac:dyDescent="0.25">
      <c r="B4" s="1" t="s">
        <v>1</v>
      </c>
      <c r="C4" s="1"/>
      <c r="D4" s="1"/>
      <c r="E4" s="2"/>
      <c r="F4" s="2"/>
      <c r="G4" s="2"/>
      <c r="H4" s="2"/>
      <c r="I4" s="2"/>
      <c r="J4" s="2"/>
    </row>
    <row r="5" spans="1:11" x14ac:dyDescent="0.25">
      <c r="B5" s="1" t="s">
        <v>2</v>
      </c>
      <c r="C5" s="1"/>
      <c r="D5" s="1"/>
      <c r="E5" s="2"/>
      <c r="F5" s="2"/>
      <c r="G5" s="2"/>
      <c r="H5" s="2"/>
      <c r="I5" s="2"/>
      <c r="J5" s="2"/>
    </row>
    <row r="7" spans="1:11" ht="18" x14ac:dyDescent="0.25">
      <c r="A7" s="7" t="s">
        <v>3</v>
      </c>
      <c r="B7" s="8" t="s">
        <v>548</v>
      </c>
      <c r="C7" s="9"/>
      <c r="D7" s="10"/>
      <c r="E7" s="11"/>
      <c r="F7" s="11"/>
      <c r="G7" s="11"/>
      <c r="H7" s="11"/>
      <c r="I7" s="11"/>
      <c r="J7" s="12"/>
      <c r="K7" s="13"/>
    </row>
    <row r="8" spans="1:11" ht="13.5" thickBot="1" x14ac:dyDescent="0.3">
      <c r="A8" s="4" t="s">
        <v>3</v>
      </c>
      <c r="C8" s="14"/>
      <c r="E8" s="13"/>
      <c r="F8" s="13"/>
      <c r="G8" s="13"/>
      <c r="H8" s="13"/>
      <c r="I8" s="13"/>
      <c r="J8" s="13"/>
      <c r="K8" s="13"/>
    </row>
    <row r="9" spans="1:11" ht="34.5" customHeight="1" thickBot="1" x14ac:dyDescent="0.3">
      <c r="A9" s="4" t="s">
        <v>3</v>
      </c>
      <c r="B9" s="15"/>
      <c r="C9" s="16"/>
      <c r="D9" s="17" t="s">
        <v>5</v>
      </c>
      <c r="E9" s="149" t="s">
        <v>6</v>
      </c>
      <c r="F9" s="150"/>
      <c r="G9" s="149" t="s">
        <v>7</v>
      </c>
      <c r="H9" s="150"/>
      <c r="I9" s="18"/>
      <c r="J9" s="18"/>
      <c r="K9" s="13"/>
    </row>
    <row r="10" spans="1:11" ht="34.5" customHeight="1" x14ac:dyDescent="0.25">
      <c r="A10" s="4" t="s">
        <v>3</v>
      </c>
      <c r="B10" s="19" t="s">
        <v>8</v>
      </c>
      <c r="C10" s="20" t="s">
        <v>9</v>
      </c>
      <c r="D10" s="21" t="s">
        <v>10</v>
      </c>
      <c r="E10" s="22" t="s">
        <v>11</v>
      </c>
      <c r="F10" s="23" t="s">
        <v>897</v>
      </c>
      <c r="G10" s="22" t="s">
        <v>898</v>
      </c>
      <c r="H10" s="23" t="s">
        <v>899</v>
      </c>
      <c r="I10" s="23" t="s">
        <v>900</v>
      </c>
      <c r="J10" s="23" t="s">
        <v>12</v>
      </c>
      <c r="K10" s="13"/>
    </row>
    <row r="11" spans="1:11" ht="13.5" customHeight="1" thickBot="1" x14ac:dyDescent="0.3">
      <c r="A11" s="4" t="s">
        <v>3</v>
      </c>
      <c r="B11" s="24"/>
      <c r="C11" s="25"/>
      <c r="D11" s="26"/>
      <c r="E11" s="27"/>
      <c r="F11" s="28"/>
      <c r="G11" s="27"/>
      <c r="H11" s="28"/>
      <c r="I11" s="28"/>
      <c r="J11" s="28"/>
      <c r="K11" s="13"/>
    </row>
    <row r="12" spans="1:11" ht="13.5" thickBot="1" x14ac:dyDescent="0.3">
      <c r="A12" s="4" t="s">
        <v>3</v>
      </c>
      <c r="B12" s="29" t="s">
        <v>665</v>
      </c>
      <c r="C12" s="30"/>
      <c r="D12" s="31"/>
      <c r="E12" s="32"/>
      <c r="F12" s="33"/>
      <c r="G12" s="32"/>
      <c r="H12" s="33"/>
      <c r="I12" s="33"/>
      <c r="J12" s="33"/>
      <c r="K12" s="13"/>
    </row>
    <row r="13" spans="1:11" x14ac:dyDescent="0.25">
      <c r="A13" s="4" t="s">
        <v>3</v>
      </c>
      <c r="B13" s="34" t="s">
        <v>805</v>
      </c>
      <c r="C13" s="35" t="s">
        <v>1195</v>
      </c>
      <c r="D13" s="36" t="s">
        <v>1196</v>
      </c>
      <c r="E13" s="37">
        <v>325.7</v>
      </c>
      <c r="F13" s="38">
        <v>325.62</v>
      </c>
      <c r="G13" s="37">
        <v>0</v>
      </c>
      <c r="H13" s="38">
        <v>0</v>
      </c>
      <c r="I13" s="39">
        <v>1000</v>
      </c>
      <c r="J13" s="39">
        <f>E13-(F13+H13+I13)</f>
        <v>-999.91999999999985</v>
      </c>
      <c r="K13" s="13"/>
    </row>
    <row r="14" spans="1:11" ht="13.5" thickBot="1" x14ac:dyDescent="0.3">
      <c r="A14" s="4" t="s">
        <v>3</v>
      </c>
      <c r="B14" s="40"/>
      <c r="C14" s="41"/>
      <c r="D14" s="42" t="s">
        <v>25</v>
      </c>
      <c r="E14" s="43"/>
      <c r="F14" s="44"/>
      <c r="G14" s="43"/>
      <c r="H14" s="44"/>
      <c r="I14" s="45">
        <v>1000</v>
      </c>
      <c r="J14" s="45"/>
      <c r="K14" s="13"/>
    </row>
    <row r="15" spans="1:11" ht="13.5" thickBot="1" x14ac:dyDescent="0.3">
      <c r="A15" s="4" t="s">
        <v>3</v>
      </c>
      <c r="B15" s="29" t="s">
        <v>666</v>
      </c>
      <c r="C15" s="30"/>
      <c r="D15" s="31"/>
      <c r="E15" s="32">
        <v>325.7</v>
      </c>
      <c r="F15" s="33">
        <v>325.62</v>
      </c>
      <c r="G15" s="32">
        <v>0</v>
      </c>
      <c r="H15" s="33">
        <v>0</v>
      </c>
      <c r="I15" s="33">
        <v>1000</v>
      </c>
      <c r="J15" s="33">
        <v>-999.92</v>
      </c>
      <c r="K15" s="13"/>
    </row>
    <row r="16" spans="1:11" ht="13.5" thickBot="1" x14ac:dyDescent="0.3">
      <c r="A16" s="4" t="s">
        <v>3</v>
      </c>
      <c r="B16" s="29" t="s">
        <v>549</v>
      </c>
      <c r="C16" s="30"/>
      <c r="D16" s="31"/>
      <c r="E16" s="32"/>
      <c r="F16" s="33"/>
      <c r="G16" s="32"/>
      <c r="H16" s="33"/>
      <c r="I16" s="33"/>
      <c r="J16" s="33"/>
      <c r="K16" s="13"/>
    </row>
    <row r="17" spans="1:11" x14ac:dyDescent="0.25">
      <c r="A17" s="4" t="s">
        <v>3</v>
      </c>
      <c r="B17" s="34" t="s">
        <v>81</v>
      </c>
      <c r="C17" s="35" t="s">
        <v>551</v>
      </c>
      <c r="D17" s="36" t="s">
        <v>552</v>
      </c>
      <c r="E17" s="37">
        <v>59645.8</v>
      </c>
      <c r="F17" s="38">
        <v>0</v>
      </c>
      <c r="G17" s="37">
        <v>35000</v>
      </c>
      <c r="H17" s="38">
        <v>59645.8</v>
      </c>
      <c r="I17" s="39">
        <v>5768</v>
      </c>
      <c r="J17" s="39">
        <f>E17-(F17+H17+I17)</f>
        <v>-5768</v>
      </c>
      <c r="K17" s="13"/>
    </row>
    <row r="18" spans="1:11" x14ac:dyDescent="0.25">
      <c r="A18" s="4" t="s">
        <v>3</v>
      </c>
      <c r="B18" s="40"/>
      <c r="C18" s="41"/>
      <c r="D18" s="42" t="s">
        <v>25</v>
      </c>
      <c r="E18" s="43"/>
      <c r="F18" s="44"/>
      <c r="G18" s="43"/>
      <c r="H18" s="44"/>
      <c r="I18" s="45">
        <v>5768</v>
      </c>
      <c r="J18" s="45"/>
      <c r="K18" s="13"/>
    </row>
    <row r="19" spans="1:11" x14ac:dyDescent="0.25">
      <c r="A19" s="4" t="s">
        <v>3</v>
      </c>
      <c r="B19" s="34" t="s">
        <v>81</v>
      </c>
      <c r="C19" s="35" t="s">
        <v>1197</v>
      </c>
      <c r="D19" s="36" t="s">
        <v>1198</v>
      </c>
      <c r="E19" s="37">
        <v>50000</v>
      </c>
      <c r="F19" s="38">
        <v>0</v>
      </c>
      <c r="G19" s="37">
        <v>0</v>
      </c>
      <c r="H19" s="38">
        <v>0</v>
      </c>
      <c r="I19" s="39">
        <v>2000</v>
      </c>
      <c r="J19" s="39">
        <f>E19-(F19+H19+I19)</f>
        <v>48000</v>
      </c>
      <c r="K19" s="13"/>
    </row>
    <row r="20" spans="1:11" x14ac:dyDescent="0.25">
      <c r="A20" s="4" t="s">
        <v>3</v>
      </c>
      <c r="B20" s="40"/>
      <c r="C20" s="41"/>
      <c r="D20" s="42" t="s">
        <v>25</v>
      </c>
      <c r="E20" s="43"/>
      <c r="F20" s="44"/>
      <c r="G20" s="43"/>
      <c r="H20" s="44"/>
      <c r="I20" s="45">
        <v>2000</v>
      </c>
      <c r="J20" s="45"/>
      <c r="K20" s="13"/>
    </row>
    <row r="21" spans="1:11" x14ac:dyDescent="0.25">
      <c r="A21" s="4" t="s">
        <v>3</v>
      </c>
      <c r="B21" s="34" t="s">
        <v>81</v>
      </c>
      <c r="C21" s="35" t="s">
        <v>891</v>
      </c>
      <c r="D21" s="36" t="s">
        <v>550</v>
      </c>
      <c r="E21" s="37">
        <v>50000</v>
      </c>
      <c r="F21" s="38">
        <v>0</v>
      </c>
      <c r="G21" s="37">
        <v>10000</v>
      </c>
      <c r="H21" s="38">
        <v>10000</v>
      </c>
      <c r="I21" s="39">
        <v>15000</v>
      </c>
      <c r="J21" s="39">
        <f>E21-(F21+H21+I21)</f>
        <v>25000</v>
      </c>
      <c r="K21" s="13"/>
    </row>
    <row r="22" spans="1:11" x14ac:dyDescent="0.25">
      <c r="A22" s="4" t="s">
        <v>3</v>
      </c>
      <c r="B22" s="40"/>
      <c r="C22" s="41"/>
      <c r="D22" s="42" t="s">
        <v>25</v>
      </c>
      <c r="E22" s="43"/>
      <c r="F22" s="44"/>
      <c r="G22" s="43"/>
      <c r="H22" s="44"/>
      <c r="I22" s="45">
        <v>15000</v>
      </c>
      <c r="J22" s="45"/>
      <c r="K22" s="13"/>
    </row>
    <row r="23" spans="1:11" x14ac:dyDescent="0.25">
      <c r="A23" s="4" t="s">
        <v>3</v>
      </c>
      <c r="B23" s="34" t="s">
        <v>22</v>
      </c>
      <c r="C23" s="35" t="s">
        <v>1199</v>
      </c>
      <c r="D23" s="36" t="s">
        <v>1200</v>
      </c>
      <c r="E23" s="37">
        <v>647583.4</v>
      </c>
      <c r="F23" s="38">
        <v>0</v>
      </c>
      <c r="G23" s="37">
        <v>0</v>
      </c>
      <c r="H23" s="38">
        <v>0</v>
      </c>
      <c r="I23" s="39">
        <v>147254.9</v>
      </c>
      <c r="J23" s="39">
        <f>E23-(F23+H23+I23)</f>
        <v>500328.5</v>
      </c>
      <c r="K23" s="13"/>
    </row>
    <row r="24" spans="1:11" x14ac:dyDescent="0.25">
      <c r="A24" s="4" t="s">
        <v>3</v>
      </c>
      <c r="B24" s="40"/>
      <c r="C24" s="41"/>
      <c r="D24" s="42" t="s">
        <v>945</v>
      </c>
      <c r="E24" s="43"/>
      <c r="F24" s="44"/>
      <c r="G24" s="43"/>
      <c r="H24" s="44"/>
      <c r="I24" s="45">
        <v>59000</v>
      </c>
      <c r="J24" s="45"/>
      <c r="K24" s="13"/>
    </row>
    <row r="25" spans="1:11" x14ac:dyDescent="0.25">
      <c r="A25" s="4" t="s">
        <v>3</v>
      </c>
      <c r="B25" s="40"/>
      <c r="C25" s="41"/>
      <c r="D25" s="42" t="s">
        <v>17</v>
      </c>
      <c r="E25" s="43"/>
      <c r="F25" s="44"/>
      <c r="G25" s="43"/>
      <c r="H25" s="44"/>
      <c r="I25" s="45">
        <v>2082.9</v>
      </c>
      <c r="J25" s="45"/>
      <c r="K25" s="13"/>
    </row>
    <row r="26" spans="1:11" x14ac:dyDescent="0.25">
      <c r="A26" s="4" t="s">
        <v>3</v>
      </c>
      <c r="B26" s="40"/>
      <c r="C26" s="41"/>
      <c r="D26" s="42" t="s">
        <v>25</v>
      </c>
      <c r="E26" s="43"/>
      <c r="F26" s="44"/>
      <c r="G26" s="43"/>
      <c r="H26" s="44"/>
      <c r="I26" s="45">
        <v>86172</v>
      </c>
      <c r="J26" s="45"/>
      <c r="K26" s="13"/>
    </row>
    <row r="27" spans="1:11" x14ac:dyDescent="0.25">
      <c r="A27" s="4" t="s">
        <v>3</v>
      </c>
      <c r="B27" s="34" t="s">
        <v>22</v>
      </c>
      <c r="C27" s="35" t="s">
        <v>1201</v>
      </c>
      <c r="D27" s="36" t="s">
        <v>1202</v>
      </c>
      <c r="E27" s="37">
        <v>481178.3</v>
      </c>
      <c r="F27" s="38">
        <v>0</v>
      </c>
      <c r="G27" s="37">
        <v>0</v>
      </c>
      <c r="H27" s="38">
        <v>0</v>
      </c>
      <c r="I27" s="39">
        <v>141704.1</v>
      </c>
      <c r="J27" s="39">
        <f>E27-(F27+H27+I27)</f>
        <v>339474.19999999995</v>
      </c>
      <c r="K27" s="13"/>
    </row>
    <row r="28" spans="1:11" x14ac:dyDescent="0.25">
      <c r="A28" s="4" t="s">
        <v>3</v>
      </c>
      <c r="B28" s="40"/>
      <c r="C28" s="41"/>
      <c r="D28" s="42" t="s">
        <v>945</v>
      </c>
      <c r="E28" s="43"/>
      <c r="F28" s="44"/>
      <c r="G28" s="43"/>
      <c r="H28" s="44"/>
      <c r="I28" s="45">
        <v>81000</v>
      </c>
      <c r="J28" s="45"/>
      <c r="K28" s="13"/>
    </row>
    <row r="29" spans="1:11" x14ac:dyDescent="0.25">
      <c r="A29" s="4" t="s">
        <v>3</v>
      </c>
      <c r="B29" s="40"/>
      <c r="C29" s="41"/>
      <c r="D29" s="42" t="s">
        <v>17</v>
      </c>
      <c r="E29" s="43"/>
      <c r="F29" s="44"/>
      <c r="G29" s="43"/>
      <c r="H29" s="44"/>
      <c r="I29" s="45">
        <v>951.1</v>
      </c>
      <c r="J29" s="45"/>
      <c r="K29" s="13"/>
    </row>
    <row r="30" spans="1:11" x14ac:dyDescent="0.25">
      <c r="A30" s="4" t="s">
        <v>3</v>
      </c>
      <c r="B30" s="40"/>
      <c r="C30" s="41"/>
      <c r="D30" s="42" t="s">
        <v>25</v>
      </c>
      <c r="E30" s="43"/>
      <c r="F30" s="44"/>
      <c r="G30" s="43"/>
      <c r="H30" s="44"/>
      <c r="I30" s="45">
        <v>59753</v>
      </c>
      <c r="J30" s="45"/>
      <c r="K30" s="13"/>
    </row>
    <row r="31" spans="1:11" x14ac:dyDescent="0.25">
      <c r="A31" s="4" t="s">
        <v>3</v>
      </c>
      <c r="B31" s="34" t="s">
        <v>22</v>
      </c>
      <c r="C31" s="35" t="s">
        <v>1203</v>
      </c>
      <c r="D31" s="36" t="s">
        <v>1204</v>
      </c>
      <c r="E31" s="37">
        <v>13322.5</v>
      </c>
      <c r="F31" s="38">
        <v>0</v>
      </c>
      <c r="G31" s="37">
        <v>0</v>
      </c>
      <c r="H31" s="38">
        <v>0</v>
      </c>
      <c r="I31" s="39">
        <v>13322.5</v>
      </c>
      <c r="J31" s="39">
        <f>E31-(F31+H31+I31)</f>
        <v>0</v>
      </c>
      <c r="K31" s="13"/>
    </row>
    <row r="32" spans="1:11" x14ac:dyDescent="0.25">
      <c r="A32" s="4" t="s">
        <v>3</v>
      </c>
      <c r="B32" s="40"/>
      <c r="C32" s="41"/>
      <c r="D32" s="42" t="s">
        <v>945</v>
      </c>
      <c r="E32" s="43"/>
      <c r="F32" s="44"/>
      <c r="G32" s="43"/>
      <c r="H32" s="44"/>
      <c r="I32" s="45">
        <v>8267.6</v>
      </c>
      <c r="J32" s="45"/>
      <c r="K32" s="13"/>
    </row>
    <row r="33" spans="1:11" x14ac:dyDescent="0.25">
      <c r="A33" s="4" t="s">
        <v>3</v>
      </c>
      <c r="B33" s="40"/>
      <c r="C33" s="41"/>
      <c r="D33" s="42" t="s">
        <v>1205</v>
      </c>
      <c r="E33" s="43"/>
      <c r="F33" s="44"/>
      <c r="G33" s="43"/>
      <c r="H33" s="44"/>
      <c r="I33" s="45">
        <v>1459</v>
      </c>
      <c r="J33" s="45"/>
      <c r="K33" s="13"/>
    </row>
    <row r="34" spans="1:11" x14ac:dyDescent="0.25">
      <c r="A34" s="4" t="s">
        <v>3</v>
      </c>
      <c r="B34" s="40"/>
      <c r="C34" s="41"/>
      <c r="D34" s="42" t="s">
        <v>17</v>
      </c>
      <c r="E34" s="43"/>
      <c r="F34" s="44"/>
      <c r="G34" s="43"/>
      <c r="H34" s="44"/>
      <c r="I34" s="45">
        <v>3595.9</v>
      </c>
      <c r="J34" s="45"/>
      <c r="K34" s="13"/>
    </row>
    <row r="35" spans="1:11" x14ac:dyDescent="0.25">
      <c r="A35" s="4" t="s">
        <v>3</v>
      </c>
      <c r="B35" s="34" t="s">
        <v>22</v>
      </c>
      <c r="C35" s="35" t="s">
        <v>1206</v>
      </c>
      <c r="D35" s="36" t="s">
        <v>1207</v>
      </c>
      <c r="E35" s="37">
        <v>254000</v>
      </c>
      <c r="F35" s="38">
        <v>192955.18</v>
      </c>
      <c r="G35" s="37">
        <v>0</v>
      </c>
      <c r="H35" s="38">
        <v>2000</v>
      </c>
      <c r="I35" s="39">
        <v>3500</v>
      </c>
      <c r="J35" s="39">
        <f>E35-(F35+H35+I35)</f>
        <v>55544.820000000007</v>
      </c>
      <c r="K35" s="13"/>
    </row>
    <row r="36" spans="1:11" x14ac:dyDescent="0.25">
      <c r="A36" s="4" t="s">
        <v>3</v>
      </c>
      <c r="B36" s="40"/>
      <c r="C36" s="41"/>
      <c r="D36" s="42" t="s">
        <v>25</v>
      </c>
      <c r="E36" s="43"/>
      <c r="F36" s="44"/>
      <c r="G36" s="43"/>
      <c r="H36" s="44"/>
      <c r="I36" s="45">
        <v>3500</v>
      </c>
      <c r="J36" s="45"/>
      <c r="K36" s="13"/>
    </row>
    <row r="37" spans="1:11" x14ac:dyDescent="0.25">
      <c r="A37" s="4" t="s">
        <v>3</v>
      </c>
      <c r="B37" s="34" t="s">
        <v>22</v>
      </c>
      <c r="C37" s="35" t="s">
        <v>566</v>
      </c>
      <c r="D37" s="36" t="s">
        <v>567</v>
      </c>
      <c r="E37" s="37">
        <v>149000</v>
      </c>
      <c r="F37" s="38">
        <v>7351.33</v>
      </c>
      <c r="G37" s="37">
        <v>5000</v>
      </c>
      <c r="H37" s="38">
        <v>10300</v>
      </c>
      <c r="I37" s="39">
        <v>9000</v>
      </c>
      <c r="J37" s="39">
        <f>E37-(F37+H37+I37)</f>
        <v>122348.67</v>
      </c>
      <c r="K37" s="13"/>
    </row>
    <row r="38" spans="1:11" x14ac:dyDescent="0.25">
      <c r="A38" s="4" t="s">
        <v>3</v>
      </c>
      <c r="B38" s="40"/>
      <c r="C38" s="41"/>
      <c r="D38" s="42" t="s">
        <v>25</v>
      </c>
      <c r="E38" s="43"/>
      <c r="F38" s="44"/>
      <c r="G38" s="43"/>
      <c r="H38" s="44"/>
      <c r="I38" s="45">
        <v>9000</v>
      </c>
      <c r="J38" s="45"/>
      <c r="K38" s="13"/>
    </row>
    <row r="39" spans="1:11" x14ac:dyDescent="0.25">
      <c r="A39" s="4" t="s">
        <v>3</v>
      </c>
      <c r="B39" s="34" t="s">
        <v>22</v>
      </c>
      <c r="C39" s="35" t="s">
        <v>1208</v>
      </c>
      <c r="D39" s="36" t="s">
        <v>1209</v>
      </c>
      <c r="E39" s="37">
        <v>230000</v>
      </c>
      <c r="F39" s="38">
        <v>3829.39</v>
      </c>
      <c r="G39" s="37">
        <v>0</v>
      </c>
      <c r="H39" s="38">
        <v>4000</v>
      </c>
      <c r="I39" s="39">
        <v>1000</v>
      </c>
      <c r="J39" s="39">
        <f>E39-(F39+H39+I39)</f>
        <v>221170.61</v>
      </c>
      <c r="K39" s="13"/>
    </row>
    <row r="40" spans="1:11" x14ac:dyDescent="0.25">
      <c r="A40" s="4" t="s">
        <v>3</v>
      </c>
      <c r="B40" s="40"/>
      <c r="C40" s="41"/>
      <c r="D40" s="42" t="s">
        <v>25</v>
      </c>
      <c r="E40" s="43"/>
      <c r="F40" s="44"/>
      <c r="G40" s="43"/>
      <c r="H40" s="44"/>
      <c r="I40" s="45">
        <v>1000</v>
      </c>
      <c r="J40" s="45"/>
      <c r="K40" s="13"/>
    </row>
    <row r="41" spans="1:11" x14ac:dyDescent="0.25">
      <c r="A41" s="4" t="s">
        <v>3</v>
      </c>
      <c r="B41" s="34" t="s">
        <v>22</v>
      </c>
      <c r="C41" s="35" t="s">
        <v>568</v>
      </c>
      <c r="D41" s="36" t="s">
        <v>569</v>
      </c>
      <c r="E41" s="37">
        <v>196400</v>
      </c>
      <c r="F41" s="38">
        <v>2105.31</v>
      </c>
      <c r="G41" s="37">
        <v>500</v>
      </c>
      <c r="H41" s="38">
        <v>2000</v>
      </c>
      <c r="I41" s="39">
        <v>3623</v>
      </c>
      <c r="J41" s="39">
        <f>E41-(F41+H41+I41)</f>
        <v>188671.69</v>
      </c>
      <c r="K41" s="13"/>
    </row>
    <row r="42" spans="1:11" x14ac:dyDescent="0.25">
      <c r="A42" s="4" t="s">
        <v>3</v>
      </c>
      <c r="B42" s="40"/>
      <c r="C42" s="41"/>
      <c r="D42" s="42" t="s">
        <v>25</v>
      </c>
      <c r="E42" s="43"/>
      <c r="F42" s="44"/>
      <c r="G42" s="43"/>
      <c r="H42" s="44"/>
      <c r="I42" s="45">
        <v>3623</v>
      </c>
      <c r="J42" s="45"/>
      <c r="K42" s="13"/>
    </row>
    <row r="43" spans="1:11" x14ac:dyDescent="0.25">
      <c r="A43" s="4" t="s">
        <v>3</v>
      </c>
      <c r="B43" s="34" t="s">
        <v>22</v>
      </c>
      <c r="C43" s="35" t="s">
        <v>570</v>
      </c>
      <c r="D43" s="36" t="s">
        <v>571</v>
      </c>
      <c r="E43" s="37">
        <v>150000</v>
      </c>
      <c r="F43" s="38">
        <v>116.16</v>
      </c>
      <c r="G43" s="37">
        <v>4000</v>
      </c>
      <c r="H43" s="38">
        <v>9300</v>
      </c>
      <c r="I43" s="39">
        <v>8500</v>
      </c>
      <c r="J43" s="39">
        <f>E43-(F43+H43+I43)</f>
        <v>132083.84</v>
      </c>
      <c r="K43" s="13"/>
    </row>
    <row r="44" spans="1:11" x14ac:dyDescent="0.25">
      <c r="A44" s="4" t="s">
        <v>3</v>
      </c>
      <c r="B44" s="40"/>
      <c r="C44" s="41"/>
      <c r="D44" s="42" t="s">
        <v>25</v>
      </c>
      <c r="E44" s="43"/>
      <c r="F44" s="44"/>
      <c r="G44" s="43"/>
      <c r="H44" s="44"/>
      <c r="I44" s="45">
        <v>8500</v>
      </c>
      <c r="J44" s="45"/>
      <c r="K44" s="13"/>
    </row>
    <row r="45" spans="1:11" x14ac:dyDescent="0.25">
      <c r="A45" s="4" t="s">
        <v>3</v>
      </c>
      <c r="B45" s="34" t="s">
        <v>22</v>
      </c>
      <c r="C45" s="35" t="s">
        <v>572</v>
      </c>
      <c r="D45" s="36" t="s">
        <v>573</v>
      </c>
      <c r="E45" s="37">
        <v>240000</v>
      </c>
      <c r="F45" s="38">
        <v>1796.69</v>
      </c>
      <c r="G45" s="37">
        <v>500</v>
      </c>
      <c r="H45" s="38">
        <v>9500</v>
      </c>
      <c r="I45" s="39">
        <v>4000</v>
      </c>
      <c r="J45" s="39">
        <f>E45-(F45+H45+I45)</f>
        <v>224703.31</v>
      </c>
      <c r="K45" s="13"/>
    </row>
    <row r="46" spans="1:11" x14ac:dyDescent="0.25">
      <c r="A46" s="4" t="s">
        <v>3</v>
      </c>
      <c r="B46" s="40"/>
      <c r="C46" s="41"/>
      <c r="D46" s="42" t="s">
        <v>25</v>
      </c>
      <c r="E46" s="43"/>
      <c r="F46" s="44"/>
      <c r="G46" s="43"/>
      <c r="H46" s="44"/>
      <c r="I46" s="45">
        <v>4000</v>
      </c>
      <c r="J46" s="45"/>
      <c r="K46" s="13"/>
    </row>
    <row r="47" spans="1:11" x14ac:dyDescent="0.25">
      <c r="A47" s="4" t="s">
        <v>3</v>
      </c>
      <c r="B47" s="34" t="s">
        <v>22</v>
      </c>
      <c r="C47" s="35" t="s">
        <v>574</v>
      </c>
      <c r="D47" s="36" t="s">
        <v>575</v>
      </c>
      <c r="E47" s="37">
        <v>241000</v>
      </c>
      <c r="F47" s="38">
        <v>21752.65</v>
      </c>
      <c r="G47" s="37">
        <v>78000</v>
      </c>
      <c r="H47" s="38">
        <v>107550</v>
      </c>
      <c r="I47" s="39">
        <v>66000</v>
      </c>
      <c r="J47" s="39">
        <f>E47-(F47+H47+I47)</f>
        <v>45697.350000000006</v>
      </c>
      <c r="K47" s="13"/>
    </row>
    <row r="48" spans="1:11" x14ac:dyDescent="0.25">
      <c r="A48" s="4" t="s">
        <v>3</v>
      </c>
      <c r="B48" s="40"/>
      <c r="C48" s="41"/>
      <c r="D48" s="42" t="s">
        <v>25</v>
      </c>
      <c r="E48" s="43"/>
      <c r="F48" s="44"/>
      <c r="G48" s="43"/>
      <c r="H48" s="44"/>
      <c r="I48" s="45">
        <v>66000</v>
      </c>
      <c r="J48" s="45"/>
      <c r="K48" s="13"/>
    </row>
    <row r="49" spans="1:11" x14ac:dyDescent="0.25">
      <c r="A49" s="4" t="s">
        <v>3</v>
      </c>
      <c r="B49" s="34" t="s">
        <v>22</v>
      </c>
      <c r="C49" s="35" t="s">
        <v>1210</v>
      </c>
      <c r="D49" s="36" t="s">
        <v>1211</v>
      </c>
      <c r="E49" s="37">
        <v>4000</v>
      </c>
      <c r="F49" s="38">
        <v>0</v>
      </c>
      <c r="G49" s="37">
        <v>0</v>
      </c>
      <c r="H49" s="38">
        <v>800</v>
      </c>
      <c r="I49" s="39">
        <v>1000</v>
      </c>
      <c r="J49" s="39">
        <f>E49-(F49+H49+I49)</f>
        <v>2200</v>
      </c>
      <c r="K49" s="13"/>
    </row>
    <row r="50" spans="1:11" x14ac:dyDescent="0.25">
      <c r="A50" s="4" t="s">
        <v>3</v>
      </c>
      <c r="B50" s="40"/>
      <c r="C50" s="41"/>
      <c r="D50" s="42" t="s">
        <v>25</v>
      </c>
      <c r="E50" s="43"/>
      <c r="F50" s="44"/>
      <c r="G50" s="43"/>
      <c r="H50" s="44"/>
      <c r="I50" s="45">
        <v>1000</v>
      </c>
      <c r="J50" s="45"/>
      <c r="K50" s="13"/>
    </row>
    <row r="51" spans="1:11" x14ac:dyDescent="0.25">
      <c r="A51" s="4" t="s">
        <v>3</v>
      </c>
      <c r="B51" s="34" t="s">
        <v>22</v>
      </c>
      <c r="C51" s="35" t="s">
        <v>576</v>
      </c>
      <c r="D51" s="36" t="s">
        <v>577</v>
      </c>
      <c r="E51" s="37">
        <v>143000</v>
      </c>
      <c r="F51" s="38">
        <v>3361.38</v>
      </c>
      <c r="G51" s="37">
        <v>500</v>
      </c>
      <c r="H51" s="38">
        <v>2000</v>
      </c>
      <c r="I51" s="39">
        <v>2500</v>
      </c>
      <c r="J51" s="39">
        <f>E51-(F51+H51+I51)</f>
        <v>135138.62</v>
      </c>
      <c r="K51" s="13"/>
    </row>
    <row r="52" spans="1:11" x14ac:dyDescent="0.25">
      <c r="A52" s="4" t="s">
        <v>3</v>
      </c>
      <c r="B52" s="40"/>
      <c r="C52" s="41"/>
      <c r="D52" s="42" t="s">
        <v>25</v>
      </c>
      <c r="E52" s="43"/>
      <c r="F52" s="44"/>
      <c r="G52" s="43"/>
      <c r="H52" s="44"/>
      <c r="I52" s="45">
        <v>2500</v>
      </c>
      <c r="J52" s="45"/>
      <c r="K52" s="13"/>
    </row>
    <row r="53" spans="1:11" x14ac:dyDescent="0.25">
      <c r="A53" s="4" t="s">
        <v>3</v>
      </c>
      <c r="B53" s="34" t="s">
        <v>22</v>
      </c>
      <c r="C53" s="35" t="s">
        <v>578</v>
      </c>
      <c r="D53" s="36" t="s">
        <v>579</v>
      </c>
      <c r="E53" s="37">
        <v>205000</v>
      </c>
      <c r="F53" s="38">
        <v>16867.599999999999</v>
      </c>
      <c r="G53" s="37">
        <v>25000</v>
      </c>
      <c r="H53" s="38">
        <v>155000</v>
      </c>
      <c r="I53" s="39">
        <v>33132.400000000001</v>
      </c>
      <c r="J53" s="39">
        <f>E53-(F53+H53+I53)</f>
        <v>0</v>
      </c>
      <c r="K53" s="13"/>
    </row>
    <row r="54" spans="1:11" x14ac:dyDescent="0.25">
      <c r="A54" s="4" t="s">
        <v>3</v>
      </c>
      <c r="B54" s="40"/>
      <c r="C54" s="41"/>
      <c r="D54" s="42" t="s">
        <v>25</v>
      </c>
      <c r="E54" s="43"/>
      <c r="F54" s="44"/>
      <c r="G54" s="43"/>
      <c r="H54" s="44"/>
      <c r="I54" s="45">
        <v>33132.400000000001</v>
      </c>
      <c r="J54" s="45"/>
      <c r="K54" s="13"/>
    </row>
    <row r="55" spans="1:11" x14ac:dyDescent="0.25">
      <c r="A55" s="4" t="s">
        <v>3</v>
      </c>
      <c r="B55" s="34" t="s">
        <v>22</v>
      </c>
      <c r="C55" s="35" t="s">
        <v>580</v>
      </c>
      <c r="D55" s="36" t="s">
        <v>581</v>
      </c>
      <c r="E55" s="37">
        <v>390000</v>
      </c>
      <c r="F55" s="38">
        <v>26142.81</v>
      </c>
      <c r="G55" s="37">
        <v>15000</v>
      </c>
      <c r="H55" s="38">
        <v>15000</v>
      </c>
      <c r="I55" s="39">
        <v>5000</v>
      </c>
      <c r="J55" s="39">
        <f>E55-(F55+H55+I55)</f>
        <v>343857.19</v>
      </c>
      <c r="K55" s="13"/>
    </row>
    <row r="56" spans="1:11" x14ac:dyDescent="0.25">
      <c r="A56" s="4" t="s">
        <v>3</v>
      </c>
      <c r="B56" s="40"/>
      <c r="C56" s="41"/>
      <c r="D56" s="42" t="s">
        <v>25</v>
      </c>
      <c r="E56" s="43"/>
      <c r="F56" s="44"/>
      <c r="G56" s="43"/>
      <c r="H56" s="44"/>
      <c r="I56" s="45">
        <v>5000</v>
      </c>
      <c r="J56" s="45"/>
      <c r="K56" s="13"/>
    </row>
    <row r="57" spans="1:11" x14ac:dyDescent="0.25">
      <c r="A57" s="4" t="s">
        <v>3</v>
      </c>
      <c r="B57" s="34" t="s">
        <v>22</v>
      </c>
      <c r="C57" s="35" t="s">
        <v>582</v>
      </c>
      <c r="D57" s="36" t="s">
        <v>583</v>
      </c>
      <c r="E57" s="37">
        <v>139000</v>
      </c>
      <c r="F57" s="38">
        <v>12091.27</v>
      </c>
      <c r="G57" s="37">
        <v>45000</v>
      </c>
      <c r="H57" s="38">
        <v>76951</v>
      </c>
      <c r="I57" s="39">
        <v>49957.7</v>
      </c>
      <c r="J57" s="39">
        <f>E57-(F57+H57+I57)</f>
        <v>2.9999999998835847E-2</v>
      </c>
      <c r="K57" s="13"/>
    </row>
    <row r="58" spans="1:11" x14ac:dyDescent="0.25">
      <c r="A58" s="4" t="s">
        <v>3</v>
      </c>
      <c r="B58" s="40"/>
      <c r="C58" s="41"/>
      <c r="D58" s="42" t="s">
        <v>25</v>
      </c>
      <c r="E58" s="43"/>
      <c r="F58" s="44"/>
      <c r="G58" s="43"/>
      <c r="H58" s="44"/>
      <c r="I58" s="45">
        <v>49957.7</v>
      </c>
      <c r="J58" s="45"/>
      <c r="K58" s="13"/>
    </row>
    <row r="59" spans="1:11" x14ac:dyDescent="0.25">
      <c r="A59" s="4" t="s">
        <v>3</v>
      </c>
      <c r="B59" s="34" t="s">
        <v>22</v>
      </c>
      <c r="C59" s="35" t="s">
        <v>584</v>
      </c>
      <c r="D59" s="36" t="s">
        <v>585</v>
      </c>
      <c r="E59" s="37">
        <v>49000</v>
      </c>
      <c r="F59" s="38">
        <v>594.84</v>
      </c>
      <c r="G59" s="37">
        <v>22000</v>
      </c>
      <c r="H59" s="38">
        <v>33000</v>
      </c>
      <c r="I59" s="39">
        <v>15000</v>
      </c>
      <c r="J59" s="39">
        <f>E59-(F59+H59+I59)</f>
        <v>405.16000000000349</v>
      </c>
      <c r="K59" s="13"/>
    </row>
    <row r="60" spans="1:11" x14ac:dyDescent="0.25">
      <c r="A60" s="4" t="s">
        <v>3</v>
      </c>
      <c r="B60" s="40"/>
      <c r="C60" s="41"/>
      <c r="D60" s="42" t="s">
        <v>25</v>
      </c>
      <c r="E60" s="43"/>
      <c r="F60" s="44"/>
      <c r="G60" s="43"/>
      <c r="H60" s="44"/>
      <c r="I60" s="45">
        <v>15000</v>
      </c>
      <c r="J60" s="45"/>
      <c r="K60" s="13"/>
    </row>
    <row r="61" spans="1:11" x14ac:dyDescent="0.25">
      <c r="A61" s="4" t="s">
        <v>3</v>
      </c>
      <c r="B61" s="34" t="s">
        <v>22</v>
      </c>
      <c r="C61" s="35" t="s">
        <v>1212</v>
      </c>
      <c r="D61" s="36" t="s">
        <v>1213</v>
      </c>
      <c r="E61" s="37">
        <v>80000</v>
      </c>
      <c r="F61" s="38">
        <v>427.37</v>
      </c>
      <c r="G61" s="37">
        <v>0</v>
      </c>
      <c r="H61" s="38">
        <v>10000</v>
      </c>
      <c r="I61" s="39">
        <v>200</v>
      </c>
      <c r="J61" s="39">
        <f>E61-(F61+H61+I61)</f>
        <v>69372.63</v>
      </c>
      <c r="K61" s="13"/>
    </row>
    <row r="62" spans="1:11" x14ac:dyDescent="0.25">
      <c r="A62" s="4" t="s">
        <v>3</v>
      </c>
      <c r="B62" s="40"/>
      <c r="C62" s="41"/>
      <c r="D62" s="42" t="s">
        <v>25</v>
      </c>
      <c r="E62" s="43"/>
      <c r="F62" s="44"/>
      <c r="G62" s="43"/>
      <c r="H62" s="44"/>
      <c r="I62" s="45">
        <v>200</v>
      </c>
      <c r="J62" s="45"/>
      <c r="K62" s="13"/>
    </row>
    <row r="63" spans="1:11" x14ac:dyDescent="0.25">
      <c r="A63" s="4" t="s">
        <v>3</v>
      </c>
      <c r="B63" s="34" t="s">
        <v>22</v>
      </c>
      <c r="C63" s="35" t="s">
        <v>586</v>
      </c>
      <c r="D63" s="36" t="s">
        <v>587</v>
      </c>
      <c r="E63" s="37">
        <v>588505</v>
      </c>
      <c r="F63" s="38">
        <v>561778.39</v>
      </c>
      <c r="G63" s="37">
        <v>500</v>
      </c>
      <c r="H63" s="38">
        <v>2500</v>
      </c>
      <c r="I63" s="39">
        <v>500</v>
      </c>
      <c r="J63" s="39">
        <f>E63-(F63+H63+I63)</f>
        <v>23726.609999999986</v>
      </c>
      <c r="K63" s="13"/>
    </row>
    <row r="64" spans="1:11" x14ac:dyDescent="0.25">
      <c r="A64" s="4" t="s">
        <v>3</v>
      </c>
      <c r="B64" s="40"/>
      <c r="C64" s="41"/>
      <c r="D64" s="42" t="s">
        <v>25</v>
      </c>
      <c r="E64" s="43"/>
      <c r="F64" s="44"/>
      <c r="G64" s="43"/>
      <c r="H64" s="44"/>
      <c r="I64" s="45">
        <v>500</v>
      </c>
      <c r="J64" s="45"/>
      <c r="K64" s="13"/>
    </row>
    <row r="65" spans="1:11" x14ac:dyDescent="0.25">
      <c r="A65" s="4" t="s">
        <v>3</v>
      </c>
      <c r="B65" s="34" t="s">
        <v>22</v>
      </c>
      <c r="C65" s="35" t="s">
        <v>553</v>
      </c>
      <c r="D65" s="36" t="s">
        <v>554</v>
      </c>
      <c r="E65" s="37">
        <v>490000</v>
      </c>
      <c r="F65" s="38">
        <v>116.82</v>
      </c>
      <c r="G65" s="37">
        <v>190000</v>
      </c>
      <c r="H65" s="38">
        <v>272000</v>
      </c>
      <c r="I65" s="39">
        <v>10000</v>
      </c>
      <c r="J65" s="39">
        <f>E65-(F65+H65+I65)</f>
        <v>207883.18</v>
      </c>
      <c r="K65" s="13"/>
    </row>
    <row r="66" spans="1:11" x14ac:dyDescent="0.25">
      <c r="A66" s="4" t="s">
        <v>3</v>
      </c>
      <c r="B66" s="40"/>
      <c r="C66" s="41"/>
      <c r="D66" s="42" t="s">
        <v>25</v>
      </c>
      <c r="E66" s="43"/>
      <c r="F66" s="44"/>
      <c r="G66" s="43"/>
      <c r="H66" s="44"/>
      <c r="I66" s="45">
        <v>10000</v>
      </c>
      <c r="J66" s="45"/>
      <c r="K66" s="13"/>
    </row>
    <row r="67" spans="1:11" x14ac:dyDescent="0.25">
      <c r="A67" s="4" t="s">
        <v>3</v>
      </c>
      <c r="B67" s="34" t="s">
        <v>22</v>
      </c>
      <c r="C67" s="35" t="s">
        <v>588</v>
      </c>
      <c r="D67" s="36" t="s">
        <v>589</v>
      </c>
      <c r="E67" s="37">
        <v>85000</v>
      </c>
      <c r="F67" s="38">
        <v>1760.21</v>
      </c>
      <c r="G67" s="37">
        <v>10000</v>
      </c>
      <c r="H67" s="38">
        <v>10000</v>
      </c>
      <c r="I67" s="39">
        <v>56000</v>
      </c>
      <c r="J67" s="39">
        <f>E67-(F67+H67+I67)</f>
        <v>17239.790000000008</v>
      </c>
      <c r="K67" s="13"/>
    </row>
    <row r="68" spans="1:11" x14ac:dyDescent="0.25">
      <c r="A68" s="4" t="s">
        <v>3</v>
      </c>
      <c r="B68" s="40"/>
      <c r="C68" s="41"/>
      <c r="D68" s="42" t="s">
        <v>25</v>
      </c>
      <c r="E68" s="43"/>
      <c r="F68" s="44"/>
      <c r="G68" s="43"/>
      <c r="H68" s="44"/>
      <c r="I68" s="45">
        <v>56000</v>
      </c>
      <c r="J68" s="45"/>
      <c r="K68" s="13"/>
    </row>
    <row r="69" spans="1:11" x14ac:dyDescent="0.25">
      <c r="A69" s="4" t="s">
        <v>3</v>
      </c>
      <c r="B69" s="34" t="s">
        <v>22</v>
      </c>
      <c r="C69" s="35" t="s">
        <v>590</v>
      </c>
      <c r="D69" s="36" t="s">
        <v>591</v>
      </c>
      <c r="E69" s="37">
        <v>225000</v>
      </c>
      <c r="F69" s="38">
        <v>2058.27</v>
      </c>
      <c r="G69" s="37">
        <v>10000</v>
      </c>
      <c r="H69" s="38">
        <v>74000</v>
      </c>
      <c r="I69" s="39">
        <v>40000</v>
      </c>
      <c r="J69" s="39">
        <f>E69-(F69+H69+I69)</f>
        <v>108941.73</v>
      </c>
      <c r="K69" s="13"/>
    </row>
    <row r="70" spans="1:11" x14ac:dyDescent="0.25">
      <c r="A70" s="4" t="s">
        <v>3</v>
      </c>
      <c r="B70" s="40"/>
      <c r="C70" s="41"/>
      <c r="D70" s="42" t="s">
        <v>25</v>
      </c>
      <c r="E70" s="43"/>
      <c r="F70" s="44"/>
      <c r="G70" s="43"/>
      <c r="H70" s="44"/>
      <c r="I70" s="45">
        <v>40000</v>
      </c>
      <c r="J70" s="45"/>
      <c r="K70" s="13"/>
    </row>
    <row r="71" spans="1:11" x14ac:dyDescent="0.25">
      <c r="A71" s="4" t="s">
        <v>3</v>
      </c>
      <c r="B71" s="34" t="s">
        <v>22</v>
      </c>
      <c r="C71" s="35" t="s">
        <v>555</v>
      </c>
      <c r="D71" s="36" t="s">
        <v>556</v>
      </c>
      <c r="E71" s="37">
        <v>1126000</v>
      </c>
      <c r="F71" s="38">
        <v>31978.49</v>
      </c>
      <c r="G71" s="37">
        <v>50000</v>
      </c>
      <c r="H71" s="38">
        <v>197000</v>
      </c>
      <c r="I71" s="39">
        <v>25000</v>
      </c>
      <c r="J71" s="39">
        <f>E71-(F71+H71+I71)</f>
        <v>872021.51</v>
      </c>
      <c r="K71" s="13"/>
    </row>
    <row r="72" spans="1:11" x14ac:dyDescent="0.25">
      <c r="A72" s="4" t="s">
        <v>3</v>
      </c>
      <c r="B72" s="40"/>
      <c r="C72" s="41"/>
      <c r="D72" s="42" t="s">
        <v>25</v>
      </c>
      <c r="E72" s="43"/>
      <c r="F72" s="44"/>
      <c r="G72" s="43"/>
      <c r="H72" s="44"/>
      <c r="I72" s="45">
        <v>25000</v>
      </c>
      <c r="J72" s="45"/>
      <c r="K72" s="13"/>
    </row>
    <row r="73" spans="1:11" x14ac:dyDescent="0.25">
      <c r="A73" s="4" t="s">
        <v>3</v>
      </c>
      <c r="B73" s="34" t="s">
        <v>22</v>
      </c>
      <c r="C73" s="35" t="s">
        <v>557</v>
      </c>
      <c r="D73" s="36" t="s">
        <v>558</v>
      </c>
      <c r="E73" s="37">
        <v>135000</v>
      </c>
      <c r="F73" s="38">
        <v>2109.42</v>
      </c>
      <c r="G73" s="37">
        <v>30000</v>
      </c>
      <c r="H73" s="38">
        <v>34500</v>
      </c>
      <c r="I73" s="39">
        <v>40000</v>
      </c>
      <c r="J73" s="39">
        <f>E73-(F73+H73+I73)</f>
        <v>58390.58</v>
      </c>
      <c r="K73" s="13"/>
    </row>
    <row r="74" spans="1:11" x14ac:dyDescent="0.25">
      <c r="A74" s="4" t="s">
        <v>3</v>
      </c>
      <c r="B74" s="40"/>
      <c r="C74" s="41"/>
      <c r="D74" s="42" t="s">
        <v>25</v>
      </c>
      <c r="E74" s="43"/>
      <c r="F74" s="44"/>
      <c r="G74" s="43"/>
      <c r="H74" s="44"/>
      <c r="I74" s="45">
        <v>40000</v>
      </c>
      <c r="J74" s="45"/>
      <c r="K74" s="13"/>
    </row>
    <row r="75" spans="1:11" x14ac:dyDescent="0.25">
      <c r="A75" s="4" t="s">
        <v>3</v>
      </c>
      <c r="B75" s="34" t="s">
        <v>22</v>
      </c>
      <c r="C75" s="35" t="s">
        <v>559</v>
      </c>
      <c r="D75" s="36" t="s">
        <v>560</v>
      </c>
      <c r="E75" s="37">
        <v>165000</v>
      </c>
      <c r="F75" s="38">
        <v>2155.0100000000002</v>
      </c>
      <c r="G75" s="37">
        <v>3000</v>
      </c>
      <c r="H75" s="38">
        <v>3000</v>
      </c>
      <c r="I75" s="39">
        <v>6000</v>
      </c>
      <c r="J75" s="39">
        <f>E75-(F75+H75+I75)</f>
        <v>153844.99</v>
      </c>
      <c r="K75" s="13"/>
    </row>
    <row r="76" spans="1:11" x14ac:dyDescent="0.25">
      <c r="A76" s="4" t="s">
        <v>3</v>
      </c>
      <c r="B76" s="40"/>
      <c r="C76" s="41"/>
      <c r="D76" s="42" t="s">
        <v>25</v>
      </c>
      <c r="E76" s="43"/>
      <c r="F76" s="44"/>
      <c r="G76" s="43"/>
      <c r="H76" s="44"/>
      <c r="I76" s="45">
        <v>6000</v>
      </c>
      <c r="J76" s="45"/>
      <c r="K76" s="13"/>
    </row>
    <row r="77" spans="1:11" x14ac:dyDescent="0.25">
      <c r="A77" s="4" t="s">
        <v>3</v>
      </c>
      <c r="B77" s="34" t="s">
        <v>22</v>
      </c>
      <c r="C77" s="35" t="s">
        <v>561</v>
      </c>
      <c r="D77" s="36" t="s">
        <v>562</v>
      </c>
      <c r="E77" s="37">
        <v>80000</v>
      </c>
      <c r="F77" s="38">
        <v>0</v>
      </c>
      <c r="G77" s="37">
        <v>1000</v>
      </c>
      <c r="H77" s="38">
        <v>6500</v>
      </c>
      <c r="I77" s="39">
        <v>500</v>
      </c>
      <c r="J77" s="39">
        <f>E77-(F77+H77+I77)</f>
        <v>73000</v>
      </c>
      <c r="K77" s="13"/>
    </row>
    <row r="78" spans="1:11" x14ac:dyDescent="0.25">
      <c r="A78" s="4" t="s">
        <v>3</v>
      </c>
      <c r="B78" s="40"/>
      <c r="C78" s="41"/>
      <c r="D78" s="42" t="s">
        <v>25</v>
      </c>
      <c r="E78" s="43"/>
      <c r="F78" s="44"/>
      <c r="G78" s="43"/>
      <c r="H78" s="44"/>
      <c r="I78" s="45">
        <v>500</v>
      </c>
      <c r="J78" s="45"/>
      <c r="K78" s="13"/>
    </row>
    <row r="79" spans="1:11" x14ac:dyDescent="0.25">
      <c r="A79" s="4" t="s">
        <v>3</v>
      </c>
      <c r="B79" s="34" t="s">
        <v>22</v>
      </c>
      <c r="C79" s="35" t="s">
        <v>563</v>
      </c>
      <c r="D79" s="36" t="s">
        <v>564</v>
      </c>
      <c r="E79" s="37">
        <v>3500</v>
      </c>
      <c r="F79" s="38">
        <v>0</v>
      </c>
      <c r="G79" s="37">
        <v>500</v>
      </c>
      <c r="H79" s="38">
        <v>3000</v>
      </c>
      <c r="I79" s="39">
        <v>500</v>
      </c>
      <c r="J79" s="39">
        <f>E79-(F79+H79+I79)</f>
        <v>0</v>
      </c>
      <c r="K79" s="13"/>
    </row>
    <row r="80" spans="1:11" x14ac:dyDescent="0.25">
      <c r="A80" s="4" t="s">
        <v>3</v>
      </c>
      <c r="B80" s="40"/>
      <c r="C80" s="41"/>
      <c r="D80" s="42" t="s">
        <v>25</v>
      </c>
      <c r="E80" s="43"/>
      <c r="F80" s="44"/>
      <c r="G80" s="43"/>
      <c r="H80" s="44"/>
      <c r="I80" s="45">
        <v>500</v>
      </c>
      <c r="J80" s="45"/>
      <c r="K80" s="13"/>
    </row>
    <row r="81" spans="1:11" x14ac:dyDescent="0.25">
      <c r="A81" s="4" t="s">
        <v>3</v>
      </c>
      <c r="B81" s="34" t="s">
        <v>22</v>
      </c>
      <c r="C81" s="35" t="s">
        <v>892</v>
      </c>
      <c r="D81" s="36" t="s">
        <v>565</v>
      </c>
      <c r="E81" s="37">
        <v>230000</v>
      </c>
      <c r="F81" s="38">
        <v>0</v>
      </c>
      <c r="G81" s="37">
        <v>7500</v>
      </c>
      <c r="H81" s="38">
        <v>7500</v>
      </c>
      <c r="I81" s="39">
        <v>500</v>
      </c>
      <c r="J81" s="39">
        <f>E81-(F81+H81+I81)</f>
        <v>222000</v>
      </c>
      <c r="K81" s="13"/>
    </row>
    <row r="82" spans="1:11" x14ac:dyDescent="0.25">
      <c r="A82" s="4" t="s">
        <v>3</v>
      </c>
      <c r="B82" s="40"/>
      <c r="C82" s="41"/>
      <c r="D82" s="42" t="s">
        <v>25</v>
      </c>
      <c r="E82" s="43"/>
      <c r="F82" s="44"/>
      <c r="G82" s="43"/>
      <c r="H82" s="44"/>
      <c r="I82" s="45">
        <v>500</v>
      </c>
      <c r="J82" s="45"/>
      <c r="K82" s="13"/>
    </row>
    <row r="83" spans="1:11" x14ac:dyDescent="0.25">
      <c r="A83" s="4" t="s">
        <v>3</v>
      </c>
      <c r="B83" s="34" t="s">
        <v>22</v>
      </c>
      <c r="C83" s="35" t="s">
        <v>1214</v>
      </c>
      <c r="D83" s="36" t="s">
        <v>1215</v>
      </c>
      <c r="E83" s="37">
        <v>690000</v>
      </c>
      <c r="F83" s="38">
        <v>177.87</v>
      </c>
      <c r="G83" s="37">
        <v>0</v>
      </c>
      <c r="H83" s="38">
        <v>21822.1</v>
      </c>
      <c r="I83" s="39">
        <v>5000</v>
      </c>
      <c r="J83" s="39">
        <f>E83-(F83+H83+I83)</f>
        <v>663000.03</v>
      </c>
      <c r="K83" s="13"/>
    </row>
    <row r="84" spans="1:11" x14ac:dyDescent="0.25">
      <c r="A84" s="4" t="s">
        <v>3</v>
      </c>
      <c r="B84" s="40"/>
      <c r="C84" s="41"/>
      <c r="D84" s="42" t="s">
        <v>25</v>
      </c>
      <c r="E84" s="43"/>
      <c r="F84" s="44"/>
      <c r="G84" s="43"/>
      <c r="H84" s="44"/>
      <c r="I84" s="45">
        <v>5000</v>
      </c>
      <c r="J84" s="45"/>
      <c r="K84" s="13"/>
    </row>
    <row r="85" spans="1:11" x14ac:dyDescent="0.25">
      <c r="A85" s="4" t="s">
        <v>3</v>
      </c>
      <c r="B85" s="34" t="s">
        <v>22</v>
      </c>
      <c r="C85" s="35" t="s">
        <v>1216</v>
      </c>
      <c r="D85" s="36" t="s">
        <v>1217</v>
      </c>
      <c r="E85" s="37">
        <v>85000</v>
      </c>
      <c r="F85" s="38">
        <v>0</v>
      </c>
      <c r="G85" s="37">
        <v>0</v>
      </c>
      <c r="H85" s="38">
        <v>20000</v>
      </c>
      <c r="I85" s="39">
        <v>10000</v>
      </c>
      <c r="J85" s="39">
        <f>E85-(F85+H85+I85)</f>
        <v>55000</v>
      </c>
      <c r="K85" s="13"/>
    </row>
    <row r="86" spans="1:11" x14ac:dyDescent="0.25">
      <c r="A86" s="4" t="s">
        <v>3</v>
      </c>
      <c r="B86" s="40"/>
      <c r="C86" s="41"/>
      <c r="D86" s="42" t="s">
        <v>25</v>
      </c>
      <c r="E86" s="43"/>
      <c r="F86" s="44"/>
      <c r="G86" s="43"/>
      <c r="H86" s="44"/>
      <c r="I86" s="45">
        <v>10000</v>
      </c>
      <c r="J86" s="45"/>
      <c r="K86" s="13"/>
    </row>
    <row r="87" spans="1:11" x14ac:dyDescent="0.25">
      <c r="A87" s="4" t="s">
        <v>3</v>
      </c>
      <c r="B87" s="34" t="s">
        <v>22</v>
      </c>
      <c r="C87" s="35" t="s">
        <v>1218</v>
      </c>
      <c r="D87" s="36" t="s">
        <v>1219</v>
      </c>
      <c r="E87" s="37">
        <v>1002000</v>
      </c>
      <c r="F87" s="38">
        <v>0</v>
      </c>
      <c r="G87" s="37">
        <v>0</v>
      </c>
      <c r="H87" s="38">
        <v>5000</v>
      </c>
      <c r="I87" s="39">
        <v>24700</v>
      </c>
      <c r="J87" s="39">
        <f>E87-(F87+H87+I87)</f>
        <v>972300</v>
      </c>
      <c r="K87" s="13"/>
    </row>
    <row r="88" spans="1:11" x14ac:dyDescent="0.25">
      <c r="A88" s="4" t="s">
        <v>3</v>
      </c>
      <c r="B88" s="40"/>
      <c r="C88" s="41"/>
      <c r="D88" s="42" t="s">
        <v>25</v>
      </c>
      <c r="E88" s="43"/>
      <c r="F88" s="44"/>
      <c r="G88" s="43"/>
      <c r="H88" s="44"/>
      <c r="I88" s="45">
        <v>24700</v>
      </c>
      <c r="J88" s="45"/>
      <c r="K88" s="13"/>
    </row>
    <row r="89" spans="1:11" x14ac:dyDescent="0.25">
      <c r="A89" s="4" t="s">
        <v>3</v>
      </c>
      <c r="B89" s="34" t="s">
        <v>22</v>
      </c>
      <c r="C89" s="35" t="s">
        <v>1220</v>
      </c>
      <c r="D89" s="36" t="s">
        <v>1221</v>
      </c>
      <c r="E89" s="37">
        <v>103500</v>
      </c>
      <c r="F89" s="38">
        <v>0</v>
      </c>
      <c r="G89" s="37">
        <v>0</v>
      </c>
      <c r="H89" s="38">
        <v>0</v>
      </c>
      <c r="I89" s="39">
        <v>4000</v>
      </c>
      <c r="J89" s="39">
        <f>E89-(F89+H89+I89)</f>
        <v>99500</v>
      </c>
      <c r="K89" s="13"/>
    </row>
    <row r="90" spans="1:11" x14ac:dyDescent="0.25">
      <c r="A90" s="4" t="s">
        <v>3</v>
      </c>
      <c r="B90" s="40"/>
      <c r="C90" s="41"/>
      <c r="D90" s="42" t="s">
        <v>25</v>
      </c>
      <c r="E90" s="43"/>
      <c r="F90" s="44"/>
      <c r="G90" s="43"/>
      <c r="H90" s="44"/>
      <c r="I90" s="45">
        <v>4000</v>
      </c>
      <c r="J90" s="45"/>
      <c r="K90" s="13"/>
    </row>
    <row r="91" spans="1:11" x14ac:dyDescent="0.25">
      <c r="A91" s="4" t="s">
        <v>3</v>
      </c>
      <c r="B91" s="34" t="s">
        <v>22</v>
      </c>
      <c r="C91" s="35" t="s">
        <v>1222</v>
      </c>
      <c r="D91" s="36" t="s">
        <v>1223</v>
      </c>
      <c r="E91" s="37">
        <v>40000</v>
      </c>
      <c r="F91" s="38">
        <v>0</v>
      </c>
      <c r="G91" s="37">
        <v>0</v>
      </c>
      <c r="H91" s="38">
        <v>0</v>
      </c>
      <c r="I91" s="39">
        <v>40000</v>
      </c>
      <c r="J91" s="39">
        <f>E91-(F91+H91+I91)</f>
        <v>0</v>
      </c>
      <c r="K91" s="13"/>
    </row>
    <row r="92" spans="1:11" x14ac:dyDescent="0.25">
      <c r="A92" s="4" t="s">
        <v>3</v>
      </c>
      <c r="B92" s="40"/>
      <c r="C92" s="41"/>
      <c r="D92" s="42" t="s">
        <v>25</v>
      </c>
      <c r="E92" s="43"/>
      <c r="F92" s="44"/>
      <c r="G92" s="43"/>
      <c r="H92" s="44"/>
      <c r="I92" s="45">
        <v>40000</v>
      </c>
      <c r="J92" s="45"/>
      <c r="K92" s="13"/>
    </row>
    <row r="93" spans="1:11" x14ac:dyDescent="0.25">
      <c r="A93" s="4" t="s">
        <v>3</v>
      </c>
      <c r="B93" s="34" t="s">
        <v>592</v>
      </c>
      <c r="C93" s="35" t="s">
        <v>593</v>
      </c>
      <c r="D93" s="36" t="s">
        <v>594</v>
      </c>
      <c r="E93" s="37">
        <v>1382882.6</v>
      </c>
      <c r="F93" s="38">
        <v>1144463.6100000001</v>
      </c>
      <c r="G93" s="37">
        <v>88200</v>
      </c>
      <c r="H93" s="38">
        <v>113419</v>
      </c>
      <c r="I93" s="39">
        <v>125000</v>
      </c>
      <c r="J93" s="39">
        <f>E93-(F93+H93+I93)</f>
        <v>-1.0000000009313226E-2</v>
      </c>
      <c r="K93" s="13"/>
    </row>
    <row r="94" spans="1:11" x14ac:dyDescent="0.25">
      <c r="A94" s="4" t="s">
        <v>3</v>
      </c>
      <c r="B94" s="40"/>
      <c r="C94" s="41"/>
      <c r="D94" s="42" t="s">
        <v>681</v>
      </c>
      <c r="E94" s="43"/>
      <c r="F94" s="44"/>
      <c r="G94" s="43"/>
      <c r="H94" s="44"/>
      <c r="I94" s="45">
        <v>125000</v>
      </c>
      <c r="J94" s="45"/>
      <c r="K94" s="13"/>
    </row>
    <row r="95" spans="1:11" x14ac:dyDescent="0.25">
      <c r="A95" s="4" t="s">
        <v>3</v>
      </c>
      <c r="B95" s="34" t="s">
        <v>592</v>
      </c>
      <c r="C95" s="35" t="s">
        <v>1224</v>
      </c>
      <c r="D95" s="36" t="s">
        <v>1225</v>
      </c>
      <c r="E95" s="37">
        <v>51225.599999999999</v>
      </c>
      <c r="F95" s="38">
        <v>2477.6999999999998</v>
      </c>
      <c r="G95" s="37">
        <v>0</v>
      </c>
      <c r="H95" s="38">
        <v>28811.8</v>
      </c>
      <c r="I95" s="39">
        <v>500</v>
      </c>
      <c r="J95" s="39">
        <f>E95-(F95+H95+I95)</f>
        <v>19436.099999999999</v>
      </c>
      <c r="K95" s="13"/>
    </row>
    <row r="96" spans="1:11" x14ac:dyDescent="0.25">
      <c r="A96" s="4" t="s">
        <v>3</v>
      </c>
      <c r="B96" s="40"/>
      <c r="C96" s="41"/>
      <c r="D96" s="42" t="s">
        <v>25</v>
      </c>
      <c r="E96" s="43"/>
      <c r="F96" s="44"/>
      <c r="G96" s="43"/>
      <c r="H96" s="44"/>
      <c r="I96" s="45">
        <v>500</v>
      </c>
      <c r="J96" s="45"/>
      <c r="K96" s="13"/>
    </row>
    <row r="97" spans="1:11" x14ac:dyDescent="0.25">
      <c r="A97" s="4" t="s">
        <v>3</v>
      </c>
      <c r="B97" s="34" t="s">
        <v>592</v>
      </c>
      <c r="C97" s="35" t="s">
        <v>1226</v>
      </c>
      <c r="D97" s="36" t="s">
        <v>1227</v>
      </c>
      <c r="E97" s="37">
        <v>37414.5</v>
      </c>
      <c r="F97" s="38">
        <v>538.51</v>
      </c>
      <c r="G97" s="37">
        <v>0</v>
      </c>
      <c r="H97" s="38">
        <v>19940.099999999999</v>
      </c>
      <c r="I97" s="39">
        <v>500</v>
      </c>
      <c r="J97" s="39">
        <f>E97-(F97+H97+I97)</f>
        <v>16435.890000000003</v>
      </c>
      <c r="K97" s="13"/>
    </row>
    <row r="98" spans="1:11" x14ac:dyDescent="0.25">
      <c r="A98" s="4" t="s">
        <v>3</v>
      </c>
      <c r="B98" s="40"/>
      <c r="C98" s="41"/>
      <c r="D98" s="42" t="s">
        <v>25</v>
      </c>
      <c r="E98" s="43"/>
      <c r="F98" s="44"/>
      <c r="G98" s="43"/>
      <c r="H98" s="44"/>
      <c r="I98" s="45">
        <v>500</v>
      </c>
      <c r="J98" s="45"/>
      <c r="K98" s="13"/>
    </row>
    <row r="99" spans="1:11" x14ac:dyDescent="0.25">
      <c r="A99" s="4" t="s">
        <v>3</v>
      </c>
      <c r="B99" s="34" t="s">
        <v>592</v>
      </c>
      <c r="C99" s="35" t="s">
        <v>595</v>
      </c>
      <c r="D99" s="36" t="s">
        <v>596</v>
      </c>
      <c r="E99" s="37">
        <v>54595</v>
      </c>
      <c r="F99" s="38">
        <v>697.94</v>
      </c>
      <c r="G99" s="37">
        <v>10000</v>
      </c>
      <c r="H99" s="38">
        <v>31833.3</v>
      </c>
      <c r="I99" s="39">
        <v>500</v>
      </c>
      <c r="J99" s="39">
        <f>E99-(F99+H99+I99)</f>
        <v>21563.760000000002</v>
      </c>
      <c r="K99" s="13"/>
    </row>
    <row r="100" spans="1:11" x14ac:dyDescent="0.25">
      <c r="A100" s="4" t="s">
        <v>3</v>
      </c>
      <c r="B100" s="40"/>
      <c r="C100" s="41"/>
      <c r="D100" s="42" t="s">
        <v>25</v>
      </c>
      <c r="E100" s="43"/>
      <c r="F100" s="44"/>
      <c r="G100" s="43"/>
      <c r="H100" s="44"/>
      <c r="I100" s="45">
        <v>500</v>
      </c>
      <c r="J100" s="45"/>
      <c r="K100" s="13"/>
    </row>
    <row r="101" spans="1:11" x14ac:dyDescent="0.25">
      <c r="A101" s="4" t="s">
        <v>3</v>
      </c>
      <c r="B101" s="34" t="s">
        <v>592</v>
      </c>
      <c r="C101" s="35" t="s">
        <v>1228</v>
      </c>
      <c r="D101" s="36" t="s">
        <v>1229</v>
      </c>
      <c r="E101" s="37">
        <v>15700.5</v>
      </c>
      <c r="F101" s="38">
        <v>700.44</v>
      </c>
      <c r="G101" s="37">
        <v>0</v>
      </c>
      <c r="H101" s="38">
        <v>12000</v>
      </c>
      <c r="I101" s="39">
        <v>500</v>
      </c>
      <c r="J101" s="39">
        <f>E101-(F101+H101+I101)</f>
        <v>2500.0599999999995</v>
      </c>
      <c r="K101" s="13"/>
    </row>
    <row r="102" spans="1:11" x14ac:dyDescent="0.25">
      <c r="A102" s="4" t="s">
        <v>3</v>
      </c>
      <c r="B102" s="40"/>
      <c r="C102" s="41"/>
      <c r="D102" s="42" t="s">
        <v>25</v>
      </c>
      <c r="E102" s="43"/>
      <c r="F102" s="44"/>
      <c r="G102" s="43"/>
      <c r="H102" s="44"/>
      <c r="I102" s="45">
        <v>500</v>
      </c>
      <c r="J102" s="45"/>
      <c r="K102" s="13"/>
    </row>
    <row r="103" spans="1:11" x14ac:dyDescent="0.25">
      <c r="A103" s="4" t="s">
        <v>3</v>
      </c>
      <c r="B103" s="34" t="s">
        <v>592</v>
      </c>
      <c r="C103" s="35" t="s">
        <v>597</v>
      </c>
      <c r="D103" s="36" t="s">
        <v>598</v>
      </c>
      <c r="E103" s="37">
        <v>37571.199999999997</v>
      </c>
      <c r="F103" s="38">
        <v>571.12</v>
      </c>
      <c r="G103" s="37">
        <v>25000</v>
      </c>
      <c r="H103" s="38">
        <v>25000</v>
      </c>
      <c r="I103" s="39">
        <v>12000</v>
      </c>
      <c r="J103" s="39">
        <f>E103-(F103+H103+I103)</f>
        <v>8.000000000174623E-2</v>
      </c>
      <c r="K103" s="13"/>
    </row>
    <row r="104" spans="1:11" x14ac:dyDescent="0.25">
      <c r="A104" s="4" t="s">
        <v>3</v>
      </c>
      <c r="B104" s="40"/>
      <c r="C104" s="41"/>
      <c r="D104" s="42" t="s">
        <v>25</v>
      </c>
      <c r="E104" s="43"/>
      <c r="F104" s="44"/>
      <c r="G104" s="43"/>
      <c r="H104" s="44"/>
      <c r="I104" s="45">
        <v>12000</v>
      </c>
      <c r="J104" s="45"/>
      <c r="K104" s="13"/>
    </row>
    <row r="105" spans="1:11" x14ac:dyDescent="0.25">
      <c r="A105" s="4" t="s">
        <v>3</v>
      </c>
      <c r="B105" s="34" t="s">
        <v>592</v>
      </c>
      <c r="C105" s="35" t="s">
        <v>1230</v>
      </c>
      <c r="D105" s="36" t="s">
        <v>1231</v>
      </c>
      <c r="E105" s="37">
        <v>32000</v>
      </c>
      <c r="F105" s="38">
        <v>0</v>
      </c>
      <c r="G105" s="37">
        <v>0</v>
      </c>
      <c r="H105" s="38">
        <v>22000</v>
      </c>
      <c r="I105" s="39">
        <v>10000</v>
      </c>
      <c r="J105" s="39">
        <f>E105-(F105+H105+I105)</f>
        <v>0</v>
      </c>
      <c r="K105" s="13"/>
    </row>
    <row r="106" spans="1:11" x14ac:dyDescent="0.25">
      <c r="A106" s="4" t="s">
        <v>3</v>
      </c>
      <c r="B106" s="40"/>
      <c r="C106" s="41"/>
      <c r="D106" s="42" t="s">
        <v>25</v>
      </c>
      <c r="E106" s="43"/>
      <c r="F106" s="44"/>
      <c r="G106" s="43"/>
      <c r="H106" s="44"/>
      <c r="I106" s="45">
        <v>10000</v>
      </c>
      <c r="J106" s="45"/>
      <c r="K106" s="13"/>
    </row>
    <row r="107" spans="1:11" x14ac:dyDescent="0.25">
      <c r="A107" s="4" t="s">
        <v>3</v>
      </c>
      <c r="B107" s="34" t="s">
        <v>592</v>
      </c>
      <c r="C107" s="35" t="s">
        <v>1232</v>
      </c>
      <c r="D107" s="36" t="s">
        <v>1233</v>
      </c>
      <c r="E107" s="37">
        <v>13500</v>
      </c>
      <c r="F107" s="38">
        <v>0</v>
      </c>
      <c r="G107" s="37">
        <v>0</v>
      </c>
      <c r="H107" s="38">
        <v>6500</v>
      </c>
      <c r="I107" s="39">
        <v>7000</v>
      </c>
      <c r="J107" s="39">
        <f>E107-(F107+H107+I107)</f>
        <v>0</v>
      </c>
      <c r="K107" s="13"/>
    </row>
    <row r="108" spans="1:11" x14ac:dyDescent="0.25">
      <c r="A108" s="4" t="s">
        <v>3</v>
      </c>
      <c r="B108" s="40"/>
      <c r="C108" s="41"/>
      <c r="D108" s="42" t="s">
        <v>25</v>
      </c>
      <c r="E108" s="43"/>
      <c r="F108" s="44"/>
      <c r="G108" s="43"/>
      <c r="H108" s="44"/>
      <c r="I108" s="45">
        <v>7000</v>
      </c>
      <c r="J108" s="45"/>
      <c r="K108" s="13"/>
    </row>
    <row r="109" spans="1:11" x14ac:dyDescent="0.25">
      <c r="A109" s="4" t="s">
        <v>3</v>
      </c>
      <c r="B109" s="34" t="s">
        <v>592</v>
      </c>
      <c r="C109" s="35" t="s">
        <v>1234</v>
      </c>
      <c r="D109" s="36" t="s">
        <v>1235</v>
      </c>
      <c r="E109" s="37">
        <v>9000</v>
      </c>
      <c r="F109" s="38">
        <v>0</v>
      </c>
      <c r="G109" s="37">
        <v>0</v>
      </c>
      <c r="H109" s="38">
        <v>8000</v>
      </c>
      <c r="I109" s="39">
        <v>1000</v>
      </c>
      <c r="J109" s="39">
        <f>E109-(F109+H109+I109)</f>
        <v>0</v>
      </c>
      <c r="K109" s="13"/>
    </row>
    <row r="110" spans="1:11" x14ac:dyDescent="0.25">
      <c r="A110" s="4" t="s">
        <v>3</v>
      </c>
      <c r="B110" s="40"/>
      <c r="C110" s="41"/>
      <c r="D110" s="42" t="s">
        <v>25</v>
      </c>
      <c r="E110" s="43"/>
      <c r="F110" s="44"/>
      <c r="G110" s="43"/>
      <c r="H110" s="44"/>
      <c r="I110" s="45">
        <v>1000</v>
      </c>
      <c r="J110" s="45"/>
      <c r="K110" s="13"/>
    </row>
    <row r="111" spans="1:11" x14ac:dyDescent="0.25">
      <c r="A111" s="4" t="s">
        <v>3</v>
      </c>
      <c r="B111" s="34" t="s">
        <v>592</v>
      </c>
      <c r="C111" s="35" t="s">
        <v>599</v>
      </c>
      <c r="D111" s="36" t="s">
        <v>600</v>
      </c>
      <c r="E111" s="37">
        <v>32811</v>
      </c>
      <c r="F111" s="38">
        <v>87.6</v>
      </c>
      <c r="G111" s="37">
        <v>12000</v>
      </c>
      <c r="H111" s="38">
        <v>14912.3</v>
      </c>
      <c r="I111" s="39">
        <v>12000</v>
      </c>
      <c r="J111" s="39">
        <f>E111-(F111+H111+I111)</f>
        <v>5811.0999999999985</v>
      </c>
      <c r="K111" s="13"/>
    </row>
    <row r="112" spans="1:11" x14ac:dyDescent="0.25">
      <c r="A112" s="4" t="s">
        <v>3</v>
      </c>
      <c r="B112" s="40"/>
      <c r="C112" s="41"/>
      <c r="D112" s="42" t="s">
        <v>25</v>
      </c>
      <c r="E112" s="43"/>
      <c r="F112" s="44"/>
      <c r="G112" s="43"/>
      <c r="H112" s="44"/>
      <c r="I112" s="45">
        <v>12000</v>
      </c>
      <c r="J112" s="45"/>
      <c r="K112" s="13"/>
    </row>
    <row r="113" spans="1:11" x14ac:dyDescent="0.25">
      <c r="A113" s="4" t="s">
        <v>3</v>
      </c>
      <c r="B113" s="34" t="s">
        <v>592</v>
      </c>
      <c r="C113" s="35" t="s">
        <v>1236</v>
      </c>
      <c r="D113" s="36" t="s">
        <v>1237</v>
      </c>
      <c r="E113" s="37">
        <v>8500</v>
      </c>
      <c r="F113" s="38">
        <v>0</v>
      </c>
      <c r="G113" s="37">
        <v>0</v>
      </c>
      <c r="H113" s="38">
        <v>6000</v>
      </c>
      <c r="I113" s="39">
        <v>200</v>
      </c>
      <c r="J113" s="39">
        <f>E113-(F113+H113+I113)</f>
        <v>2300</v>
      </c>
      <c r="K113" s="13"/>
    </row>
    <row r="114" spans="1:11" x14ac:dyDescent="0.25">
      <c r="A114" s="4" t="s">
        <v>3</v>
      </c>
      <c r="B114" s="40"/>
      <c r="C114" s="41"/>
      <c r="D114" s="42" t="s">
        <v>25</v>
      </c>
      <c r="E114" s="43"/>
      <c r="F114" s="44"/>
      <c r="G114" s="43"/>
      <c r="H114" s="44"/>
      <c r="I114" s="45">
        <v>200</v>
      </c>
      <c r="J114" s="45"/>
      <c r="K114" s="13"/>
    </row>
    <row r="115" spans="1:11" x14ac:dyDescent="0.25">
      <c r="A115" s="4" t="s">
        <v>3</v>
      </c>
      <c r="B115" s="34" t="s">
        <v>592</v>
      </c>
      <c r="C115" s="35" t="s">
        <v>1238</v>
      </c>
      <c r="D115" s="36" t="s">
        <v>1239</v>
      </c>
      <c r="E115" s="37">
        <v>35000</v>
      </c>
      <c r="F115" s="38">
        <v>0</v>
      </c>
      <c r="G115" s="37">
        <v>0</v>
      </c>
      <c r="H115" s="38">
        <v>3000</v>
      </c>
      <c r="I115" s="39">
        <v>16000</v>
      </c>
      <c r="J115" s="39">
        <f>E115-(F115+H115+I115)</f>
        <v>16000</v>
      </c>
      <c r="K115" s="13"/>
    </row>
    <row r="116" spans="1:11" x14ac:dyDescent="0.25">
      <c r="A116" s="4" t="s">
        <v>3</v>
      </c>
      <c r="B116" s="40"/>
      <c r="C116" s="41"/>
      <c r="D116" s="42" t="s">
        <v>25</v>
      </c>
      <c r="E116" s="43"/>
      <c r="F116" s="44"/>
      <c r="G116" s="43"/>
      <c r="H116" s="44"/>
      <c r="I116" s="45">
        <v>16000</v>
      </c>
      <c r="J116" s="45"/>
      <c r="K116" s="13"/>
    </row>
    <row r="117" spans="1:11" x14ac:dyDescent="0.25">
      <c r="A117" s="4" t="s">
        <v>3</v>
      </c>
      <c r="B117" s="34" t="s">
        <v>592</v>
      </c>
      <c r="C117" s="35" t="s">
        <v>601</v>
      </c>
      <c r="D117" s="36" t="s">
        <v>602</v>
      </c>
      <c r="E117" s="37">
        <v>49000</v>
      </c>
      <c r="F117" s="38">
        <v>0</v>
      </c>
      <c r="G117" s="37">
        <v>3000</v>
      </c>
      <c r="H117" s="38">
        <v>3000</v>
      </c>
      <c r="I117" s="39">
        <v>10000</v>
      </c>
      <c r="J117" s="39">
        <f>E117-(F117+H117+I117)</f>
        <v>36000</v>
      </c>
      <c r="K117" s="13"/>
    </row>
    <row r="118" spans="1:11" x14ac:dyDescent="0.25">
      <c r="A118" s="4" t="s">
        <v>3</v>
      </c>
      <c r="B118" s="40"/>
      <c r="C118" s="41"/>
      <c r="D118" s="42" t="s">
        <v>25</v>
      </c>
      <c r="E118" s="43"/>
      <c r="F118" s="44"/>
      <c r="G118" s="43"/>
      <c r="H118" s="44"/>
      <c r="I118" s="45">
        <v>10000</v>
      </c>
      <c r="J118" s="45"/>
      <c r="K118" s="13"/>
    </row>
    <row r="119" spans="1:11" x14ac:dyDescent="0.25">
      <c r="A119" s="4" t="s">
        <v>3</v>
      </c>
      <c r="B119" s="34" t="s">
        <v>592</v>
      </c>
      <c r="C119" s="35" t="s">
        <v>603</v>
      </c>
      <c r="D119" s="36" t="s">
        <v>604</v>
      </c>
      <c r="E119" s="37">
        <v>8300</v>
      </c>
      <c r="F119" s="38">
        <v>0</v>
      </c>
      <c r="G119" s="37">
        <v>7500</v>
      </c>
      <c r="H119" s="38">
        <v>7500</v>
      </c>
      <c r="I119" s="39">
        <v>200</v>
      </c>
      <c r="J119" s="39">
        <f>E119-(F119+H119+I119)</f>
        <v>600</v>
      </c>
      <c r="K119" s="13"/>
    </row>
    <row r="120" spans="1:11" x14ac:dyDescent="0.25">
      <c r="A120" s="4" t="s">
        <v>3</v>
      </c>
      <c r="B120" s="40"/>
      <c r="C120" s="41"/>
      <c r="D120" s="42" t="s">
        <v>25</v>
      </c>
      <c r="E120" s="43"/>
      <c r="F120" s="44"/>
      <c r="G120" s="43"/>
      <c r="H120" s="44"/>
      <c r="I120" s="45">
        <v>200</v>
      </c>
      <c r="J120" s="45"/>
      <c r="K120" s="13"/>
    </row>
    <row r="121" spans="1:11" x14ac:dyDescent="0.25">
      <c r="A121" s="4" t="s">
        <v>3</v>
      </c>
      <c r="B121" s="34" t="s">
        <v>592</v>
      </c>
      <c r="C121" s="35" t="s">
        <v>1240</v>
      </c>
      <c r="D121" s="36" t="s">
        <v>1241</v>
      </c>
      <c r="E121" s="37">
        <v>11000</v>
      </c>
      <c r="F121" s="38">
        <v>0</v>
      </c>
      <c r="G121" s="37">
        <v>0</v>
      </c>
      <c r="H121" s="38">
        <v>8500</v>
      </c>
      <c r="I121" s="39">
        <v>2500</v>
      </c>
      <c r="J121" s="39">
        <f>E121-(F121+H121+I121)</f>
        <v>0</v>
      </c>
      <c r="K121" s="13"/>
    </row>
    <row r="122" spans="1:11" x14ac:dyDescent="0.25">
      <c r="A122" s="4" t="s">
        <v>3</v>
      </c>
      <c r="B122" s="40"/>
      <c r="C122" s="41"/>
      <c r="D122" s="42" t="s">
        <v>25</v>
      </c>
      <c r="E122" s="43"/>
      <c r="F122" s="44"/>
      <c r="G122" s="43"/>
      <c r="H122" s="44"/>
      <c r="I122" s="45">
        <v>2500</v>
      </c>
      <c r="J122" s="45"/>
      <c r="K122" s="13"/>
    </row>
    <row r="123" spans="1:11" x14ac:dyDescent="0.25">
      <c r="A123" s="4" t="s">
        <v>3</v>
      </c>
      <c r="B123" s="34" t="s">
        <v>592</v>
      </c>
      <c r="C123" s="35" t="s">
        <v>605</v>
      </c>
      <c r="D123" s="36" t="s">
        <v>606</v>
      </c>
      <c r="E123" s="37">
        <v>13000</v>
      </c>
      <c r="F123" s="38">
        <v>0</v>
      </c>
      <c r="G123" s="37">
        <v>10000</v>
      </c>
      <c r="H123" s="38">
        <v>10000</v>
      </c>
      <c r="I123" s="39">
        <v>3000</v>
      </c>
      <c r="J123" s="39">
        <f>E123-(F123+H123+I123)</f>
        <v>0</v>
      </c>
      <c r="K123" s="13"/>
    </row>
    <row r="124" spans="1:11" x14ac:dyDescent="0.25">
      <c r="A124" s="4" t="s">
        <v>3</v>
      </c>
      <c r="B124" s="40"/>
      <c r="C124" s="41"/>
      <c r="D124" s="42" t="s">
        <v>25</v>
      </c>
      <c r="E124" s="43"/>
      <c r="F124" s="44"/>
      <c r="G124" s="43"/>
      <c r="H124" s="44"/>
      <c r="I124" s="45">
        <v>3000</v>
      </c>
      <c r="J124" s="45"/>
      <c r="K124" s="13"/>
    </row>
    <row r="125" spans="1:11" x14ac:dyDescent="0.25">
      <c r="A125" s="4" t="s">
        <v>3</v>
      </c>
      <c r="B125" s="34" t="s">
        <v>592</v>
      </c>
      <c r="C125" s="35" t="s">
        <v>607</v>
      </c>
      <c r="D125" s="36" t="s">
        <v>608</v>
      </c>
      <c r="E125" s="37">
        <v>25000</v>
      </c>
      <c r="F125" s="38">
        <v>0</v>
      </c>
      <c r="G125" s="37">
        <v>20000</v>
      </c>
      <c r="H125" s="38">
        <v>20000</v>
      </c>
      <c r="I125" s="39">
        <v>4000</v>
      </c>
      <c r="J125" s="39">
        <f>E125-(F125+H125+I125)</f>
        <v>1000</v>
      </c>
      <c r="K125" s="13"/>
    </row>
    <row r="126" spans="1:11" x14ac:dyDescent="0.25">
      <c r="A126" s="4" t="s">
        <v>3</v>
      </c>
      <c r="B126" s="40"/>
      <c r="C126" s="41"/>
      <c r="D126" s="42" t="s">
        <v>25</v>
      </c>
      <c r="E126" s="43"/>
      <c r="F126" s="44"/>
      <c r="G126" s="43"/>
      <c r="H126" s="44"/>
      <c r="I126" s="45">
        <v>4000</v>
      </c>
      <c r="J126" s="45"/>
      <c r="K126" s="13"/>
    </row>
    <row r="127" spans="1:11" x14ac:dyDescent="0.25">
      <c r="A127" s="4" t="s">
        <v>3</v>
      </c>
      <c r="B127" s="34" t="s">
        <v>592</v>
      </c>
      <c r="C127" s="35" t="s">
        <v>609</v>
      </c>
      <c r="D127" s="36" t="s">
        <v>610</v>
      </c>
      <c r="E127" s="37">
        <v>11000</v>
      </c>
      <c r="F127" s="38">
        <v>0</v>
      </c>
      <c r="G127" s="37">
        <v>8000</v>
      </c>
      <c r="H127" s="38">
        <v>8000</v>
      </c>
      <c r="I127" s="39">
        <v>3000</v>
      </c>
      <c r="J127" s="39">
        <f>E127-(F127+H127+I127)</f>
        <v>0</v>
      </c>
      <c r="K127" s="13"/>
    </row>
    <row r="128" spans="1:11" x14ac:dyDescent="0.25">
      <c r="A128" s="4" t="s">
        <v>3</v>
      </c>
      <c r="B128" s="40"/>
      <c r="C128" s="41"/>
      <c r="D128" s="42" t="s">
        <v>25</v>
      </c>
      <c r="E128" s="43"/>
      <c r="F128" s="44"/>
      <c r="G128" s="43"/>
      <c r="H128" s="44"/>
      <c r="I128" s="45">
        <v>3000</v>
      </c>
      <c r="J128" s="45"/>
      <c r="K128" s="13"/>
    </row>
    <row r="129" spans="1:11" x14ac:dyDescent="0.25">
      <c r="A129" s="4" t="s">
        <v>3</v>
      </c>
      <c r="B129" s="34" t="s">
        <v>592</v>
      </c>
      <c r="C129" s="35" t="s">
        <v>611</v>
      </c>
      <c r="D129" s="36" t="s">
        <v>612</v>
      </c>
      <c r="E129" s="37">
        <v>30500</v>
      </c>
      <c r="F129" s="38">
        <v>0</v>
      </c>
      <c r="G129" s="37">
        <v>22500</v>
      </c>
      <c r="H129" s="38">
        <v>22500</v>
      </c>
      <c r="I129" s="39">
        <v>8000</v>
      </c>
      <c r="J129" s="39">
        <f>E129-(F129+H129+I129)</f>
        <v>0</v>
      </c>
      <c r="K129" s="13"/>
    </row>
    <row r="130" spans="1:11" x14ac:dyDescent="0.25">
      <c r="A130" s="4" t="s">
        <v>3</v>
      </c>
      <c r="B130" s="40"/>
      <c r="C130" s="41"/>
      <c r="D130" s="42" t="s">
        <v>25</v>
      </c>
      <c r="E130" s="43"/>
      <c r="F130" s="44"/>
      <c r="G130" s="43"/>
      <c r="H130" s="44"/>
      <c r="I130" s="45">
        <v>8000</v>
      </c>
      <c r="J130" s="45"/>
      <c r="K130" s="13"/>
    </row>
    <row r="131" spans="1:11" x14ac:dyDescent="0.25">
      <c r="A131" s="4" t="s">
        <v>3</v>
      </c>
      <c r="B131" s="34" t="s">
        <v>592</v>
      </c>
      <c r="C131" s="35" t="s">
        <v>1242</v>
      </c>
      <c r="D131" s="36" t="s">
        <v>1243</v>
      </c>
      <c r="E131" s="37">
        <v>11500</v>
      </c>
      <c r="F131" s="38">
        <v>0</v>
      </c>
      <c r="G131" s="37">
        <v>0</v>
      </c>
      <c r="H131" s="38">
        <v>5000</v>
      </c>
      <c r="I131" s="39">
        <v>6500</v>
      </c>
      <c r="J131" s="39">
        <f>E131-(F131+H131+I131)</f>
        <v>0</v>
      </c>
      <c r="K131" s="13"/>
    </row>
    <row r="132" spans="1:11" x14ac:dyDescent="0.25">
      <c r="A132" s="4" t="s">
        <v>3</v>
      </c>
      <c r="B132" s="40"/>
      <c r="C132" s="41"/>
      <c r="D132" s="42" t="s">
        <v>25</v>
      </c>
      <c r="E132" s="43"/>
      <c r="F132" s="44"/>
      <c r="G132" s="43"/>
      <c r="H132" s="44"/>
      <c r="I132" s="45">
        <v>6500</v>
      </c>
      <c r="J132" s="45"/>
      <c r="K132" s="13"/>
    </row>
    <row r="133" spans="1:11" x14ac:dyDescent="0.25">
      <c r="A133" s="4" t="s">
        <v>3</v>
      </c>
      <c r="B133" s="34" t="s">
        <v>592</v>
      </c>
      <c r="C133" s="35" t="s">
        <v>1244</v>
      </c>
      <c r="D133" s="36" t="s">
        <v>1245</v>
      </c>
      <c r="E133" s="37">
        <v>48000</v>
      </c>
      <c r="F133" s="38">
        <v>0</v>
      </c>
      <c r="G133" s="37">
        <v>0</v>
      </c>
      <c r="H133" s="38">
        <v>6000</v>
      </c>
      <c r="I133" s="39">
        <v>32000</v>
      </c>
      <c r="J133" s="39">
        <f>E133-(F133+H133+I133)</f>
        <v>10000</v>
      </c>
      <c r="K133" s="13"/>
    </row>
    <row r="134" spans="1:11" x14ac:dyDescent="0.25">
      <c r="A134" s="4" t="s">
        <v>3</v>
      </c>
      <c r="B134" s="40"/>
      <c r="C134" s="41"/>
      <c r="D134" s="42" t="s">
        <v>25</v>
      </c>
      <c r="E134" s="43"/>
      <c r="F134" s="44"/>
      <c r="G134" s="43"/>
      <c r="H134" s="44"/>
      <c r="I134" s="45">
        <v>32000</v>
      </c>
      <c r="J134" s="45"/>
      <c r="K134" s="13"/>
    </row>
    <row r="135" spans="1:11" x14ac:dyDescent="0.25">
      <c r="A135" s="4" t="s">
        <v>3</v>
      </c>
      <c r="B135" s="34" t="s">
        <v>592</v>
      </c>
      <c r="C135" s="35" t="s">
        <v>1246</v>
      </c>
      <c r="D135" s="36" t="s">
        <v>1247</v>
      </c>
      <c r="E135" s="37">
        <v>25500</v>
      </c>
      <c r="F135" s="38">
        <v>0</v>
      </c>
      <c r="G135" s="37">
        <v>0</v>
      </c>
      <c r="H135" s="38">
        <v>6100</v>
      </c>
      <c r="I135" s="39">
        <v>500</v>
      </c>
      <c r="J135" s="39">
        <f>E135-(F135+H135+I135)</f>
        <v>18900</v>
      </c>
      <c r="K135" s="13"/>
    </row>
    <row r="136" spans="1:11" x14ac:dyDescent="0.25">
      <c r="A136" s="4" t="s">
        <v>3</v>
      </c>
      <c r="B136" s="40"/>
      <c r="C136" s="41"/>
      <c r="D136" s="42" t="s">
        <v>25</v>
      </c>
      <c r="E136" s="43"/>
      <c r="F136" s="44"/>
      <c r="G136" s="43"/>
      <c r="H136" s="44"/>
      <c r="I136" s="45">
        <v>500</v>
      </c>
      <c r="J136" s="45"/>
      <c r="K136" s="13"/>
    </row>
    <row r="137" spans="1:11" x14ac:dyDescent="0.25">
      <c r="A137" s="4" t="s">
        <v>3</v>
      </c>
      <c r="B137" s="34" t="s">
        <v>592</v>
      </c>
      <c r="C137" s="35" t="s">
        <v>1248</v>
      </c>
      <c r="D137" s="36" t="s">
        <v>1249</v>
      </c>
      <c r="E137" s="37">
        <v>50000</v>
      </c>
      <c r="F137" s="38">
        <v>0</v>
      </c>
      <c r="G137" s="37">
        <v>0</v>
      </c>
      <c r="H137" s="38">
        <v>1200</v>
      </c>
      <c r="I137" s="39">
        <v>48800</v>
      </c>
      <c r="J137" s="39">
        <f>E137-(F137+H137+I137)</f>
        <v>0</v>
      </c>
      <c r="K137" s="13"/>
    </row>
    <row r="138" spans="1:11" x14ac:dyDescent="0.25">
      <c r="A138" s="4" t="s">
        <v>3</v>
      </c>
      <c r="B138" s="40"/>
      <c r="C138" s="41"/>
      <c r="D138" s="42" t="s">
        <v>25</v>
      </c>
      <c r="E138" s="43"/>
      <c r="F138" s="44"/>
      <c r="G138" s="43"/>
      <c r="H138" s="44"/>
      <c r="I138" s="45">
        <v>48800</v>
      </c>
      <c r="J138" s="45"/>
      <c r="K138" s="13"/>
    </row>
    <row r="139" spans="1:11" x14ac:dyDescent="0.25">
      <c r="A139" s="4" t="s">
        <v>3</v>
      </c>
      <c r="B139" s="34" t="s">
        <v>592</v>
      </c>
      <c r="C139" s="35" t="s">
        <v>1250</v>
      </c>
      <c r="D139" s="36" t="s">
        <v>1251</v>
      </c>
      <c r="E139" s="37">
        <v>50000</v>
      </c>
      <c r="F139" s="38">
        <v>0</v>
      </c>
      <c r="G139" s="37">
        <v>0</v>
      </c>
      <c r="H139" s="38">
        <v>1200</v>
      </c>
      <c r="I139" s="39">
        <v>48800</v>
      </c>
      <c r="J139" s="39">
        <f>E139-(F139+H139+I139)</f>
        <v>0</v>
      </c>
      <c r="K139" s="13"/>
    </row>
    <row r="140" spans="1:11" x14ac:dyDescent="0.25">
      <c r="A140" s="4" t="s">
        <v>3</v>
      </c>
      <c r="B140" s="40"/>
      <c r="C140" s="41"/>
      <c r="D140" s="42" t="s">
        <v>25</v>
      </c>
      <c r="E140" s="43"/>
      <c r="F140" s="44"/>
      <c r="G140" s="43"/>
      <c r="H140" s="44"/>
      <c r="I140" s="45">
        <v>48800</v>
      </c>
      <c r="J140" s="45"/>
      <c r="K140" s="13"/>
    </row>
    <row r="141" spans="1:11" x14ac:dyDescent="0.25">
      <c r="A141" s="4" t="s">
        <v>3</v>
      </c>
      <c r="B141" s="34" t="s">
        <v>592</v>
      </c>
      <c r="C141" s="35" t="s">
        <v>1252</v>
      </c>
      <c r="D141" s="36" t="s">
        <v>1253</v>
      </c>
      <c r="E141" s="37">
        <v>30000</v>
      </c>
      <c r="F141" s="38">
        <v>0</v>
      </c>
      <c r="G141" s="37">
        <v>0</v>
      </c>
      <c r="H141" s="38">
        <v>0</v>
      </c>
      <c r="I141" s="39">
        <v>30000</v>
      </c>
      <c r="J141" s="39">
        <f>E141-(F141+H141+I141)</f>
        <v>0</v>
      </c>
      <c r="K141" s="13"/>
    </row>
    <row r="142" spans="1:11" x14ac:dyDescent="0.25">
      <c r="A142" s="4" t="s">
        <v>3</v>
      </c>
      <c r="B142" s="40"/>
      <c r="C142" s="41"/>
      <c r="D142" s="42" t="s">
        <v>25</v>
      </c>
      <c r="E142" s="43"/>
      <c r="F142" s="44"/>
      <c r="G142" s="43"/>
      <c r="H142" s="44"/>
      <c r="I142" s="45">
        <v>30000</v>
      </c>
      <c r="J142" s="45"/>
      <c r="K142" s="13"/>
    </row>
    <row r="143" spans="1:11" x14ac:dyDescent="0.25">
      <c r="A143" s="4" t="s">
        <v>3</v>
      </c>
      <c r="B143" s="34" t="s">
        <v>592</v>
      </c>
      <c r="C143" s="35" t="s">
        <v>1254</v>
      </c>
      <c r="D143" s="36" t="s">
        <v>1255</v>
      </c>
      <c r="E143" s="37">
        <v>25000</v>
      </c>
      <c r="F143" s="38">
        <v>0</v>
      </c>
      <c r="G143" s="37">
        <v>0</v>
      </c>
      <c r="H143" s="38">
        <v>0</v>
      </c>
      <c r="I143" s="39">
        <v>18000</v>
      </c>
      <c r="J143" s="39">
        <f>E143-(F143+H143+I143)</f>
        <v>7000</v>
      </c>
      <c r="K143" s="13"/>
    </row>
    <row r="144" spans="1:11" x14ac:dyDescent="0.25">
      <c r="A144" s="4" t="s">
        <v>3</v>
      </c>
      <c r="B144" s="40"/>
      <c r="C144" s="41"/>
      <c r="D144" s="42" t="s">
        <v>25</v>
      </c>
      <c r="E144" s="43"/>
      <c r="F144" s="44"/>
      <c r="G144" s="43"/>
      <c r="H144" s="44"/>
      <c r="I144" s="45">
        <v>18000</v>
      </c>
      <c r="J144" s="45"/>
      <c r="K144" s="13"/>
    </row>
    <row r="145" spans="1:11" x14ac:dyDescent="0.25">
      <c r="A145" s="4" t="s">
        <v>3</v>
      </c>
      <c r="B145" s="34" t="s">
        <v>592</v>
      </c>
      <c r="C145" s="35" t="s">
        <v>1256</v>
      </c>
      <c r="D145" s="36" t="s">
        <v>1257</v>
      </c>
      <c r="E145" s="37">
        <v>20000</v>
      </c>
      <c r="F145" s="38">
        <v>0</v>
      </c>
      <c r="G145" s="37">
        <v>0</v>
      </c>
      <c r="H145" s="38">
        <v>0</v>
      </c>
      <c r="I145" s="39">
        <v>20000</v>
      </c>
      <c r="J145" s="39">
        <f>E145-(F145+H145+I145)</f>
        <v>0</v>
      </c>
      <c r="K145" s="13"/>
    </row>
    <row r="146" spans="1:11" x14ac:dyDescent="0.25">
      <c r="A146" s="4" t="s">
        <v>3</v>
      </c>
      <c r="B146" s="40"/>
      <c r="C146" s="41"/>
      <c r="D146" s="42" t="s">
        <v>25</v>
      </c>
      <c r="E146" s="43"/>
      <c r="F146" s="44"/>
      <c r="G146" s="43"/>
      <c r="H146" s="44"/>
      <c r="I146" s="45">
        <v>20000</v>
      </c>
      <c r="J146" s="45"/>
      <c r="K146" s="13"/>
    </row>
    <row r="147" spans="1:11" x14ac:dyDescent="0.25">
      <c r="A147" s="4" t="s">
        <v>3</v>
      </c>
      <c r="B147" s="34" t="s">
        <v>592</v>
      </c>
      <c r="C147" s="35" t="s">
        <v>1258</v>
      </c>
      <c r="D147" s="36" t="s">
        <v>1259</v>
      </c>
      <c r="E147" s="37">
        <v>55000</v>
      </c>
      <c r="F147" s="38">
        <v>0</v>
      </c>
      <c r="G147" s="37">
        <v>0</v>
      </c>
      <c r="H147" s="38">
        <v>0</v>
      </c>
      <c r="I147" s="39">
        <v>3000</v>
      </c>
      <c r="J147" s="39">
        <f>E147-(F147+H147+I147)</f>
        <v>52000</v>
      </c>
      <c r="K147" s="13"/>
    </row>
    <row r="148" spans="1:11" x14ac:dyDescent="0.25">
      <c r="A148" s="4" t="s">
        <v>3</v>
      </c>
      <c r="B148" s="40"/>
      <c r="C148" s="41"/>
      <c r="D148" s="42" t="s">
        <v>25</v>
      </c>
      <c r="E148" s="43"/>
      <c r="F148" s="44"/>
      <c r="G148" s="43"/>
      <c r="H148" s="44"/>
      <c r="I148" s="45">
        <v>3000</v>
      </c>
      <c r="J148" s="45"/>
      <c r="K148" s="13"/>
    </row>
    <row r="149" spans="1:11" x14ac:dyDescent="0.25">
      <c r="A149" s="4" t="s">
        <v>3</v>
      </c>
      <c r="B149" s="34" t="s">
        <v>592</v>
      </c>
      <c r="C149" s="35" t="s">
        <v>1260</v>
      </c>
      <c r="D149" s="36" t="s">
        <v>1261</v>
      </c>
      <c r="E149" s="37">
        <v>56000</v>
      </c>
      <c r="F149" s="38">
        <v>0</v>
      </c>
      <c r="G149" s="37">
        <v>0</v>
      </c>
      <c r="H149" s="38">
        <v>0</v>
      </c>
      <c r="I149" s="39">
        <v>3000</v>
      </c>
      <c r="J149" s="39">
        <f>E149-(F149+H149+I149)</f>
        <v>53000</v>
      </c>
      <c r="K149" s="13"/>
    </row>
    <row r="150" spans="1:11" x14ac:dyDescent="0.25">
      <c r="A150" s="4" t="s">
        <v>3</v>
      </c>
      <c r="B150" s="40"/>
      <c r="C150" s="41"/>
      <c r="D150" s="42" t="s">
        <v>25</v>
      </c>
      <c r="E150" s="43"/>
      <c r="F150" s="44"/>
      <c r="G150" s="43"/>
      <c r="H150" s="44"/>
      <c r="I150" s="45">
        <v>3000</v>
      </c>
      <c r="J150" s="45"/>
      <c r="K150" s="13"/>
    </row>
    <row r="151" spans="1:11" x14ac:dyDescent="0.25">
      <c r="A151" s="4" t="s">
        <v>3</v>
      </c>
      <c r="B151" s="34" t="s">
        <v>592</v>
      </c>
      <c r="C151" s="35" t="s">
        <v>1262</v>
      </c>
      <c r="D151" s="36" t="s">
        <v>1263</v>
      </c>
      <c r="E151" s="37">
        <v>42000</v>
      </c>
      <c r="F151" s="38">
        <v>0</v>
      </c>
      <c r="G151" s="37">
        <v>0</v>
      </c>
      <c r="H151" s="38">
        <v>3000</v>
      </c>
      <c r="I151" s="39">
        <v>3000</v>
      </c>
      <c r="J151" s="39">
        <f>E151-(F151+H151+I151)</f>
        <v>36000</v>
      </c>
      <c r="K151" s="13"/>
    </row>
    <row r="152" spans="1:11" x14ac:dyDescent="0.25">
      <c r="A152" s="4" t="s">
        <v>3</v>
      </c>
      <c r="B152" s="40"/>
      <c r="C152" s="41"/>
      <c r="D152" s="42" t="s">
        <v>25</v>
      </c>
      <c r="E152" s="43"/>
      <c r="F152" s="44"/>
      <c r="G152" s="43"/>
      <c r="H152" s="44"/>
      <c r="I152" s="45">
        <v>3000</v>
      </c>
      <c r="J152" s="45"/>
      <c r="K152" s="13"/>
    </row>
    <row r="153" spans="1:11" x14ac:dyDescent="0.25">
      <c r="A153" s="4" t="s">
        <v>3</v>
      </c>
      <c r="B153" s="34" t="s">
        <v>592</v>
      </c>
      <c r="C153" s="35" t="s">
        <v>1264</v>
      </c>
      <c r="D153" s="36" t="s">
        <v>1265</v>
      </c>
      <c r="E153" s="37">
        <v>5500</v>
      </c>
      <c r="F153" s="38">
        <v>0</v>
      </c>
      <c r="G153" s="37">
        <v>0</v>
      </c>
      <c r="H153" s="38">
        <v>0</v>
      </c>
      <c r="I153" s="39">
        <v>5500</v>
      </c>
      <c r="J153" s="39">
        <f>E153-(F153+H153+I153)</f>
        <v>0</v>
      </c>
      <c r="K153" s="13"/>
    </row>
    <row r="154" spans="1:11" x14ac:dyDescent="0.25">
      <c r="A154" s="4" t="s">
        <v>3</v>
      </c>
      <c r="B154" s="40"/>
      <c r="C154" s="41"/>
      <c r="D154" s="42" t="s">
        <v>25</v>
      </c>
      <c r="E154" s="43"/>
      <c r="F154" s="44"/>
      <c r="G154" s="43"/>
      <c r="H154" s="44"/>
      <c r="I154" s="45">
        <v>5500</v>
      </c>
      <c r="J154" s="45"/>
      <c r="K154" s="13"/>
    </row>
    <row r="155" spans="1:11" x14ac:dyDescent="0.25">
      <c r="A155" s="4" t="s">
        <v>3</v>
      </c>
      <c r="B155" s="34" t="s">
        <v>592</v>
      </c>
      <c r="C155" s="35" t="s">
        <v>1266</v>
      </c>
      <c r="D155" s="36" t="s">
        <v>1267</v>
      </c>
      <c r="E155" s="37">
        <v>30000</v>
      </c>
      <c r="F155" s="38">
        <v>0</v>
      </c>
      <c r="G155" s="37">
        <v>0</v>
      </c>
      <c r="H155" s="38">
        <v>0</v>
      </c>
      <c r="I155" s="39">
        <v>30000</v>
      </c>
      <c r="J155" s="39">
        <f>E155-(F155+H155+I155)</f>
        <v>0</v>
      </c>
      <c r="K155" s="13"/>
    </row>
    <row r="156" spans="1:11" ht="13.5" thickBot="1" x14ac:dyDescent="0.3">
      <c r="A156" s="4" t="s">
        <v>3</v>
      </c>
      <c r="B156" s="40"/>
      <c r="C156" s="41"/>
      <c r="D156" s="42" t="s">
        <v>25</v>
      </c>
      <c r="E156" s="43"/>
      <c r="F156" s="44"/>
      <c r="G156" s="43"/>
      <c r="H156" s="44"/>
      <c r="I156" s="45">
        <v>30000</v>
      </c>
      <c r="J156" s="45"/>
      <c r="K156" s="13"/>
    </row>
    <row r="157" spans="1:11" ht="13.5" thickBot="1" x14ac:dyDescent="0.3">
      <c r="A157" s="4" t="s">
        <v>3</v>
      </c>
      <c r="B157" s="29" t="s">
        <v>613</v>
      </c>
      <c r="C157" s="30"/>
      <c r="D157" s="31"/>
      <c r="E157" s="32">
        <v>11127135.4</v>
      </c>
      <c r="F157" s="33">
        <v>2041063.39</v>
      </c>
      <c r="G157" s="32">
        <v>749200</v>
      </c>
      <c r="H157" s="33">
        <v>1557285.4</v>
      </c>
      <c r="I157" s="33">
        <v>1255162.6000000001</v>
      </c>
      <c r="J157" s="33">
        <v>6273624.0099999998</v>
      </c>
      <c r="K157" s="13"/>
    </row>
    <row r="158" spans="1:11" ht="13.5" thickBot="1" x14ac:dyDescent="0.3">
      <c r="A158" s="4" t="s">
        <v>3</v>
      </c>
      <c r="B158" s="29" t="s">
        <v>614</v>
      </c>
      <c r="C158" s="30"/>
      <c r="D158" s="31"/>
      <c r="E158" s="32"/>
      <c r="F158" s="33"/>
      <c r="G158" s="32"/>
      <c r="H158" s="33"/>
      <c r="I158" s="33"/>
      <c r="J158" s="33"/>
      <c r="K158" s="13"/>
    </row>
    <row r="159" spans="1:11" x14ac:dyDescent="0.25">
      <c r="A159" s="4" t="s">
        <v>3</v>
      </c>
      <c r="B159" s="34" t="s">
        <v>81</v>
      </c>
      <c r="C159" s="35" t="s">
        <v>615</v>
      </c>
      <c r="D159" s="36" t="s">
        <v>616</v>
      </c>
      <c r="E159" s="37">
        <v>176614.2</v>
      </c>
      <c r="F159" s="38">
        <v>20.57</v>
      </c>
      <c r="G159" s="37">
        <v>10000</v>
      </c>
      <c r="H159" s="38">
        <v>19979.400000000001</v>
      </c>
      <c r="I159" s="39">
        <v>42000</v>
      </c>
      <c r="J159" s="39">
        <f>E159-(F159+H159+I159)</f>
        <v>114614.23000000001</v>
      </c>
      <c r="K159" s="13"/>
    </row>
    <row r="160" spans="1:11" x14ac:dyDescent="0.25">
      <c r="A160" s="4" t="s">
        <v>3</v>
      </c>
      <c r="B160" s="40"/>
      <c r="C160" s="41"/>
      <c r="D160" s="42" t="s">
        <v>1268</v>
      </c>
      <c r="E160" s="43"/>
      <c r="F160" s="44"/>
      <c r="G160" s="43"/>
      <c r="H160" s="44"/>
      <c r="I160" s="45">
        <v>15000</v>
      </c>
      <c r="J160" s="45"/>
      <c r="K160" s="13"/>
    </row>
    <row r="161" spans="1:11" ht="13.5" thickBot="1" x14ac:dyDescent="0.3">
      <c r="A161" s="4" t="s">
        <v>3</v>
      </c>
      <c r="B161" s="40"/>
      <c r="C161" s="41"/>
      <c r="D161" s="42" t="s">
        <v>25</v>
      </c>
      <c r="E161" s="43"/>
      <c r="F161" s="44"/>
      <c r="G161" s="43"/>
      <c r="H161" s="44"/>
      <c r="I161" s="45">
        <v>27000</v>
      </c>
      <c r="J161" s="45"/>
      <c r="K161" s="13"/>
    </row>
    <row r="162" spans="1:11" ht="13.5" thickBot="1" x14ac:dyDescent="0.3">
      <c r="A162" s="4" t="s">
        <v>3</v>
      </c>
      <c r="B162" s="29" t="s">
        <v>617</v>
      </c>
      <c r="C162" s="30"/>
      <c r="D162" s="31"/>
      <c r="E162" s="32">
        <v>176614.2</v>
      </c>
      <c r="F162" s="33">
        <v>20.57</v>
      </c>
      <c r="G162" s="32">
        <v>10000</v>
      </c>
      <c r="H162" s="33">
        <v>19979.400000000001</v>
      </c>
      <c r="I162" s="33">
        <v>42000</v>
      </c>
      <c r="J162" s="33">
        <v>114614.23</v>
      </c>
      <c r="K162" s="13"/>
    </row>
    <row r="163" spans="1:11" ht="13.5" thickBot="1" x14ac:dyDescent="0.3">
      <c r="A163" s="4" t="s">
        <v>3</v>
      </c>
      <c r="B163" s="46"/>
      <c r="C163" s="47"/>
      <c r="D163" s="48" t="s">
        <v>79</v>
      </c>
      <c r="E163" s="49">
        <f>SUM(E12:E162)/2</f>
        <v>11304075.299999999</v>
      </c>
      <c r="F163" s="50">
        <f>SUM(F12:F162)/2</f>
        <v>2041409.5749999997</v>
      </c>
      <c r="G163" s="49">
        <f>SUM(G12:G162)/2</f>
        <v>759200</v>
      </c>
      <c r="H163" s="51">
        <f>SUM(H12:H162)/2</f>
        <v>1577264.8</v>
      </c>
      <c r="I163" s="51">
        <f>SUM(I12:I162)/3</f>
        <v>1298162.6000000001</v>
      </c>
      <c r="J163" s="51">
        <f>E163-(F163+H163+I163)</f>
        <v>6387238.3249999993</v>
      </c>
      <c r="K163" s="52"/>
    </row>
    <row r="164" spans="1:11" x14ac:dyDescent="0.25">
      <c r="A164" s="4" t="s">
        <v>3</v>
      </c>
      <c r="C164" s="14"/>
      <c r="E164" s="13"/>
      <c r="F164" s="13"/>
      <c r="G164" s="13"/>
      <c r="H164" s="13"/>
      <c r="I164" s="13"/>
      <c r="J164" s="13"/>
      <c r="K164" s="13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7" fitToHeight="33" orientation="landscape" r:id="rId1"/>
  <headerFooter alignWithMargins="0"/>
  <rowBreaks count="3" manualBreakCount="3">
    <brk id="68" max="16383" man="1"/>
    <brk id="96" max="16383" man="1"/>
    <brk id="15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0CD6B-E4F8-4AF0-9015-CA6E1C2A5096}">
  <sheetPr codeName="List5"/>
  <dimension ref="A3:K89"/>
  <sheetViews>
    <sheetView showGridLines="0" zoomScaleNormal="100" workbookViewId="0">
      <selection activeCell="F3" sqref="F3"/>
    </sheetView>
  </sheetViews>
  <sheetFormatPr defaultRowHeight="12.75" x14ac:dyDescent="0.25"/>
  <cols>
    <col min="1" max="1" width="5.7109375" style="4" customWidth="1"/>
    <col min="2" max="2" width="26.28515625" style="4" customWidth="1"/>
    <col min="3" max="3" width="8.7109375" style="4" customWidth="1"/>
    <col min="4" max="4" width="37.28515625" style="4" customWidth="1"/>
    <col min="5" max="5" width="15.140625" style="5" customWidth="1"/>
    <col min="6" max="6" width="12.7109375" style="5" customWidth="1"/>
    <col min="7" max="11" width="15.140625" style="5" customWidth="1"/>
    <col min="12" max="256" width="8.85546875" style="6"/>
    <col min="257" max="257" width="5.7109375" style="6" customWidth="1"/>
    <col min="258" max="258" width="26.28515625" style="6" customWidth="1"/>
    <col min="259" max="259" width="8.7109375" style="6" customWidth="1"/>
    <col min="260" max="260" width="37.28515625" style="6" customWidth="1"/>
    <col min="261" max="267" width="15.140625" style="6" customWidth="1"/>
    <col min="268" max="512" width="8.85546875" style="6"/>
    <col min="513" max="513" width="5.7109375" style="6" customWidth="1"/>
    <col min="514" max="514" width="26.28515625" style="6" customWidth="1"/>
    <col min="515" max="515" width="8.7109375" style="6" customWidth="1"/>
    <col min="516" max="516" width="37.28515625" style="6" customWidth="1"/>
    <col min="517" max="523" width="15.140625" style="6" customWidth="1"/>
    <col min="524" max="768" width="8.85546875" style="6"/>
    <col min="769" max="769" width="5.7109375" style="6" customWidth="1"/>
    <col min="770" max="770" width="26.28515625" style="6" customWidth="1"/>
    <col min="771" max="771" width="8.7109375" style="6" customWidth="1"/>
    <col min="772" max="772" width="37.28515625" style="6" customWidth="1"/>
    <col min="773" max="779" width="15.140625" style="6" customWidth="1"/>
    <col min="780" max="1024" width="8.85546875" style="6"/>
    <col min="1025" max="1025" width="5.7109375" style="6" customWidth="1"/>
    <col min="1026" max="1026" width="26.28515625" style="6" customWidth="1"/>
    <col min="1027" max="1027" width="8.7109375" style="6" customWidth="1"/>
    <col min="1028" max="1028" width="37.28515625" style="6" customWidth="1"/>
    <col min="1029" max="1035" width="15.140625" style="6" customWidth="1"/>
    <col min="1036" max="1280" width="8.85546875" style="6"/>
    <col min="1281" max="1281" width="5.7109375" style="6" customWidth="1"/>
    <col min="1282" max="1282" width="26.28515625" style="6" customWidth="1"/>
    <col min="1283" max="1283" width="8.7109375" style="6" customWidth="1"/>
    <col min="1284" max="1284" width="37.28515625" style="6" customWidth="1"/>
    <col min="1285" max="1291" width="15.140625" style="6" customWidth="1"/>
    <col min="1292" max="1536" width="8.85546875" style="6"/>
    <col min="1537" max="1537" width="5.7109375" style="6" customWidth="1"/>
    <col min="1538" max="1538" width="26.28515625" style="6" customWidth="1"/>
    <col min="1539" max="1539" width="8.7109375" style="6" customWidth="1"/>
    <col min="1540" max="1540" width="37.28515625" style="6" customWidth="1"/>
    <col min="1541" max="1547" width="15.140625" style="6" customWidth="1"/>
    <col min="1548" max="1792" width="8.85546875" style="6"/>
    <col min="1793" max="1793" width="5.7109375" style="6" customWidth="1"/>
    <col min="1794" max="1794" width="26.28515625" style="6" customWidth="1"/>
    <col min="1795" max="1795" width="8.7109375" style="6" customWidth="1"/>
    <col min="1796" max="1796" width="37.28515625" style="6" customWidth="1"/>
    <col min="1797" max="1803" width="15.140625" style="6" customWidth="1"/>
    <col min="1804" max="2048" width="8.85546875" style="6"/>
    <col min="2049" max="2049" width="5.7109375" style="6" customWidth="1"/>
    <col min="2050" max="2050" width="26.28515625" style="6" customWidth="1"/>
    <col min="2051" max="2051" width="8.7109375" style="6" customWidth="1"/>
    <col min="2052" max="2052" width="37.28515625" style="6" customWidth="1"/>
    <col min="2053" max="2059" width="15.140625" style="6" customWidth="1"/>
    <col min="2060" max="2304" width="8.85546875" style="6"/>
    <col min="2305" max="2305" width="5.7109375" style="6" customWidth="1"/>
    <col min="2306" max="2306" width="26.28515625" style="6" customWidth="1"/>
    <col min="2307" max="2307" width="8.7109375" style="6" customWidth="1"/>
    <col min="2308" max="2308" width="37.28515625" style="6" customWidth="1"/>
    <col min="2309" max="2315" width="15.140625" style="6" customWidth="1"/>
    <col min="2316" max="2560" width="8.85546875" style="6"/>
    <col min="2561" max="2561" width="5.7109375" style="6" customWidth="1"/>
    <col min="2562" max="2562" width="26.28515625" style="6" customWidth="1"/>
    <col min="2563" max="2563" width="8.7109375" style="6" customWidth="1"/>
    <col min="2564" max="2564" width="37.28515625" style="6" customWidth="1"/>
    <col min="2565" max="2571" width="15.140625" style="6" customWidth="1"/>
    <col min="2572" max="2816" width="8.85546875" style="6"/>
    <col min="2817" max="2817" width="5.7109375" style="6" customWidth="1"/>
    <col min="2818" max="2818" width="26.28515625" style="6" customWidth="1"/>
    <col min="2819" max="2819" width="8.7109375" style="6" customWidth="1"/>
    <col min="2820" max="2820" width="37.28515625" style="6" customWidth="1"/>
    <col min="2821" max="2827" width="15.140625" style="6" customWidth="1"/>
    <col min="2828" max="3072" width="8.85546875" style="6"/>
    <col min="3073" max="3073" width="5.7109375" style="6" customWidth="1"/>
    <col min="3074" max="3074" width="26.28515625" style="6" customWidth="1"/>
    <col min="3075" max="3075" width="8.7109375" style="6" customWidth="1"/>
    <col min="3076" max="3076" width="37.28515625" style="6" customWidth="1"/>
    <col min="3077" max="3083" width="15.140625" style="6" customWidth="1"/>
    <col min="3084" max="3328" width="8.85546875" style="6"/>
    <col min="3329" max="3329" width="5.7109375" style="6" customWidth="1"/>
    <col min="3330" max="3330" width="26.28515625" style="6" customWidth="1"/>
    <col min="3331" max="3331" width="8.7109375" style="6" customWidth="1"/>
    <col min="3332" max="3332" width="37.28515625" style="6" customWidth="1"/>
    <col min="3333" max="3339" width="15.140625" style="6" customWidth="1"/>
    <col min="3340" max="3584" width="8.85546875" style="6"/>
    <col min="3585" max="3585" width="5.7109375" style="6" customWidth="1"/>
    <col min="3586" max="3586" width="26.28515625" style="6" customWidth="1"/>
    <col min="3587" max="3587" width="8.7109375" style="6" customWidth="1"/>
    <col min="3588" max="3588" width="37.28515625" style="6" customWidth="1"/>
    <col min="3589" max="3595" width="15.140625" style="6" customWidth="1"/>
    <col min="3596" max="3840" width="8.85546875" style="6"/>
    <col min="3841" max="3841" width="5.7109375" style="6" customWidth="1"/>
    <col min="3842" max="3842" width="26.28515625" style="6" customWidth="1"/>
    <col min="3843" max="3843" width="8.7109375" style="6" customWidth="1"/>
    <col min="3844" max="3844" width="37.28515625" style="6" customWidth="1"/>
    <col min="3845" max="3851" width="15.140625" style="6" customWidth="1"/>
    <col min="3852" max="4096" width="8.85546875" style="6"/>
    <col min="4097" max="4097" width="5.7109375" style="6" customWidth="1"/>
    <col min="4098" max="4098" width="26.28515625" style="6" customWidth="1"/>
    <col min="4099" max="4099" width="8.7109375" style="6" customWidth="1"/>
    <col min="4100" max="4100" width="37.28515625" style="6" customWidth="1"/>
    <col min="4101" max="4107" width="15.140625" style="6" customWidth="1"/>
    <col min="4108" max="4352" width="8.85546875" style="6"/>
    <col min="4353" max="4353" width="5.7109375" style="6" customWidth="1"/>
    <col min="4354" max="4354" width="26.28515625" style="6" customWidth="1"/>
    <col min="4355" max="4355" width="8.7109375" style="6" customWidth="1"/>
    <col min="4356" max="4356" width="37.28515625" style="6" customWidth="1"/>
    <col min="4357" max="4363" width="15.140625" style="6" customWidth="1"/>
    <col min="4364" max="4608" width="8.85546875" style="6"/>
    <col min="4609" max="4609" width="5.7109375" style="6" customWidth="1"/>
    <col min="4610" max="4610" width="26.28515625" style="6" customWidth="1"/>
    <col min="4611" max="4611" width="8.7109375" style="6" customWidth="1"/>
    <col min="4612" max="4612" width="37.28515625" style="6" customWidth="1"/>
    <col min="4613" max="4619" width="15.140625" style="6" customWidth="1"/>
    <col min="4620" max="4864" width="8.85546875" style="6"/>
    <col min="4865" max="4865" width="5.7109375" style="6" customWidth="1"/>
    <col min="4866" max="4866" width="26.28515625" style="6" customWidth="1"/>
    <col min="4867" max="4867" width="8.7109375" style="6" customWidth="1"/>
    <col min="4868" max="4868" width="37.28515625" style="6" customWidth="1"/>
    <col min="4869" max="4875" width="15.140625" style="6" customWidth="1"/>
    <col min="4876" max="5120" width="8.85546875" style="6"/>
    <col min="5121" max="5121" width="5.7109375" style="6" customWidth="1"/>
    <col min="5122" max="5122" width="26.28515625" style="6" customWidth="1"/>
    <col min="5123" max="5123" width="8.7109375" style="6" customWidth="1"/>
    <col min="5124" max="5124" width="37.28515625" style="6" customWidth="1"/>
    <col min="5125" max="5131" width="15.140625" style="6" customWidth="1"/>
    <col min="5132" max="5376" width="8.85546875" style="6"/>
    <col min="5377" max="5377" width="5.7109375" style="6" customWidth="1"/>
    <col min="5378" max="5378" width="26.28515625" style="6" customWidth="1"/>
    <col min="5379" max="5379" width="8.7109375" style="6" customWidth="1"/>
    <col min="5380" max="5380" width="37.28515625" style="6" customWidth="1"/>
    <col min="5381" max="5387" width="15.140625" style="6" customWidth="1"/>
    <col min="5388" max="5632" width="8.85546875" style="6"/>
    <col min="5633" max="5633" width="5.7109375" style="6" customWidth="1"/>
    <col min="5634" max="5634" width="26.28515625" style="6" customWidth="1"/>
    <col min="5635" max="5635" width="8.7109375" style="6" customWidth="1"/>
    <col min="5636" max="5636" width="37.28515625" style="6" customWidth="1"/>
    <col min="5637" max="5643" width="15.140625" style="6" customWidth="1"/>
    <col min="5644" max="5888" width="8.85546875" style="6"/>
    <col min="5889" max="5889" width="5.7109375" style="6" customWidth="1"/>
    <col min="5890" max="5890" width="26.28515625" style="6" customWidth="1"/>
    <col min="5891" max="5891" width="8.7109375" style="6" customWidth="1"/>
    <col min="5892" max="5892" width="37.28515625" style="6" customWidth="1"/>
    <col min="5893" max="5899" width="15.140625" style="6" customWidth="1"/>
    <col min="5900" max="6144" width="8.85546875" style="6"/>
    <col min="6145" max="6145" width="5.7109375" style="6" customWidth="1"/>
    <col min="6146" max="6146" width="26.28515625" style="6" customWidth="1"/>
    <col min="6147" max="6147" width="8.7109375" style="6" customWidth="1"/>
    <col min="6148" max="6148" width="37.28515625" style="6" customWidth="1"/>
    <col min="6149" max="6155" width="15.140625" style="6" customWidth="1"/>
    <col min="6156" max="6400" width="8.85546875" style="6"/>
    <col min="6401" max="6401" width="5.7109375" style="6" customWidth="1"/>
    <col min="6402" max="6402" width="26.28515625" style="6" customWidth="1"/>
    <col min="6403" max="6403" width="8.7109375" style="6" customWidth="1"/>
    <col min="6404" max="6404" width="37.28515625" style="6" customWidth="1"/>
    <col min="6405" max="6411" width="15.140625" style="6" customWidth="1"/>
    <col min="6412" max="6656" width="8.85546875" style="6"/>
    <col min="6657" max="6657" width="5.7109375" style="6" customWidth="1"/>
    <col min="6658" max="6658" width="26.28515625" style="6" customWidth="1"/>
    <col min="6659" max="6659" width="8.7109375" style="6" customWidth="1"/>
    <col min="6660" max="6660" width="37.28515625" style="6" customWidth="1"/>
    <col min="6661" max="6667" width="15.140625" style="6" customWidth="1"/>
    <col min="6668" max="6912" width="8.85546875" style="6"/>
    <col min="6913" max="6913" width="5.7109375" style="6" customWidth="1"/>
    <col min="6914" max="6914" width="26.28515625" style="6" customWidth="1"/>
    <col min="6915" max="6915" width="8.7109375" style="6" customWidth="1"/>
    <col min="6916" max="6916" width="37.28515625" style="6" customWidth="1"/>
    <col min="6917" max="6923" width="15.140625" style="6" customWidth="1"/>
    <col min="6924" max="7168" width="8.85546875" style="6"/>
    <col min="7169" max="7169" width="5.7109375" style="6" customWidth="1"/>
    <col min="7170" max="7170" width="26.28515625" style="6" customWidth="1"/>
    <col min="7171" max="7171" width="8.7109375" style="6" customWidth="1"/>
    <col min="7172" max="7172" width="37.28515625" style="6" customWidth="1"/>
    <col min="7173" max="7179" width="15.140625" style="6" customWidth="1"/>
    <col min="7180" max="7424" width="8.85546875" style="6"/>
    <col min="7425" max="7425" width="5.7109375" style="6" customWidth="1"/>
    <col min="7426" max="7426" width="26.28515625" style="6" customWidth="1"/>
    <col min="7427" max="7427" width="8.7109375" style="6" customWidth="1"/>
    <col min="7428" max="7428" width="37.28515625" style="6" customWidth="1"/>
    <col min="7429" max="7435" width="15.140625" style="6" customWidth="1"/>
    <col min="7436" max="7680" width="8.85546875" style="6"/>
    <col min="7681" max="7681" width="5.7109375" style="6" customWidth="1"/>
    <col min="7682" max="7682" width="26.28515625" style="6" customWidth="1"/>
    <col min="7683" max="7683" width="8.7109375" style="6" customWidth="1"/>
    <col min="7684" max="7684" width="37.28515625" style="6" customWidth="1"/>
    <col min="7685" max="7691" width="15.140625" style="6" customWidth="1"/>
    <col min="7692" max="7936" width="8.85546875" style="6"/>
    <col min="7937" max="7937" width="5.7109375" style="6" customWidth="1"/>
    <col min="7938" max="7938" width="26.28515625" style="6" customWidth="1"/>
    <col min="7939" max="7939" width="8.7109375" style="6" customWidth="1"/>
    <col min="7940" max="7940" width="37.28515625" style="6" customWidth="1"/>
    <col min="7941" max="7947" width="15.140625" style="6" customWidth="1"/>
    <col min="7948" max="8192" width="8.85546875" style="6"/>
    <col min="8193" max="8193" width="5.7109375" style="6" customWidth="1"/>
    <col min="8194" max="8194" width="26.28515625" style="6" customWidth="1"/>
    <col min="8195" max="8195" width="8.7109375" style="6" customWidth="1"/>
    <col min="8196" max="8196" width="37.28515625" style="6" customWidth="1"/>
    <col min="8197" max="8203" width="15.140625" style="6" customWidth="1"/>
    <col min="8204" max="8448" width="8.85546875" style="6"/>
    <col min="8449" max="8449" width="5.7109375" style="6" customWidth="1"/>
    <col min="8450" max="8450" width="26.28515625" style="6" customWidth="1"/>
    <col min="8451" max="8451" width="8.7109375" style="6" customWidth="1"/>
    <col min="8452" max="8452" width="37.28515625" style="6" customWidth="1"/>
    <col min="8453" max="8459" width="15.140625" style="6" customWidth="1"/>
    <col min="8460" max="8704" width="8.85546875" style="6"/>
    <col min="8705" max="8705" width="5.7109375" style="6" customWidth="1"/>
    <col min="8706" max="8706" width="26.28515625" style="6" customWidth="1"/>
    <col min="8707" max="8707" width="8.7109375" style="6" customWidth="1"/>
    <col min="8708" max="8708" width="37.28515625" style="6" customWidth="1"/>
    <col min="8709" max="8715" width="15.140625" style="6" customWidth="1"/>
    <col min="8716" max="8960" width="8.85546875" style="6"/>
    <col min="8961" max="8961" width="5.7109375" style="6" customWidth="1"/>
    <col min="8962" max="8962" width="26.28515625" style="6" customWidth="1"/>
    <col min="8963" max="8963" width="8.7109375" style="6" customWidth="1"/>
    <col min="8964" max="8964" width="37.28515625" style="6" customWidth="1"/>
    <col min="8965" max="8971" width="15.140625" style="6" customWidth="1"/>
    <col min="8972" max="9216" width="8.85546875" style="6"/>
    <col min="9217" max="9217" width="5.7109375" style="6" customWidth="1"/>
    <col min="9218" max="9218" width="26.28515625" style="6" customWidth="1"/>
    <col min="9219" max="9219" width="8.7109375" style="6" customWidth="1"/>
    <col min="9220" max="9220" width="37.28515625" style="6" customWidth="1"/>
    <col min="9221" max="9227" width="15.140625" style="6" customWidth="1"/>
    <col min="9228" max="9472" width="8.85546875" style="6"/>
    <col min="9473" max="9473" width="5.7109375" style="6" customWidth="1"/>
    <col min="9474" max="9474" width="26.28515625" style="6" customWidth="1"/>
    <col min="9475" max="9475" width="8.7109375" style="6" customWidth="1"/>
    <col min="9476" max="9476" width="37.28515625" style="6" customWidth="1"/>
    <col min="9477" max="9483" width="15.140625" style="6" customWidth="1"/>
    <col min="9484" max="9728" width="8.85546875" style="6"/>
    <col min="9729" max="9729" width="5.7109375" style="6" customWidth="1"/>
    <col min="9730" max="9730" width="26.28515625" style="6" customWidth="1"/>
    <col min="9731" max="9731" width="8.7109375" style="6" customWidth="1"/>
    <col min="9732" max="9732" width="37.28515625" style="6" customWidth="1"/>
    <col min="9733" max="9739" width="15.140625" style="6" customWidth="1"/>
    <col min="9740" max="9984" width="8.85546875" style="6"/>
    <col min="9985" max="9985" width="5.7109375" style="6" customWidth="1"/>
    <col min="9986" max="9986" width="26.28515625" style="6" customWidth="1"/>
    <col min="9987" max="9987" width="8.7109375" style="6" customWidth="1"/>
    <col min="9988" max="9988" width="37.28515625" style="6" customWidth="1"/>
    <col min="9989" max="9995" width="15.140625" style="6" customWidth="1"/>
    <col min="9996" max="10240" width="8.85546875" style="6"/>
    <col min="10241" max="10241" width="5.7109375" style="6" customWidth="1"/>
    <col min="10242" max="10242" width="26.28515625" style="6" customWidth="1"/>
    <col min="10243" max="10243" width="8.7109375" style="6" customWidth="1"/>
    <col min="10244" max="10244" width="37.28515625" style="6" customWidth="1"/>
    <col min="10245" max="10251" width="15.140625" style="6" customWidth="1"/>
    <col min="10252" max="10496" width="8.85546875" style="6"/>
    <col min="10497" max="10497" width="5.7109375" style="6" customWidth="1"/>
    <col min="10498" max="10498" width="26.28515625" style="6" customWidth="1"/>
    <col min="10499" max="10499" width="8.7109375" style="6" customWidth="1"/>
    <col min="10500" max="10500" width="37.28515625" style="6" customWidth="1"/>
    <col min="10501" max="10507" width="15.140625" style="6" customWidth="1"/>
    <col min="10508" max="10752" width="8.85546875" style="6"/>
    <col min="10753" max="10753" width="5.7109375" style="6" customWidth="1"/>
    <col min="10754" max="10754" width="26.28515625" style="6" customWidth="1"/>
    <col min="10755" max="10755" width="8.7109375" style="6" customWidth="1"/>
    <col min="10756" max="10756" width="37.28515625" style="6" customWidth="1"/>
    <col min="10757" max="10763" width="15.140625" style="6" customWidth="1"/>
    <col min="10764" max="11008" width="8.85546875" style="6"/>
    <col min="11009" max="11009" width="5.7109375" style="6" customWidth="1"/>
    <col min="11010" max="11010" width="26.28515625" style="6" customWidth="1"/>
    <col min="11011" max="11011" width="8.7109375" style="6" customWidth="1"/>
    <col min="11012" max="11012" width="37.28515625" style="6" customWidth="1"/>
    <col min="11013" max="11019" width="15.140625" style="6" customWidth="1"/>
    <col min="11020" max="11264" width="8.85546875" style="6"/>
    <col min="11265" max="11265" width="5.7109375" style="6" customWidth="1"/>
    <col min="11266" max="11266" width="26.28515625" style="6" customWidth="1"/>
    <col min="11267" max="11267" width="8.7109375" style="6" customWidth="1"/>
    <col min="11268" max="11268" width="37.28515625" style="6" customWidth="1"/>
    <col min="11269" max="11275" width="15.140625" style="6" customWidth="1"/>
    <col min="11276" max="11520" width="8.85546875" style="6"/>
    <col min="11521" max="11521" width="5.7109375" style="6" customWidth="1"/>
    <col min="11522" max="11522" width="26.28515625" style="6" customWidth="1"/>
    <col min="11523" max="11523" width="8.7109375" style="6" customWidth="1"/>
    <col min="11524" max="11524" width="37.28515625" style="6" customWidth="1"/>
    <col min="11525" max="11531" width="15.140625" style="6" customWidth="1"/>
    <col min="11532" max="11776" width="8.85546875" style="6"/>
    <col min="11777" max="11777" width="5.7109375" style="6" customWidth="1"/>
    <col min="11778" max="11778" width="26.28515625" style="6" customWidth="1"/>
    <col min="11779" max="11779" width="8.7109375" style="6" customWidth="1"/>
    <col min="11780" max="11780" width="37.28515625" style="6" customWidth="1"/>
    <col min="11781" max="11787" width="15.140625" style="6" customWidth="1"/>
    <col min="11788" max="12032" width="8.85546875" style="6"/>
    <col min="12033" max="12033" width="5.7109375" style="6" customWidth="1"/>
    <col min="12034" max="12034" width="26.28515625" style="6" customWidth="1"/>
    <col min="12035" max="12035" width="8.7109375" style="6" customWidth="1"/>
    <col min="12036" max="12036" width="37.28515625" style="6" customWidth="1"/>
    <col min="12037" max="12043" width="15.140625" style="6" customWidth="1"/>
    <col min="12044" max="12288" width="8.85546875" style="6"/>
    <col min="12289" max="12289" width="5.7109375" style="6" customWidth="1"/>
    <col min="12290" max="12290" width="26.28515625" style="6" customWidth="1"/>
    <col min="12291" max="12291" width="8.7109375" style="6" customWidth="1"/>
    <col min="12292" max="12292" width="37.28515625" style="6" customWidth="1"/>
    <col min="12293" max="12299" width="15.140625" style="6" customWidth="1"/>
    <col min="12300" max="12544" width="8.85546875" style="6"/>
    <col min="12545" max="12545" width="5.7109375" style="6" customWidth="1"/>
    <col min="12546" max="12546" width="26.28515625" style="6" customWidth="1"/>
    <col min="12547" max="12547" width="8.7109375" style="6" customWidth="1"/>
    <col min="12548" max="12548" width="37.28515625" style="6" customWidth="1"/>
    <col min="12549" max="12555" width="15.140625" style="6" customWidth="1"/>
    <col min="12556" max="12800" width="8.85546875" style="6"/>
    <col min="12801" max="12801" width="5.7109375" style="6" customWidth="1"/>
    <col min="12802" max="12802" width="26.28515625" style="6" customWidth="1"/>
    <col min="12803" max="12803" width="8.7109375" style="6" customWidth="1"/>
    <col min="12804" max="12804" width="37.28515625" style="6" customWidth="1"/>
    <col min="12805" max="12811" width="15.140625" style="6" customWidth="1"/>
    <col min="12812" max="13056" width="8.85546875" style="6"/>
    <col min="13057" max="13057" width="5.7109375" style="6" customWidth="1"/>
    <col min="13058" max="13058" width="26.28515625" style="6" customWidth="1"/>
    <col min="13059" max="13059" width="8.7109375" style="6" customWidth="1"/>
    <col min="13060" max="13060" width="37.28515625" style="6" customWidth="1"/>
    <col min="13061" max="13067" width="15.140625" style="6" customWidth="1"/>
    <col min="13068" max="13312" width="8.85546875" style="6"/>
    <col min="13313" max="13313" width="5.7109375" style="6" customWidth="1"/>
    <col min="13314" max="13314" width="26.28515625" style="6" customWidth="1"/>
    <col min="13315" max="13315" width="8.7109375" style="6" customWidth="1"/>
    <col min="13316" max="13316" width="37.28515625" style="6" customWidth="1"/>
    <col min="13317" max="13323" width="15.140625" style="6" customWidth="1"/>
    <col min="13324" max="13568" width="8.85546875" style="6"/>
    <col min="13569" max="13569" width="5.7109375" style="6" customWidth="1"/>
    <col min="13570" max="13570" width="26.28515625" style="6" customWidth="1"/>
    <col min="13571" max="13571" width="8.7109375" style="6" customWidth="1"/>
    <col min="13572" max="13572" width="37.28515625" style="6" customWidth="1"/>
    <col min="13573" max="13579" width="15.140625" style="6" customWidth="1"/>
    <col min="13580" max="13824" width="8.85546875" style="6"/>
    <col min="13825" max="13825" width="5.7109375" style="6" customWidth="1"/>
    <col min="13826" max="13826" width="26.28515625" style="6" customWidth="1"/>
    <col min="13827" max="13827" width="8.7109375" style="6" customWidth="1"/>
    <col min="13828" max="13828" width="37.28515625" style="6" customWidth="1"/>
    <col min="13829" max="13835" width="15.140625" style="6" customWidth="1"/>
    <col min="13836" max="14080" width="8.85546875" style="6"/>
    <col min="14081" max="14081" width="5.7109375" style="6" customWidth="1"/>
    <col min="14082" max="14082" width="26.28515625" style="6" customWidth="1"/>
    <col min="14083" max="14083" width="8.7109375" style="6" customWidth="1"/>
    <col min="14084" max="14084" width="37.28515625" style="6" customWidth="1"/>
    <col min="14085" max="14091" width="15.140625" style="6" customWidth="1"/>
    <col min="14092" max="14336" width="8.85546875" style="6"/>
    <col min="14337" max="14337" width="5.7109375" style="6" customWidth="1"/>
    <col min="14338" max="14338" width="26.28515625" style="6" customWidth="1"/>
    <col min="14339" max="14339" width="8.7109375" style="6" customWidth="1"/>
    <col min="14340" max="14340" width="37.28515625" style="6" customWidth="1"/>
    <col min="14341" max="14347" width="15.140625" style="6" customWidth="1"/>
    <col min="14348" max="14592" width="8.85546875" style="6"/>
    <col min="14593" max="14593" width="5.7109375" style="6" customWidth="1"/>
    <col min="14594" max="14594" width="26.28515625" style="6" customWidth="1"/>
    <col min="14595" max="14595" width="8.7109375" style="6" customWidth="1"/>
    <col min="14596" max="14596" width="37.28515625" style="6" customWidth="1"/>
    <col min="14597" max="14603" width="15.140625" style="6" customWidth="1"/>
    <col min="14604" max="14848" width="8.85546875" style="6"/>
    <col min="14849" max="14849" width="5.7109375" style="6" customWidth="1"/>
    <col min="14850" max="14850" width="26.28515625" style="6" customWidth="1"/>
    <col min="14851" max="14851" width="8.7109375" style="6" customWidth="1"/>
    <col min="14852" max="14852" width="37.28515625" style="6" customWidth="1"/>
    <col min="14853" max="14859" width="15.140625" style="6" customWidth="1"/>
    <col min="14860" max="15104" width="8.85546875" style="6"/>
    <col min="15105" max="15105" width="5.7109375" style="6" customWidth="1"/>
    <col min="15106" max="15106" width="26.28515625" style="6" customWidth="1"/>
    <col min="15107" max="15107" width="8.7109375" style="6" customWidth="1"/>
    <col min="15108" max="15108" width="37.28515625" style="6" customWidth="1"/>
    <col min="15109" max="15115" width="15.140625" style="6" customWidth="1"/>
    <col min="15116" max="15360" width="8.85546875" style="6"/>
    <col min="15361" max="15361" width="5.7109375" style="6" customWidth="1"/>
    <col min="15362" max="15362" width="26.28515625" style="6" customWidth="1"/>
    <col min="15363" max="15363" width="8.7109375" style="6" customWidth="1"/>
    <col min="15364" max="15364" width="37.28515625" style="6" customWidth="1"/>
    <col min="15365" max="15371" width="15.140625" style="6" customWidth="1"/>
    <col min="15372" max="15616" width="8.85546875" style="6"/>
    <col min="15617" max="15617" width="5.7109375" style="6" customWidth="1"/>
    <col min="15618" max="15618" width="26.28515625" style="6" customWidth="1"/>
    <col min="15619" max="15619" width="8.7109375" style="6" customWidth="1"/>
    <col min="15620" max="15620" width="37.28515625" style="6" customWidth="1"/>
    <col min="15621" max="15627" width="15.140625" style="6" customWidth="1"/>
    <col min="15628" max="15872" width="8.85546875" style="6"/>
    <col min="15873" max="15873" width="5.7109375" style="6" customWidth="1"/>
    <col min="15874" max="15874" width="26.28515625" style="6" customWidth="1"/>
    <col min="15875" max="15875" width="8.7109375" style="6" customWidth="1"/>
    <col min="15876" max="15876" width="37.28515625" style="6" customWidth="1"/>
    <col min="15877" max="15883" width="15.140625" style="6" customWidth="1"/>
    <col min="15884" max="16128" width="8.85546875" style="6"/>
    <col min="16129" max="16129" width="5.7109375" style="6" customWidth="1"/>
    <col min="16130" max="16130" width="26.28515625" style="6" customWidth="1"/>
    <col min="16131" max="16131" width="8.7109375" style="6" customWidth="1"/>
    <col min="16132" max="16132" width="37.28515625" style="6" customWidth="1"/>
    <col min="16133" max="16139" width="15.140625" style="6" customWidth="1"/>
    <col min="16140" max="16384" width="8.85546875" style="6"/>
  </cols>
  <sheetData>
    <row r="3" spans="1:11" x14ac:dyDescent="0.25">
      <c r="B3" s="1" t="s">
        <v>0</v>
      </c>
      <c r="C3" s="1"/>
      <c r="D3" s="1"/>
      <c r="E3" s="2"/>
      <c r="F3" s="2"/>
      <c r="G3" s="2"/>
      <c r="H3" s="2"/>
      <c r="I3" s="2"/>
      <c r="J3" s="2"/>
    </row>
    <row r="4" spans="1:11" x14ac:dyDescent="0.25">
      <c r="B4" s="1" t="s">
        <v>1</v>
      </c>
      <c r="C4" s="1"/>
      <c r="D4" s="1"/>
      <c r="E4" s="2"/>
      <c r="F4" s="2"/>
      <c r="G4" s="2"/>
      <c r="H4" s="2"/>
      <c r="I4" s="2"/>
      <c r="J4" s="2"/>
    </row>
    <row r="5" spans="1:11" x14ac:dyDescent="0.25">
      <c r="B5" s="1" t="s">
        <v>2</v>
      </c>
      <c r="C5" s="1"/>
      <c r="D5" s="1"/>
      <c r="E5" s="2"/>
      <c r="F5" s="2"/>
      <c r="G5" s="2"/>
      <c r="H5" s="2"/>
      <c r="I5" s="2"/>
      <c r="J5" s="2"/>
    </row>
    <row r="7" spans="1:11" ht="18" x14ac:dyDescent="0.25">
      <c r="A7" s="7" t="s">
        <v>3</v>
      </c>
      <c r="B7" s="8" t="s">
        <v>618</v>
      </c>
      <c r="C7" s="9"/>
      <c r="D7" s="10"/>
      <c r="E7" s="11"/>
      <c r="F7" s="11"/>
      <c r="G7" s="11"/>
      <c r="H7" s="11"/>
      <c r="I7" s="11"/>
      <c r="J7" s="12"/>
      <c r="K7" s="13"/>
    </row>
    <row r="8" spans="1:11" ht="13.5" thickBot="1" x14ac:dyDescent="0.3">
      <c r="A8" s="4" t="s">
        <v>3</v>
      </c>
      <c r="C8" s="14"/>
      <c r="E8" s="13"/>
      <c r="F8" s="13"/>
      <c r="G8" s="13"/>
      <c r="H8" s="13"/>
      <c r="I8" s="13"/>
      <c r="J8" s="13"/>
      <c r="K8" s="13"/>
    </row>
    <row r="9" spans="1:11" ht="34.5" customHeight="1" thickBot="1" x14ac:dyDescent="0.3">
      <c r="A9" s="4" t="s">
        <v>3</v>
      </c>
      <c r="B9" s="15"/>
      <c r="C9" s="16"/>
      <c r="D9" s="17" t="s">
        <v>5</v>
      </c>
      <c r="E9" s="149" t="s">
        <v>6</v>
      </c>
      <c r="F9" s="150"/>
      <c r="G9" s="149" t="s">
        <v>7</v>
      </c>
      <c r="H9" s="150"/>
      <c r="I9" s="18"/>
      <c r="J9" s="18"/>
      <c r="K9" s="13"/>
    </row>
    <row r="10" spans="1:11" ht="34.5" customHeight="1" x14ac:dyDescent="0.25">
      <c r="A10" s="4" t="s">
        <v>3</v>
      </c>
      <c r="B10" s="19" t="s">
        <v>8</v>
      </c>
      <c r="C10" s="20" t="s">
        <v>9</v>
      </c>
      <c r="D10" s="21" t="s">
        <v>10</v>
      </c>
      <c r="E10" s="22" t="s">
        <v>11</v>
      </c>
      <c r="F10" s="23" t="s">
        <v>897</v>
      </c>
      <c r="G10" s="22" t="s">
        <v>898</v>
      </c>
      <c r="H10" s="23" t="s">
        <v>899</v>
      </c>
      <c r="I10" s="23" t="s">
        <v>900</v>
      </c>
      <c r="J10" s="23" t="s">
        <v>12</v>
      </c>
      <c r="K10" s="13"/>
    </row>
    <row r="11" spans="1:11" ht="13.5" customHeight="1" thickBot="1" x14ac:dyDescent="0.3">
      <c r="A11" s="4" t="s">
        <v>3</v>
      </c>
      <c r="B11" s="24"/>
      <c r="C11" s="25"/>
      <c r="D11" s="26"/>
      <c r="E11" s="27"/>
      <c r="F11" s="28"/>
      <c r="G11" s="27"/>
      <c r="H11" s="28"/>
      <c r="I11" s="28"/>
      <c r="J11" s="28"/>
      <c r="K11" s="13"/>
    </row>
    <row r="12" spans="1:11" ht="13.5" thickBot="1" x14ac:dyDescent="0.3">
      <c r="A12" s="4" t="s">
        <v>3</v>
      </c>
      <c r="B12" s="29" t="s">
        <v>75</v>
      </c>
      <c r="C12" s="30"/>
      <c r="D12" s="31"/>
      <c r="E12" s="32"/>
      <c r="F12" s="33"/>
      <c r="G12" s="32"/>
      <c r="H12" s="33"/>
      <c r="I12" s="33"/>
      <c r="J12" s="33"/>
      <c r="K12" s="13"/>
    </row>
    <row r="13" spans="1:11" x14ac:dyDescent="0.25">
      <c r="A13" s="4" t="s">
        <v>3</v>
      </c>
      <c r="B13" s="34" t="s">
        <v>619</v>
      </c>
      <c r="C13" s="35" t="s">
        <v>1269</v>
      </c>
      <c r="D13" s="36" t="s">
        <v>1270</v>
      </c>
      <c r="E13" s="37">
        <v>3000</v>
      </c>
      <c r="F13" s="38">
        <v>0</v>
      </c>
      <c r="G13" s="37">
        <v>0</v>
      </c>
      <c r="H13" s="38">
        <v>0</v>
      </c>
      <c r="I13" s="39">
        <v>3000</v>
      </c>
      <c r="J13" s="39">
        <f>E13-(F13+H13+I13)</f>
        <v>0</v>
      </c>
      <c r="K13" s="13"/>
    </row>
    <row r="14" spans="1:11" x14ac:dyDescent="0.25">
      <c r="A14" s="4" t="s">
        <v>3</v>
      </c>
      <c r="B14" s="40"/>
      <c r="C14" s="41"/>
      <c r="D14" s="42" t="s">
        <v>17</v>
      </c>
      <c r="E14" s="43"/>
      <c r="F14" s="44"/>
      <c r="G14" s="43"/>
      <c r="H14" s="44"/>
      <c r="I14" s="45">
        <v>3000</v>
      </c>
      <c r="J14" s="45"/>
      <c r="K14" s="13"/>
    </row>
    <row r="15" spans="1:11" x14ac:dyDescent="0.25">
      <c r="A15" s="4" t="s">
        <v>3</v>
      </c>
      <c r="B15" s="34" t="s">
        <v>1271</v>
      </c>
      <c r="C15" s="35" t="s">
        <v>1272</v>
      </c>
      <c r="D15" s="36" t="s">
        <v>1273</v>
      </c>
      <c r="E15" s="37">
        <v>5800</v>
      </c>
      <c r="F15" s="38">
        <v>0</v>
      </c>
      <c r="G15" s="37">
        <v>0</v>
      </c>
      <c r="H15" s="38">
        <v>0</v>
      </c>
      <c r="I15" s="39">
        <v>5800</v>
      </c>
      <c r="J15" s="39">
        <f>E15-(F15+H15+I15)</f>
        <v>0</v>
      </c>
      <c r="K15" s="13"/>
    </row>
    <row r="16" spans="1:11" x14ac:dyDescent="0.25">
      <c r="A16" s="4" t="s">
        <v>3</v>
      </c>
      <c r="B16" s="40"/>
      <c r="C16" s="41"/>
      <c r="D16" s="42" t="s">
        <v>17</v>
      </c>
      <c r="E16" s="43"/>
      <c r="F16" s="44"/>
      <c r="G16" s="43"/>
      <c r="H16" s="44"/>
      <c r="I16" s="45">
        <v>5800</v>
      </c>
      <c r="J16" s="45"/>
      <c r="K16" s="13"/>
    </row>
    <row r="17" spans="1:11" x14ac:dyDescent="0.25">
      <c r="A17" s="4" t="s">
        <v>3</v>
      </c>
      <c r="B17" s="34" t="s">
        <v>1271</v>
      </c>
      <c r="C17" s="35" t="s">
        <v>1274</v>
      </c>
      <c r="D17" s="36" t="s">
        <v>1275</v>
      </c>
      <c r="E17" s="37">
        <v>2500</v>
      </c>
      <c r="F17" s="38">
        <v>0</v>
      </c>
      <c r="G17" s="37">
        <v>0</v>
      </c>
      <c r="H17" s="38">
        <v>0</v>
      </c>
      <c r="I17" s="39">
        <v>2500</v>
      </c>
      <c r="J17" s="39">
        <f>E17-(F17+H17+I17)</f>
        <v>0</v>
      </c>
      <c r="K17" s="13"/>
    </row>
    <row r="18" spans="1:11" x14ac:dyDescent="0.25">
      <c r="A18" s="4" t="s">
        <v>3</v>
      </c>
      <c r="B18" s="40"/>
      <c r="C18" s="41"/>
      <c r="D18" s="42" t="s">
        <v>17</v>
      </c>
      <c r="E18" s="43"/>
      <c r="F18" s="44"/>
      <c r="G18" s="43"/>
      <c r="H18" s="44"/>
      <c r="I18" s="45">
        <v>2500</v>
      </c>
      <c r="J18" s="45"/>
      <c r="K18" s="13"/>
    </row>
    <row r="19" spans="1:11" x14ac:dyDescent="0.25">
      <c r="A19" s="4" t="s">
        <v>3</v>
      </c>
      <c r="B19" s="34" t="s">
        <v>1276</v>
      </c>
      <c r="C19" s="35" t="s">
        <v>1277</v>
      </c>
      <c r="D19" s="36" t="s">
        <v>1278</v>
      </c>
      <c r="E19" s="37">
        <v>8000</v>
      </c>
      <c r="F19" s="38">
        <v>0</v>
      </c>
      <c r="G19" s="37">
        <v>0</v>
      </c>
      <c r="H19" s="38">
        <v>0</v>
      </c>
      <c r="I19" s="39">
        <v>8000</v>
      </c>
      <c r="J19" s="39">
        <f>E19-(F19+H19+I19)</f>
        <v>0</v>
      </c>
      <c r="K19" s="13"/>
    </row>
    <row r="20" spans="1:11" x14ac:dyDescent="0.25">
      <c r="A20" s="4" t="s">
        <v>3</v>
      </c>
      <c r="B20" s="40"/>
      <c r="C20" s="41"/>
      <c r="D20" s="42" t="s">
        <v>17</v>
      </c>
      <c r="E20" s="43"/>
      <c r="F20" s="44"/>
      <c r="G20" s="43"/>
      <c r="H20" s="44"/>
      <c r="I20" s="45">
        <v>8000</v>
      </c>
      <c r="J20" s="45"/>
      <c r="K20" s="13"/>
    </row>
    <row r="21" spans="1:11" x14ac:dyDescent="0.25">
      <c r="A21" s="4" t="s">
        <v>3</v>
      </c>
      <c r="B21" s="34" t="s">
        <v>1279</v>
      </c>
      <c r="C21" s="35" t="s">
        <v>1280</v>
      </c>
      <c r="D21" s="36" t="s">
        <v>1281</v>
      </c>
      <c r="E21" s="37">
        <v>4956</v>
      </c>
      <c r="F21" s="38">
        <v>0</v>
      </c>
      <c r="G21" s="37">
        <v>0</v>
      </c>
      <c r="H21" s="38">
        <v>0</v>
      </c>
      <c r="I21" s="39">
        <v>3717</v>
      </c>
      <c r="J21" s="39">
        <f>E21-(F21+H21+I21)</f>
        <v>1239</v>
      </c>
      <c r="K21" s="13"/>
    </row>
    <row r="22" spans="1:11" x14ac:dyDescent="0.25">
      <c r="A22" s="4" t="s">
        <v>3</v>
      </c>
      <c r="B22" s="40"/>
      <c r="C22" s="41"/>
      <c r="D22" s="42" t="s">
        <v>17</v>
      </c>
      <c r="E22" s="43"/>
      <c r="F22" s="44"/>
      <c r="G22" s="43"/>
      <c r="H22" s="44"/>
      <c r="I22" s="45">
        <v>3717</v>
      </c>
      <c r="J22" s="45"/>
      <c r="K22" s="13"/>
    </row>
    <row r="23" spans="1:11" x14ac:dyDescent="0.25">
      <c r="A23" s="4" t="s">
        <v>3</v>
      </c>
      <c r="B23" s="34" t="s">
        <v>620</v>
      </c>
      <c r="C23" s="35" t="s">
        <v>1282</v>
      </c>
      <c r="D23" s="36" t="s">
        <v>1283</v>
      </c>
      <c r="E23" s="37">
        <v>2200</v>
      </c>
      <c r="F23" s="38">
        <v>0</v>
      </c>
      <c r="G23" s="37">
        <v>0</v>
      </c>
      <c r="H23" s="38">
        <v>0</v>
      </c>
      <c r="I23" s="39">
        <v>1100</v>
      </c>
      <c r="J23" s="39">
        <f>E23-(F23+H23+I23)</f>
        <v>1100</v>
      </c>
      <c r="K23" s="13"/>
    </row>
    <row r="24" spans="1:11" x14ac:dyDescent="0.25">
      <c r="A24" s="4" t="s">
        <v>3</v>
      </c>
      <c r="B24" s="40"/>
      <c r="C24" s="41"/>
      <c r="D24" s="42" t="s">
        <v>17</v>
      </c>
      <c r="E24" s="43"/>
      <c r="F24" s="44"/>
      <c r="G24" s="43"/>
      <c r="H24" s="44"/>
      <c r="I24" s="45">
        <v>1100</v>
      </c>
      <c r="J24" s="45"/>
      <c r="K24" s="13"/>
    </row>
    <row r="25" spans="1:11" x14ac:dyDescent="0.25">
      <c r="A25" s="4" t="s">
        <v>3</v>
      </c>
      <c r="B25" s="34" t="s">
        <v>857</v>
      </c>
      <c r="C25" s="35" t="s">
        <v>1284</v>
      </c>
      <c r="D25" s="36" t="s">
        <v>1285</v>
      </c>
      <c r="E25" s="37">
        <v>15087</v>
      </c>
      <c r="F25" s="38">
        <v>543.94000000000005</v>
      </c>
      <c r="G25" s="37">
        <v>0</v>
      </c>
      <c r="H25" s="38">
        <v>11779</v>
      </c>
      <c r="I25" s="39">
        <v>2764</v>
      </c>
      <c r="J25" s="39">
        <f>E25-(F25+H25+I25)</f>
        <v>5.9999999999490683E-2</v>
      </c>
      <c r="K25" s="13"/>
    </row>
    <row r="26" spans="1:11" x14ac:dyDescent="0.25">
      <c r="A26" s="4" t="s">
        <v>3</v>
      </c>
      <c r="B26" s="40"/>
      <c r="C26" s="41"/>
      <c r="D26" s="42" t="s">
        <v>17</v>
      </c>
      <c r="E26" s="43"/>
      <c r="F26" s="44"/>
      <c r="G26" s="43"/>
      <c r="H26" s="44"/>
      <c r="I26" s="45">
        <v>2764</v>
      </c>
      <c r="J26" s="45"/>
      <c r="K26" s="13"/>
    </row>
    <row r="27" spans="1:11" x14ac:dyDescent="0.25">
      <c r="A27" s="4" t="s">
        <v>3</v>
      </c>
      <c r="B27" s="34" t="s">
        <v>621</v>
      </c>
      <c r="C27" s="35" t="s">
        <v>622</v>
      </c>
      <c r="D27" s="36" t="s">
        <v>623</v>
      </c>
      <c r="E27" s="37">
        <v>49000</v>
      </c>
      <c r="F27" s="38">
        <v>1408.83</v>
      </c>
      <c r="G27" s="37">
        <v>2000</v>
      </c>
      <c r="H27" s="38">
        <v>2000</v>
      </c>
      <c r="I27" s="39">
        <v>15000</v>
      </c>
      <c r="J27" s="39">
        <f>E27-(F27+H27+I27)</f>
        <v>30591.17</v>
      </c>
      <c r="K27" s="13"/>
    </row>
    <row r="28" spans="1:11" x14ac:dyDescent="0.25">
      <c r="A28" s="4" t="s">
        <v>3</v>
      </c>
      <c r="B28" s="40"/>
      <c r="C28" s="41"/>
      <c r="D28" s="42" t="s">
        <v>17</v>
      </c>
      <c r="E28" s="43"/>
      <c r="F28" s="44"/>
      <c r="G28" s="43"/>
      <c r="H28" s="44"/>
      <c r="I28" s="45">
        <v>15000</v>
      </c>
      <c r="J28" s="45"/>
      <c r="K28" s="13"/>
    </row>
    <row r="29" spans="1:11" x14ac:dyDescent="0.25">
      <c r="A29" s="4" t="s">
        <v>3</v>
      </c>
      <c r="B29" s="34" t="s">
        <v>1286</v>
      </c>
      <c r="C29" s="35" t="s">
        <v>1287</v>
      </c>
      <c r="D29" s="36" t="s">
        <v>1288</v>
      </c>
      <c r="E29" s="37">
        <v>2000</v>
      </c>
      <c r="F29" s="38">
        <v>0</v>
      </c>
      <c r="G29" s="37">
        <v>0</v>
      </c>
      <c r="H29" s="38">
        <v>0</v>
      </c>
      <c r="I29" s="39">
        <v>2000</v>
      </c>
      <c r="J29" s="39">
        <f>E29-(F29+H29+I29)</f>
        <v>0</v>
      </c>
      <c r="K29" s="13"/>
    </row>
    <row r="30" spans="1:11" x14ac:dyDescent="0.25">
      <c r="A30" s="4" t="s">
        <v>3</v>
      </c>
      <c r="B30" s="40"/>
      <c r="C30" s="41"/>
      <c r="D30" s="42" t="s">
        <v>17</v>
      </c>
      <c r="E30" s="43"/>
      <c r="F30" s="44"/>
      <c r="G30" s="43"/>
      <c r="H30" s="44"/>
      <c r="I30" s="45">
        <v>2000</v>
      </c>
      <c r="J30" s="45"/>
      <c r="K30" s="13"/>
    </row>
    <row r="31" spans="1:11" x14ac:dyDescent="0.25">
      <c r="A31" s="4" t="s">
        <v>3</v>
      </c>
      <c r="B31" s="34" t="s">
        <v>624</v>
      </c>
      <c r="C31" s="35" t="s">
        <v>625</v>
      </c>
      <c r="D31" s="36" t="s">
        <v>626</v>
      </c>
      <c r="E31" s="37">
        <v>101420</v>
      </c>
      <c r="F31" s="38">
        <v>3250.2</v>
      </c>
      <c r="G31" s="37">
        <v>80000</v>
      </c>
      <c r="H31" s="38">
        <v>80000</v>
      </c>
      <c r="I31" s="39">
        <v>500</v>
      </c>
      <c r="J31" s="39">
        <f>E31-(F31+H31+I31)</f>
        <v>17669.800000000003</v>
      </c>
      <c r="K31" s="13"/>
    </row>
    <row r="32" spans="1:11" x14ac:dyDescent="0.25">
      <c r="A32" s="4" t="s">
        <v>3</v>
      </c>
      <c r="B32" s="40"/>
      <c r="C32" s="41"/>
      <c r="D32" s="42" t="s">
        <v>17</v>
      </c>
      <c r="E32" s="43"/>
      <c r="F32" s="44"/>
      <c r="G32" s="43"/>
      <c r="H32" s="44"/>
      <c r="I32" s="45">
        <v>500</v>
      </c>
      <c r="J32" s="45"/>
      <c r="K32" s="13"/>
    </row>
    <row r="33" spans="1:11" x14ac:dyDescent="0.25">
      <c r="A33" s="4" t="s">
        <v>3</v>
      </c>
      <c r="B33" s="34" t="s">
        <v>624</v>
      </c>
      <c r="C33" s="35" t="s">
        <v>627</v>
      </c>
      <c r="D33" s="36" t="s">
        <v>628</v>
      </c>
      <c r="E33" s="37">
        <v>25350</v>
      </c>
      <c r="F33" s="38">
        <v>0</v>
      </c>
      <c r="G33" s="37">
        <v>15000</v>
      </c>
      <c r="H33" s="38">
        <v>15000</v>
      </c>
      <c r="I33" s="39">
        <v>500</v>
      </c>
      <c r="J33" s="39">
        <f>E33-(F33+H33+I33)</f>
        <v>9850</v>
      </c>
      <c r="K33" s="13"/>
    </row>
    <row r="34" spans="1:11" x14ac:dyDescent="0.25">
      <c r="A34" s="4" t="s">
        <v>3</v>
      </c>
      <c r="B34" s="40"/>
      <c r="C34" s="41"/>
      <c r="D34" s="42" t="s">
        <v>17</v>
      </c>
      <c r="E34" s="43"/>
      <c r="F34" s="44"/>
      <c r="G34" s="43"/>
      <c r="H34" s="44"/>
      <c r="I34" s="45">
        <v>500</v>
      </c>
      <c r="J34" s="45"/>
      <c r="K34" s="13"/>
    </row>
    <row r="35" spans="1:11" x14ac:dyDescent="0.25">
      <c r="A35" s="4" t="s">
        <v>3</v>
      </c>
      <c r="B35" s="34" t="s">
        <v>624</v>
      </c>
      <c r="C35" s="35" t="s">
        <v>1289</v>
      </c>
      <c r="D35" s="36" t="s">
        <v>1290</v>
      </c>
      <c r="E35" s="37">
        <v>58975.3</v>
      </c>
      <c r="F35" s="38">
        <v>0</v>
      </c>
      <c r="G35" s="37">
        <v>0</v>
      </c>
      <c r="H35" s="38">
        <v>0</v>
      </c>
      <c r="I35" s="39">
        <v>2000</v>
      </c>
      <c r="J35" s="39">
        <f>E35-(F35+H35+I35)</f>
        <v>56975.3</v>
      </c>
      <c r="K35" s="13"/>
    </row>
    <row r="36" spans="1:11" x14ac:dyDescent="0.25">
      <c r="A36" s="4" t="s">
        <v>3</v>
      </c>
      <c r="B36" s="40"/>
      <c r="C36" s="41"/>
      <c r="D36" s="42" t="s">
        <v>17</v>
      </c>
      <c r="E36" s="43"/>
      <c r="F36" s="44"/>
      <c r="G36" s="43"/>
      <c r="H36" s="44"/>
      <c r="I36" s="45">
        <v>2000</v>
      </c>
      <c r="J36" s="45"/>
      <c r="K36" s="13"/>
    </row>
    <row r="37" spans="1:11" x14ac:dyDescent="0.25">
      <c r="A37" s="4" t="s">
        <v>3</v>
      </c>
      <c r="B37" s="34" t="s">
        <v>629</v>
      </c>
      <c r="C37" s="35" t="s">
        <v>630</v>
      </c>
      <c r="D37" s="36" t="s">
        <v>631</v>
      </c>
      <c r="E37" s="37">
        <v>908991</v>
      </c>
      <c r="F37" s="38">
        <v>68858.929999999993</v>
      </c>
      <c r="G37" s="37">
        <v>4000</v>
      </c>
      <c r="H37" s="38">
        <v>4000</v>
      </c>
      <c r="I37" s="39">
        <v>257196</v>
      </c>
      <c r="J37" s="39">
        <f>E37-(F37+H37+I37)</f>
        <v>578936.07000000007</v>
      </c>
      <c r="K37" s="13"/>
    </row>
    <row r="38" spans="1:11" x14ac:dyDescent="0.25">
      <c r="A38" s="4" t="s">
        <v>3</v>
      </c>
      <c r="B38" s="40"/>
      <c r="C38" s="41"/>
      <c r="D38" s="42" t="s">
        <v>17</v>
      </c>
      <c r="E38" s="43"/>
      <c r="F38" s="44"/>
      <c r="G38" s="43"/>
      <c r="H38" s="44"/>
      <c r="I38" s="45">
        <v>257196</v>
      </c>
      <c r="J38" s="45"/>
      <c r="K38" s="13"/>
    </row>
    <row r="39" spans="1:11" x14ac:dyDescent="0.25">
      <c r="A39" s="4" t="s">
        <v>3</v>
      </c>
      <c r="B39" s="34" t="s">
        <v>632</v>
      </c>
      <c r="C39" s="35" t="s">
        <v>633</v>
      </c>
      <c r="D39" s="36" t="s">
        <v>634</v>
      </c>
      <c r="E39" s="37">
        <v>25900</v>
      </c>
      <c r="F39" s="38">
        <v>0</v>
      </c>
      <c r="G39" s="37">
        <v>11700</v>
      </c>
      <c r="H39" s="38">
        <v>11700</v>
      </c>
      <c r="I39" s="39">
        <v>11900</v>
      </c>
      <c r="J39" s="39">
        <f>E39-(F39+H39+I39)</f>
        <v>2300</v>
      </c>
      <c r="K39" s="13"/>
    </row>
    <row r="40" spans="1:11" x14ac:dyDescent="0.25">
      <c r="A40" s="4" t="s">
        <v>3</v>
      </c>
      <c r="B40" s="40"/>
      <c r="C40" s="41"/>
      <c r="D40" s="42" t="s">
        <v>17</v>
      </c>
      <c r="E40" s="43"/>
      <c r="F40" s="44"/>
      <c r="G40" s="43"/>
      <c r="H40" s="44"/>
      <c r="I40" s="45">
        <v>11900</v>
      </c>
      <c r="J40" s="45"/>
      <c r="K40" s="13"/>
    </row>
    <row r="41" spans="1:11" x14ac:dyDescent="0.25">
      <c r="A41" s="4" t="s">
        <v>3</v>
      </c>
      <c r="B41" s="34" t="s">
        <v>632</v>
      </c>
      <c r="C41" s="35" t="s">
        <v>1291</v>
      </c>
      <c r="D41" s="36" t="s">
        <v>1292</v>
      </c>
      <c r="E41" s="37">
        <v>44800</v>
      </c>
      <c r="F41" s="38">
        <v>0</v>
      </c>
      <c r="G41" s="37">
        <v>0</v>
      </c>
      <c r="H41" s="38">
        <v>0</v>
      </c>
      <c r="I41" s="39">
        <v>3200</v>
      </c>
      <c r="J41" s="39">
        <f>E41-(F41+H41+I41)</f>
        <v>41600</v>
      </c>
      <c r="K41" s="13"/>
    </row>
    <row r="42" spans="1:11" x14ac:dyDescent="0.25">
      <c r="A42" s="4" t="s">
        <v>3</v>
      </c>
      <c r="B42" s="40"/>
      <c r="C42" s="41"/>
      <c r="D42" s="42" t="s">
        <v>17</v>
      </c>
      <c r="E42" s="43"/>
      <c r="F42" s="44"/>
      <c r="G42" s="43"/>
      <c r="H42" s="44"/>
      <c r="I42" s="45">
        <v>3200</v>
      </c>
      <c r="J42" s="45"/>
      <c r="K42" s="13"/>
    </row>
    <row r="43" spans="1:11" x14ac:dyDescent="0.25">
      <c r="A43" s="4" t="s">
        <v>3</v>
      </c>
      <c r="B43" s="34" t="s">
        <v>635</v>
      </c>
      <c r="C43" s="35" t="s">
        <v>1293</v>
      </c>
      <c r="D43" s="36" t="s">
        <v>1294</v>
      </c>
      <c r="E43" s="37">
        <v>28000</v>
      </c>
      <c r="F43" s="38">
        <v>0</v>
      </c>
      <c r="G43" s="37">
        <v>0</v>
      </c>
      <c r="H43" s="38">
        <v>0</v>
      </c>
      <c r="I43" s="39">
        <v>12000</v>
      </c>
      <c r="J43" s="39">
        <f>E43-(F43+H43+I43)</f>
        <v>16000</v>
      </c>
      <c r="K43" s="13"/>
    </row>
    <row r="44" spans="1:11" x14ac:dyDescent="0.25">
      <c r="A44" s="4" t="s">
        <v>3</v>
      </c>
      <c r="B44" s="40"/>
      <c r="C44" s="41"/>
      <c r="D44" s="42" t="s">
        <v>17</v>
      </c>
      <c r="E44" s="43"/>
      <c r="F44" s="44"/>
      <c r="G44" s="43"/>
      <c r="H44" s="44"/>
      <c r="I44" s="45">
        <v>12000</v>
      </c>
      <c r="J44" s="45"/>
      <c r="K44" s="13"/>
    </row>
    <row r="45" spans="1:11" x14ac:dyDescent="0.25">
      <c r="A45" s="4" t="s">
        <v>3</v>
      </c>
      <c r="B45" s="34" t="s">
        <v>636</v>
      </c>
      <c r="C45" s="35" t="s">
        <v>637</v>
      </c>
      <c r="D45" s="36" t="s">
        <v>638</v>
      </c>
      <c r="E45" s="37">
        <v>50000</v>
      </c>
      <c r="F45" s="38">
        <v>0</v>
      </c>
      <c r="G45" s="37">
        <v>2000</v>
      </c>
      <c r="H45" s="38">
        <v>2000</v>
      </c>
      <c r="I45" s="39">
        <v>11000</v>
      </c>
      <c r="J45" s="39">
        <f>E45-(F45+H45+I45)</f>
        <v>37000</v>
      </c>
      <c r="K45" s="13"/>
    </row>
    <row r="46" spans="1:11" x14ac:dyDescent="0.25">
      <c r="A46" s="4" t="s">
        <v>3</v>
      </c>
      <c r="B46" s="40"/>
      <c r="C46" s="41"/>
      <c r="D46" s="42" t="s">
        <v>17</v>
      </c>
      <c r="E46" s="43"/>
      <c r="F46" s="44"/>
      <c r="G46" s="43"/>
      <c r="H46" s="44"/>
      <c r="I46" s="45">
        <v>11000</v>
      </c>
      <c r="J46" s="45"/>
      <c r="K46" s="13"/>
    </row>
    <row r="47" spans="1:11" x14ac:dyDescent="0.25">
      <c r="A47" s="4" t="s">
        <v>3</v>
      </c>
      <c r="B47" s="34" t="s">
        <v>636</v>
      </c>
      <c r="C47" s="35" t="s">
        <v>639</v>
      </c>
      <c r="D47" s="36" t="s">
        <v>640</v>
      </c>
      <c r="E47" s="37">
        <v>26000</v>
      </c>
      <c r="F47" s="38">
        <v>55.18</v>
      </c>
      <c r="G47" s="37">
        <v>10000</v>
      </c>
      <c r="H47" s="38">
        <v>10000</v>
      </c>
      <c r="I47" s="39">
        <v>15000</v>
      </c>
      <c r="J47" s="39">
        <f>E47-(F47+H47+I47)</f>
        <v>944.81999999999971</v>
      </c>
      <c r="K47" s="13"/>
    </row>
    <row r="48" spans="1:11" x14ac:dyDescent="0.25">
      <c r="A48" s="4" t="s">
        <v>3</v>
      </c>
      <c r="B48" s="40"/>
      <c r="C48" s="41"/>
      <c r="D48" s="42" t="s">
        <v>17</v>
      </c>
      <c r="E48" s="43"/>
      <c r="F48" s="44"/>
      <c r="G48" s="43"/>
      <c r="H48" s="44"/>
      <c r="I48" s="45">
        <v>15000</v>
      </c>
      <c r="J48" s="45"/>
      <c r="K48" s="13"/>
    </row>
    <row r="49" spans="1:11" x14ac:dyDescent="0.25">
      <c r="A49" s="4" t="s">
        <v>3</v>
      </c>
      <c r="B49" s="34" t="s">
        <v>636</v>
      </c>
      <c r="C49" s="35" t="s">
        <v>641</v>
      </c>
      <c r="D49" s="36" t="s">
        <v>642</v>
      </c>
      <c r="E49" s="37">
        <v>5000</v>
      </c>
      <c r="F49" s="38">
        <v>0</v>
      </c>
      <c r="G49" s="37">
        <v>500</v>
      </c>
      <c r="H49" s="38">
        <v>500</v>
      </c>
      <c r="I49" s="39">
        <v>4500</v>
      </c>
      <c r="J49" s="39">
        <f>E49-(F49+H49+I49)</f>
        <v>0</v>
      </c>
      <c r="K49" s="13"/>
    </row>
    <row r="50" spans="1:11" x14ac:dyDescent="0.25">
      <c r="A50" s="4" t="s">
        <v>3</v>
      </c>
      <c r="B50" s="40"/>
      <c r="C50" s="41"/>
      <c r="D50" s="42" t="s">
        <v>17</v>
      </c>
      <c r="E50" s="43"/>
      <c r="F50" s="44"/>
      <c r="G50" s="43"/>
      <c r="H50" s="44"/>
      <c r="I50" s="45">
        <v>4500</v>
      </c>
      <c r="J50" s="45"/>
      <c r="K50" s="13"/>
    </row>
    <row r="51" spans="1:11" x14ac:dyDescent="0.25">
      <c r="A51" s="4" t="s">
        <v>3</v>
      </c>
      <c r="B51" s="34" t="s">
        <v>643</v>
      </c>
      <c r="C51" s="35" t="s">
        <v>644</v>
      </c>
      <c r="D51" s="36" t="s">
        <v>645</v>
      </c>
      <c r="E51" s="37">
        <v>27300</v>
      </c>
      <c r="F51" s="38">
        <v>0</v>
      </c>
      <c r="G51" s="37">
        <v>3000</v>
      </c>
      <c r="H51" s="38">
        <v>3000</v>
      </c>
      <c r="I51" s="39">
        <v>24300</v>
      </c>
      <c r="J51" s="39">
        <f>E51-(F51+H51+I51)</f>
        <v>0</v>
      </c>
      <c r="K51" s="13"/>
    </row>
    <row r="52" spans="1:11" x14ac:dyDescent="0.25">
      <c r="A52" s="4" t="s">
        <v>3</v>
      </c>
      <c r="B52" s="40"/>
      <c r="C52" s="41"/>
      <c r="D52" s="42" t="s">
        <v>17</v>
      </c>
      <c r="E52" s="43"/>
      <c r="F52" s="44"/>
      <c r="G52" s="43"/>
      <c r="H52" s="44"/>
      <c r="I52" s="45">
        <v>24300</v>
      </c>
      <c r="J52" s="45"/>
      <c r="K52" s="13"/>
    </row>
    <row r="53" spans="1:11" x14ac:dyDescent="0.25">
      <c r="A53" s="4" t="s">
        <v>3</v>
      </c>
      <c r="B53" s="34" t="s">
        <v>22</v>
      </c>
      <c r="C53" s="35" t="s">
        <v>1295</v>
      </c>
      <c r="D53" s="36" t="s">
        <v>1296</v>
      </c>
      <c r="E53" s="37">
        <v>500000</v>
      </c>
      <c r="F53" s="38">
        <v>70948.92</v>
      </c>
      <c r="G53" s="37">
        <v>0</v>
      </c>
      <c r="H53" s="38">
        <v>36000</v>
      </c>
      <c r="I53" s="39">
        <v>44000</v>
      </c>
      <c r="J53" s="39">
        <f>E53-(F53+H53+I53)</f>
        <v>349051.08</v>
      </c>
      <c r="K53" s="13"/>
    </row>
    <row r="54" spans="1:11" x14ac:dyDescent="0.25">
      <c r="A54" s="4" t="s">
        <v>3</v>
      </c>
      <c r="B54" s="40"/>
      <c r="C54" s="41"/>
      <c r="D54" s="42" t="s">
        <v>25</v>
      </c>
      <c r="E54" s="43"/>
      <c r="F54" s="44"/>
      <c r="G54" s="43"/>
      <c r="H54" s="44"/>
      <c r="I54" s="45">
        <v>44000</v>
      </c>
      <c r="J54" s="45"/>
      <c r="K54" s="13"/>
    </row>
    <row r="55" spans="1:11" x14ac:dyDescent="0.25">
      <c r="A55" s="4" t="s">
        <v>3</v>
      </c>
      <c r="B55" s="34" t="s">
        <v>22</v>
      </c>
      <c r="C55" s="35" t="s">
        <v>646</v>
      </c>
      <c r="D55" s="36" t="s">
        <v>647</v>
      </c>
      <c r="E55" s="37">
        <v>76000</v>
      </c>
      <c r="F55" s="38">
        <v>46252.38</v>
      </c>
      <c r="G55" s="37">
        <v>25000</v>
      </c>
      <c r="H55" s="38">
        <v>25000</v>
      </c>
      <c r="I55" s="39">
        <v>4747.6000000000004</v>
      </c>
      <c r="J55" s="39">
        <f>E55-(F55+H55+I55)</f>
        <v>1.9999999989522621E-2</v>
      </c>
      <c r="K55" s="13"/>
    </row>
    <row r="56" spans="1:11" x14ac:dyDescent="0.25">
      <c r="A56" s="4" t="s">
        <v>3</v>
      </c>
      <c r="B56" s="40"/>
      <c r="C56" s="41"/>
      <c r="D56" s="42" t="s">
        <v>25</v>
      </c>
      <c r="E56" s="43"/>
      <c r="F56" s="44"/>
      <c r="G56" s="43"/>
      <c r="H56" s="44"/>
      <c r="I56" s="45">
        <v>4747.6000000000004</v>
      </c>
      <c r="J56" s="45"/>
      <c r="K56" s="13"/>
    </row>
    <row r="57" spans="1:11" x14ac:dyDescent="0.25">
      <c r="A57" s="4" t="s">
        <v>3</v>
      </c>
      <c r="B57" s="34" t="s">
        <v>22</v>
      </c>
      <c r="C57" s="35" t="s">
        <v>648</v>
      </c>
      <c r="D57" s="36" t="s">
        <v>649</v>
      </c>
      <c r="E57" s="37">
        <v>140000</v>
      </c>
      <c r="F57" s="38">
        <v>5563.67</v>
      </c>
      <c r="G57" s="37">
        <v>10000</v>
      </c>
      <c r="H57" s="38">
        <v>10000</v>
      </c>
      <c r="I57" s="39">
        <v>14000</v>
      </c>
      <c r="J57" s="39">
        <f>E57-(F57+H57+I57)</f>
        <v>110436.33</v>
      </c>
      <c r="K57" s="13"/>
    </row>
    <row r="58" spans="1:11" x14ac:dyDescent="0.25">
      <c r="A58" s="4" t="s">
        <v>3</v>
      </c>
      <c r="B58" s="40"/>
      <c r="C58" s="41"/>
      <c r="D58" s="42" t="s">
        <v>25</v>
      </c>
      <c r="E58" s="43"/>
      <c r="F58" s="44"/>
      <c r="G58" s="43"/>
      <c r="H58" s="44"/>
      <c r="I58" s="45">
        <v>14000</v>
      </c>
      <c r="J58" s="45"/>
      <c r="K58" s="13"/>
    </row>
    <row r="59" spans="1:11" x14ac:dyDescent="0.25">
      <c r="A59" s="4" t="s">
        <v>3</v>
      </c>
      <c r="B59" s="34" t="s">
        <v>22</v>
      </c>
      <c r="C59" s="35" t="s">
        <v>650</v>
      </c>
      <c r="D59" s="36" t="s">
        <v>651</v>
      </c>
      <c r="E59" s="37">
        <v>120000</v>
      </c>
      <c r="F59" s="38">
        <v>3247.38</v>
      </c>
      <c r="G59" s="37">
        <v>1000</v>
      </c>
      <c r="H59" s="38">
        <v>6500</v>
      </c>
      <c r="I59" s="39">
        <v>500</v>
      </c>
      <c r="J59" s="39">
        <f>E59-(F59+H59+I59)</f>
        <v>109752.62</v>
      </c>
      <c r="K59" s="13"/>
    </row>
    <row r="60" spans="1:11" x14ac:dyDescent="0.25">
      <c r="A60" s="4" t="s">
        <v>3</v>
      </c>
      <c r="B60" s="40"/>
      <c r="C60" s="41"/>
      <c r="D60" s="42" t="s">
        <v>25</v>
      </c>
      <c r="E60" s="43"/>
      <c r="F60" s="44"/>
      <c r="G60" s="43"/>
      <c r="H60" s="44"/>
      <c r="I60" s="45">
        <v>500</v>
      </c>
      <c r="J60" s="45"/>
      <c r="K60" s="13"/>
    </row>
    <row r="61" spans="1:11" x14ac:dyDescent="0.25">
      <c r="A61" s="4" t="s">
        <v>3</v>
      </c>
      <c r="B61" s="34" t="s">
        <v>22</v>
      </c>
      <c r="C61" s="35" t="s">
        <v>1297</v>
      </c>
      <c r="D61" s="36" t="s">
        <v>1298</v>
      </c>
      <c r="E61" s="37">
        <v>261000</v>
      </c>
      <c r="F61" s="38">
        <v>9520.3799999999992</v>
      </c>
      <c r="G61" s="37">
        <v>0</v>
      </c>
      <c r="H61" s="38">
        <v>7300</v>
      </c>
      <c r="I61" s="39">
        <v>500</v>
      </c>
      <c r="J61" s="39">
        <f>E61-(F61+H61+I61)</f>
        <v>243679.62</v>
      </c>
      <c r="K61" s="13"/>
    </row>
    <row r="62" spans="1:11" x14ac:dyDescent="0.25">
      <c r="A62" s="4" t="s">
        <v>3</v>
      </c>
      <c r="B62" s="40"/>
      <c r="C62" s="41"/>
      <c r="D62" s="42" t="s">
        <v>25</v>
      </c>
      <c r="E62" s="43"/>
      <c r="F62" s="44"/>
      <c r="G62" s="43"/>
      <c r="H62" s="44"/>
      <c r="I62" s="45">
        <v>500</v>
      </c>
      <c r="J62" s="45"/>
      <c r="K62" s="13"/>
    </row>
    <row r="63" spans="1:11" x14ac:dyDescent="0.25">
      <c r="A63" s="4" t="s">
        <v>3</v>
      </c>
      <c r="B63" s="34" t="s">
        <v>22</v>
      </c>
      <c r="C63" s="35" t="s">
        <v>652</v>
      </c>
      <c r="D63" s="36" t="s">
        <v>653</v>
      </c>
      <c r="E63" s="37">
        <v>390000</v>
      </c>
      <c r="F63" s="38">
        <v>8415.67</v>
      </c>
      <c r="G63" s="37">
        <v>40000</v>
      </c>
      <c r="H63" s="38">
        <v>146000</v>
      </c>
      <c r="I63" s="39">
        <v>500</v>
      </c>
      <c r="J63" s="39">
        <f>E63-(F63+H63+I63)</f>
        <v>235084.33</v>
      </c>
      <c r="K63" s="13"/>
    </row>
    <row r="64" spans="1:11" x14ac:dyDescent="0.25">
      <c r="A64" s="4" t="s">
        <v>3</v>
      </c>
      <c r="B64" s="40"/>
      <c r="C64" s="41"/>
      <c r="D64" s="42" t="s">
        <v>25</v>
      </c>
      <c r="E64" s="43"/>
      <c r="F64" s="44"/>
      <c r="G64" s="43"/>
      <c r="H64" s="44"/>
      <c r="I64" s="45">
        <v>500</v>
      </c>
      <c r="J64" s="45"/>
      <c r="K64" s="13"/>
    </row>
    <row r="65" spans="1:11" x14ac:dyDescent="0.25">
      <c r="A65" s="4" t="s">
        <v>3</v>
      </c>
      <c r="B65" s="34" t="s">
        <v>22</v>
      </c>
      <c r="C65" s="35" t="s">
        <v>1299</v>
      </c>
      <c r="D65" s="36" t="s">
        <v>1300</v>
      </c>
      <c r="E65" s="37">
        <v>72000</v>
      </c>
      <c r="F65" s="38">
        <v>66611.17</v>
      </c>
      <c r="G65" s="37">
        <v>0</v>
      </c>
      <c r="H65" s="38">
        <v>400</v>
      </c>
      <c r="I65" s="39">
        <v>4000</v>
      </c>
      <c r="J65" s="39">
        <f>E65-(F65+H65+I65)</f>
        <v>988.83000000000175</v>
      </c>
      <c r="K65" s="13"/>
    </row>
    <row r="66" spans="1:11" x14ac:dyDescent="0.25">
      <c r="A66" s="4" t="s">
        <v>3</v>
      </c>
      <c r="B66" s="40"/>
      <c r="C66" s="41"/>
      <c r="D66" s="42" t="s">
        <v>25</v>
      </c>
      <c r="E66" s="43"/>
      <c r="F66" s="44"/>
      <c r="G66" s="43"/>
      <c r="H66" s="44"/>
      <c r="I66" s="45">
        <v>4000</v>
      </c>
      <c r="J66" s="45"/>
      <c r="K66" s="13"/>
    </row>
    <row r="67" spans="1:11" x14ac:dyDescent="0.25">
      <c r="A67" s="4" t="s">
        <v>3</v>
      </c>
      <c r="B67" s="34" t="s">
        <v>22</v>
      </c>
      <c r="C67" s="35" t="s">
        <v>1301</v>
      </c>
      <c r="D67" s="36" t="s">
        <v>1302</v>
      </c>
      <c r="E67" s="37">
        <v>3000</v>
      </c>
      <c r="F67" s="38">
        <v>0</v>
      </c>
      <c r="G67" s="37">
        <v>0</v>
      </c>
      <c r="H67" s="38">
        <v>800</v>
      </c>
      <c r="I67" s="39">
        <v>1000</v>
      </c>
      <c r="J67" s="39">
        <f>E67-(F67+H67+I67)</f>
        <v>1200</v>
      </c>
      <c r="K67" s="13"/>
    </row>
    <row r="68" spans="1:11" x14ac:dyDescent="0.25">
      <c r="A68" s="4" t="s">
        <v>3</v>
      </c>
      <c r="B68" s="40"/>
      <c r="C68" s="41"/>
      <c r="D68" s="42" t="s">
        <v>25</v>
      </c>
      <c r="E68" s="43"/>
      <c r="F68" s="44"/>
      <c r="G68" s="43"/>
      <c r="H68" s="44"/>
      <c r="I68" s="45">
        <v>1000</v>
      </c>
      <c r="J68" s="45"/>
      <c r="K68" s="13"/>
    </row>
    <row r="69" spans="1:11" x14ac:dyDescent="0.25">
      <c r="A69" s="4" t="s">
        <v>3</v>
      </c>
      <c r="B69" s="34" t="s">
        <v>22</v>
      </c>
      <c r="C69" s="35" t="s">
        <v>654</v>
      </c>
      <c r="D69" s="36" t="s">
        <v>655</v>
      </c>
      <c r="E69" s="37">
        <v>570000</v>
      </c>
      <c r="F69" s="38">
        <v>1064.43</v>
      </c>
      <c r="G69" s="37">
        <v>185000</v>
      </c>
      <c r="H69" s="38">
        <v>260000</v>
      </c>
      <c r="I69" s="39">
        <v>140000</v>
      </c>
      <c r="J69" s="39">
        <f>E69-(F69+H69+I69)</f>
        <v>168935.57</v>
      </c>
      <c r="K69" s="13"/>
    </row>
    <row r="70" spans="1:11" x14ac:dyDescent="0.25">
      <c r="A70" s="4" t="s">
        <v>3</v>
      </c>
      <c r="B70" s="40"/>
      <c r="C70" s="41"/>
      <c r="D70" s="42" t="s">
        <v>25</v>
      </c>
      <c r="E70" s="43"/>
      <c r="F70" s="44"/>
      <c r="G70" s="43"/>
      <c r="H70" s="44"/>
      <c r="I70" s="45">
        <v>140000</v>
      </c>
      <c r="J70" s="45"/>
      <c r="K70" s="13"/>
    </row>
    <row r="71" spans="1:11" x14ac:dyDescent="0.25">
      <c r="A71" s="4" t="s">
        <v>3</v>
      </c>
      <c r="B71" s="34" t="s">
        <v>22</v>
      </c>
      <c r="C71" s="35" t="s">
        <v>656</v>
      </c>
      <c r="D71" s="36" t="s">
        <v>657</v>
      </c>
      <c r="E71" s="37">
        <v>40000</v>
      </c>
      <c r="F71" s="38">
        <v>1089.54</v>
      </c>
      <c r="G71" s="37">
        <v>1000</v>
      </c>
      <c r="H71" s="38">
        <v>2085</v>
      </c>
      <c r="I71" s="39">
        <v>10000</v>
      </c>
      <c r="J71" s="39">
        <f>E71-(F71+H71+I71)</f>
        <v>26825.46</v>
      </c>
      <c r="K71" s="13"/>
    </row>
    <row r="72" spans="1:11" x14ac:dyDescent="0.25">
      <c r="A72" s="4" t="s">
        <v>3</v>
      </c>
      <c r="B72" s="40"/>
      <c r="C72" s="41"/>
      <c r="D72" s="42" t="s">
        <v>25</v>
      </c>
      <c r="E72" s="43"/>
      <c r="F72" s="44"/>
      <c r="G72" s="43"/>
      <c r="H72" s="44"/>
      <c r="I72" s="45">
        <v>10000</v>
      </c>
      <c r="J72" s="45"/>
      <c r="K72" s="13"/>
    </row>
    <row r="73" spans="1:11" x14ac:dyDescent="0.25">
      <c r="A73" s="4" t="s">
        <v>3</v>
      </c>
      <c r="B73" s="34" t="s">
        <v>22</v>
      </c>
      <c r="C73" s="35" t="s">
        <v>658</v>
      </c>
      <c r="D73" s="36" t="s">
        <v>659</v>
      </c>
      <c r="E73" s="37">
        <v>40000</v>
      </c>
      <c r="F73" s="38">
        <v>855.29</v>
      </c>
      <c r="G73" s="37">
        <v>600</v>
      </c>
      <c r="H73" s="38">
        <v>1924</v>
      </c>
      <c r="I73" s="39">
        <v>10000</v>
      </c>
      <c r="J73" s="39">
        <f>E73-(F73+H73+I73)</f>
        <v>27220.71</v>
      </c>
      <c r="K73" s="13"/>
    </row>
    <row r="74" spans="1:11" x14ac:dyDescent="0.25">
      <c r="A74" s="4" t="s">
        <v>3</v>
      </c>
      <c r="B74" s="40"/>
      <c r="C74" s="41"/>
      <c r="D74" s="42" t="s">
        <v>25</v>
      </c>
      <c r="E74" s="43"/>
      <c r="F74" s="44"/>
      <c r="G74" s="43"/>
      <c r="H74" s="44"/>
      <c r="I74" s="45">
        <v>10000</v>
      </c>
      <c r="J74" s="45"/>
      <c r="K74" s="13"/>
    </row>
    <row r="75" spans="1:11" x14ac:dyDescent="0.25">
      <c r="A75" s="4" t="s">
        <v>3</v>
      </c>
      <c r="B75" s="34" t="s">
        <v>22</v>
      </c>
      <c r="C75" s="35" t="s">
        <v>660</v>
      </c>
      <c r="D75" s="36" t="s">
        <v>661</v>
      </c>
      <c r="E75" s="37">
        <v>54000</v>
      </c>
      <c r="F75" s="38">
        <v>0</v>
      </c>
      <c r="G75" s="37">
        <v>50000</v>
      </c>
      <c r="H75" s="38">
        <v>52000</v>
      </c>
      <c r="I75" s="39">
        <v>500</v>
      </c>
      <c r="J75" s="39">
        <f>E75-(F75+H75+I75)</f>
        <v>1500</v>
      </c>
      <c r="K75" s="13"/>
    </row>
    <row r="76" spans="1:11" x14ac:dyDescent="0.25">
      <c r="A76" s="4" t="s">
        <v>3</v>
      </c>
      <c r="B76" s="40"/>
      <c r="C76" s="41"/>
      <c r="D76" s="42" t="s">
        <v>25</v>
      </c>
      <c r="E76" s="43"/>
      <c r="F76" s="44"/>
      <c r="G76" s="43"/>
      <c r="H76" s="44"/>
      <c r="I76" s="45">
        <v>500</v>
      </c>
      <c r="J76" s="45"/>
      <c r="K76" s="13"/>
    </row>
    <row r="77" spans="1:11" x14ac:dyDescent="0.25">
      <c r="A77" s="4" t="s">
        <v>3</v>
      </c>
      <c r="B77" s="34" t="s">
        <v>22</v>
      </c>
      <c r="C77" s="35" t="s">
        <v>1303</v>
      </c>
      <c r="D77" s="36" t="s">
        <v>1304</v>
      </c>
      <c r="E77" s="37">
        <v>70000</v>
      </c>
      <c r="F77" s="38">
        <v>0</v>
      </c>
      <c r="G77" s="37">
        <v>0</v>
      </c>
      <c r="H77" s="38">
        <v>1000</v>
      </c>
      <c r="I77" s="39">
        <v>19000</v>
      </c>
      <c r="J77" s="39">
        <f>E77-(F77+H77+I77)</f>
        <v>50000</v>
      </c>
      <c r="K77" s="13"/>
    </row>
    <row r="78" spans="1:11" x14ac:dyDescent="0.25">
      <c r="A78" s="4" t="s">
        <v>3</v>
      </c>
      <c r="B78" s="40"/>
      <c r="C78" s="41"/>
      <c r="D78" s="42" t="s">
        <v>25</v>
      </c>
      <c r="E78" s="43"/>
      <c r="F78" s="44"/>
      <c r="G78" s="43"/>
      <c r="H78" s="44"/>
      <c r="I78" s="45">
        <v>19000</v>
      </c>
      <c r="J78" s="45"/>
      <c r="K78" s="13"/>
    </row>
    <row r="79" spans="1:11" x14ac:dyDescent="0.25">
      <c r="A79" s="4" t="s">
        <v>3</v>
      </c>
      <c r="B79" s="34" t="s">
        <v>22</v>
      </c>
      <c r="C79" s="35" t="s">
        <v>1305</v>
      </c>
      <c r="D79" s="36" t="s">
        <v>1306</v>
      </c>
      <c r="E79" s="37">
        <v>5000</v>
      </c>
      <c r="F79" s="38">
        <v>0</v>
      </c>
      <c r="G79" s="37">
        <v>0</v>
      </c>
      <c r="H79" s="38">
        <v>0</v>
      </c>
      <c r="I79" s="39">
        <v>5000</v>
      </c>
      <c r="J79" s="39">
        <f>E79-(F79+H79+I79)</f>
        <v>0</v>
      </c>
      <c r="K79" s="13"/>
    </row>
    <row r="80" spans="1:11" x14ac:dyDescent="0.25">
      <c r="A80" s="4" t="s">
        <v>3</v>
      </c>
      <c r="B80" s="40"/>
      <c r="C80" s="41"/>
      <c r="D80" s="42" t="s">
        <v>25</v>
      </c>
      <c r="E80" s="43"/>
      <c r="F80" s="44"/>
      <c r="G80" s="43"/>
      <c r="H80" s="44"/>
      <c r="I80" s="45">
        <v>5000</v>
      </c>
      <c r="J80" s="45"/>
      <c r="K80" s="13"/>
    </row>
    <row r="81" spans="1:11" x14ac:dyDescent="0.25">
      <c r="A81" s="4" t="s">
        <v>3</v>
      </c>
      <c r="B81" s="34" t="s">
        <v>1307</v>
      </c>
      <c r="C81" s="35" t="s">
        <v>1308</v>
      </c>
      <c r="D81" s="36" t="s">
        <v>1309</v>
      </c>
      <c r="E81" s="37">
        <v>1210</v>
      </c>
      <c r="F81" s="38">
        <v>0</v>
      </c>
      <c r="G81" s="37">
        <v>0</v>
      </c>
      <c r="H81" s="38">
        <v>0</v>
      </c>
      <c r="I81" s="39">
        <v>1210</v>
      </c>
      <c r="J81" s="39">
        <f>E81-(F81+H81+I81)</f>
        <v>0</v>
      </c>
      <c r="K81" s="13"/>
    </row>
    <row r="82" spans="1:11" x14ac:dyDescent="0.25">
      <c r="A82" s="4" t="s">
        <v>3</v>
      </c>
      <c r="B82" s="40"/>
      <c r="C82" s="41"/>
      <c r="D82" s="42" t="s">
        <v>17</v>
      </c>
      <c r="E82" s="43"/>
      <c r="F82" s="44"/>
      <c r="G82" s="43"/>
      <c r="H82" s="44"/>
      <c r="I82" s="45">
        <v>1210</v>
      </c>
      <c r="J82" s="45"/>
      <c r="K82" s="13"/>
    </row>
    <row r="83" spans="1:11" x14ac:dyDescent="0.25">
      <c r="A83" s="4" t="s">
        <v>3</v>
      </c>
      <c r="B83" s="34" t="s">
        <v>662</v>
      </c>
      <c r="C83" s="35" t="s">
        <v>1310</v>
      </c>
      <c r="D83" s="36" t="s">
        <v>1311</v>
      </c>
      <c r="E83" s="37">
        <v>650</v>
      </c>
      <c r="F83" s="38">
        <v>0</v>
      </c>
      <c r="G83" s="37">
        <v>0</v>
      </c>
      <c r="H83" s="38">
        <v>0</v>
      </c>
      <c r="I83" s="39">
        <v>650</v>
      </c>
      <c r="J83" s="39">
        <f>E83-(F83+H83+I83)</f>
        <v>0</v>
      </c>
      <c r="K83" s="13"/>
    </row>
    <row r="84" spans="1:11" x14ac:dyDescent="0.25">
      <c r="A84" s="4" t="s">
        <v>3</v>
      </c>
      <c r="B84" s="40"/>
      <c r="C84" s="41"/>
      <c r="D84" s="42" t="s">
        <v>17</v>
      </c>
      <c r="E84" s="43"/>
      <c r="F84" s="44"/>
      <c r="G84" s="43"/>
      <c r="H84" s="44"/>
      <c r="I84" s="45">
        <v>650</v>
      </c>
      <c r="J84" s="45"/>
      <c r="K84" s="13"/>
    </row>
    <row r="85" spans="1:11" x14ac:dyDescent="0.25">
      <c r="A85" s="4" t="s">
        <v>3</v>
      </c>
      <c r="B85" s="34" t="s">
        <v>663</v>
      </c>
      <c r="C85" s="35" t="s">
        <v>1312</v>
      </c>
      <c r="D85" s="36" t="s">
        <v>1313</v>
      </c>
      <c r="E85" s="37">
        <v>250000</v>
      </c>
      <c r="F85" s="38">
        <v>0</v>
      </c>
      <c r="G85" s="37">
        <v>0</v>
      </c>
      <c r="H85" s="38">
        <v>66550</v>
      </c>
      <c r="I85" s="39">
        <v>65000</v>
      </c>
      <c r="J85" s="39">
        <f>E85-(F85+H85+I85)</f>
        <v>118450</v>
      </c>
      <c r="K85" s="13"/>
    </row>
    <row r="86" spans="1:11" ht="13.5" thickBot="1" x14ac:dyDescent="0.3">
      <c r="A86" s="4" t="s">
        <v>3</v>
      </c>
      <c r="B86" s="40"/>
      <c r="C86" s="41"/>
      <c r="D86" s="42" t="s">
        <v>17</v>
      </c>
      <c r="E86" s="43"/>
      <c r="F86" s="44"/>
      <c r="G86" s="43"/>
      <c r="H86" s="44"/>
      <c r="I86" s="45">
        <v>65000</v>
      </c>
      <c r="J86" s="45"/>
      <c r="K86" s="13"/>
    </row>
    <row r="87" spans="1:11" ht="13.5" thickBot="1" x14ac:dyDescent="0.3">
      <c r="A87" s="4" t="s">
        <v>3</v>
      </c>
      <c r="B87" s="29" t="s">
        <v>78</v>
      </c>
      <c r="C87" s="30"/>
      <c r="D87" s="31"/>
      <c r="E87" s="32">
        <v>3987139.3</v>
      </c>
      <c r="F87" s="33">
        <v>287685.90000000002</v>
      </c>
      <c r="G87" s="32">
        <v>440800</v>
      </c>
      <c r="H87" s="33">
        <v>755538</v>
      </c>
      <c r="I87" s="33">
        <v>706584.6</v>
      </c>
      <c r="J87" s="33">
        <v>2237330.7999999998</v>
      </c>
      <c r="K87" s="13"/>
    </row>
    <row r="88" spans="1:11" ht="13.5" thickBot="1" x14ac:dyDescent="0.3">
      <c r="A88" s="4" t="s">
        <v>3</v>
      </c>
      <c r="B88" s="46"/>
      <c r="C88" s="47"/>
      <c r="D88" s="48" t="s">
        <v>79</v>
      </c>
      <c r="E88" s="49">
        <f>SUM(E12:E87)/2</f>
        <v>3987139.3</v>
      </c>
      <c r="F88" s="50">
        <f>SUM(F12:F87)/2</f>
        <v>287685.90500000003</v>
      </c>
      <c r="G88" s="49">
        <f>SUM(G12:G87)/2</f>
        <v>440800</v>
      </c>
      <c r="H88" s="51">
        <f>SUM(H12:H87)/2</f>
        <v>755538</v>
      </c>
      <c r="I88" s="51">
        <f>SUM(I12:I87)/3</f>
        <v>706584.6</v>
      </c>
      <c r="J88" s="51">
        <f>E88-(F88+H88+I88)</f>
        <v>2237330.7949999999</v>
      </c>
      <c r="K88" s="52"/>
    </row>
    <row r="89" spans="1:11" x14ac:dyDescent="0.25">
      <c r="A89" s="4" t="s">
        <v>3</v>
      </c>
      <c r="C89" s="14"/>
      <c r="E89" s="13"/>
      <c r="F89" s="13"/>
      <c r="G89" s="13"/>
      <c r="H89" s="13"/>
      <c r="I89" s="13"/>
      <c r="J89" s="13"/>
      <c r="K89" s="13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7" fitToHeight="32" orientation="landscape" r:id="rId1"/>
  <headerFooter alignWithMargins="0"/>
  <rowBreaks count="1" manualBreakCount="1">
    <brk id="6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122F1-9415-475A-890B-5E9D24B35024}">
  <sheetPr codeName="List6"/>
  <dimension ref="A3:K107"/>
  <sheetViews>
    <sheetView showGridLines="0" zoomScaleNormal="100" zoomScaleSheetLayoutView="80" workbookViewId="0">
      <selection activeCell="G4" sqref="G4"/>
    </sheetView>
  </sheetViews>
  <sheetFormatPr defaultRowHeight="12.75" x14ac:dyDescent="0.25"/>
  <cols>
    <col min="1" max="1" width="5.7109375" style="4" customWidth="1"/>
    <col min="2" max="2" width="26.28515625" style="4" customWidth="1"/>
    <col min="3" max="3" width="8.7109375" style="4" customWidth="1"/>
    <col min="4" max="4" width="37.28515625" style="4" customWidth="1"/>
    <col min="5" max="5" width="15.140625" style="5" customWidth="1"/>
    <col min="6" max="6" width="12.7109375" style="5" customWidth="1"/>
    <col min="7" max="11" width="15.140625" style="5" customWidth="1"/>
    <col min="12" max="256" width="8.85546875" style="6"/>
    <col min="257" max="257" width="5.7109375" style="6" customWidth="1"/>
    <col min="258" max="258" width="26.28515625" style="6" customWidth="1"/>
    <col min="259" max="259" width="8.7109375" style="6" customWidth="1"/>
    <col min="260" max="260" width="37.28515625" style="6" customWidth="1"/>
    <col min="261" max="267" width="15.140625" style="6" customWidth="1"/>
    <col min="268" max="512" width="8.85546875" style="6"/>
    <col min="513" max="513" width="5.7109375" style="6" customWidth="1"/>
    <col min="514" max="514" width="26.28515625" style="6" customWidth="1"/>
    <col min="515" max="515" width="8.7109375" style="6" customWidth="1"/>
    <col min="516" max="516" width="37.28515625" style="6" customWidth="1"/>
    <col min="517" max="523" width="15.140625" style="6" customWidth="1"/>
    <col min="524" max="768" width="8.85546875" style="6"/>
    <col min="769" max="769" width="5.7109375" style="6" customWidth="1"/>
    <col min="770" max="770" width="26.28515625" style="6" customWidth="1"/>
    <col min="771" max="771" width="8.7109375" style="6" customWidth="1"/>
    <col min="772" max="772" width="37.28515625" style="6" customWidth="1"/>
    <col min="773" max="779" width="15.140625" style="6" customWidth="1"/>
    <col min="780" max="1024" width="8.85546875" style="6"/>
    <col min="1025" max="1025" width="5.7109375" style="6" customWidth="1"/>
    <col min="1026" max="1026" width="26.28515625" style="6" customWidth="1"/>
    <col min="1027" max="1027" width="8.7109375" style="6" customWidth="1"/>
    <col min="1028" max="1028" width="37.28515625" style="6" customWidth="1"/>
    <col min="1029" max="1035" width="15.140625" style="6" customWidth="1"/>
    <col min="1036" max="1280" width="8.85546875" style="6"/>
    <col min="1281" max="1281" width="5.7109375" style="6" customWidth="1"/>
    <col min="1282" max="1282" width="26.28515625" style="6" customWidth="1"/>
    <col min="1283" max="1283" width="8.7109375" style="6" customWidth="1"/>
    <col min="1284" max="1284" width="37.28515625" style="6" customWidth="1"/>
    <col min="1285" max="1291" width="15.140625" style="6" customWidth="1"/>
    <col min="1292" max="1536" width="8.85546875" style="6"/>
    <col min="1537" max="1537" width="5.7109375" style="6" customWidth="1"/>
    <col min="1538" max="1538" width="26.28515625" style="6" customWidth="1"/>
    <col min="1539" max="1539" width="8.7109375" style="6" customWidth="1"/>
    <col min="1540" max="1540" width="37.28515625" style="6" customWidth="1"/>
    <col min="1541" max="1547" width="15.140625" style="6" customWidth="1"/>
    <col min="1548" max="1792" width="8.85546875" style="6"/>
    <col min="1793" max="1793" width="5.7109375" style="6" customWidth="1"/>
    <col min="1794" max="1794" width="26.28515625" style="6" customWidth="1"/>
    <col min="1795" max="1795" width="8.7109375" style="6" customWidth="1"/>
    <col min="1796" max="1796" width="37.28515625" style="6" customWidth="1"/>
    <col min="1797" max="1803" width="15.140625" style="6" customWidth="1"/>
    <col min="1804" max="2048" width="8.85546875" style="6"/>
    <col min="2049" max="2049" width="5.7109375" style="6" customWidth="1"/>
    <col min="2050" max="2050" width="26.28515625" style="6" customWidth="1"/>
    <col min="2051" max="2051" width="8.7109375" style="6" customWidth="1"/>
    <col min="2052" max="2052" width="37.28515625" style="6" customWidth="1"/>
    <col min="2053" max="2059" width="15.140625" style="6" customWidth="1"/>
    <col min="2060" max="2304" width="8.85546875" style="6"/>
    <col min="2305" max="2305" width="5.7109375" style="6" customWidth="1"/>
    <col min="2306" max="2306" width="26.28515625" style="6" customWidth="1"/>
    <col min="2307" max="2307" width="8.7109375" style="6" customWidth="1"/>
    <col min="2308" max="2308" width="37.28515625" style="6" customWidth="1"/>
    <col min="2309" max="2315" width="15.140625" style="6" customWidth="1"/>
    <col min="2316" max="2560" width="8.85546875" style="6"/>
    <col min="2561" max="2561" width="5.7109375" style="6" customWidth="1"/>
    <col min="2562" max="2562" width="26.28515625" style="6" customWidth="1"/>
    <col min="2563" max="2563" width="8.7109375" style="6" customWidth="1"/>
    <col min="2564" max="2564" width="37.28515625" style="6" customWidth="1"/>
    <col min="2565" max="2571" width="15.140625" style="6" customWidth="1"/>
    <col min="2572" max="2816" width="8.85546875" style="6"/>
    <col min="2817" max="2817" width="5.7109375" style="6" customWidth="1"/>
    <col min="2818" max="2818" width="26.28515625" style="6" customWidth="1"/>
    <col min="2819" max="2819" width="8.7109375" style="6" customWidth="1"/>
    <col min="2820" max="2820" width="37.28515625" style="6" customWidth="1"/>
    <col min="2821" max="2827" width="15.140625" style="6" customWidth="1"/>
    <col min="2828" max="3072" width="8.85546875" style="6"/>
    <col min="3073" max="3073" width="5.7109375" style="6" customWidth="1"/>
    <col min="3074" max="3074" width="26.28515625" style="6" customWidth="1"/>
    <col min="3075" max="3075" width="8.7109375" style="6" customWidth="1"/>
    <col min="3076" max="3076" width="37.28515625" style="6" customWidth="1"/>
    <col min="3077" max="3083" width="15.140625" style="6" customWidth="1"/>
    <col min="3084" max="3328" width="8.85546875" style="6"/>
    <col min="3329" max="3329" width="5.7109375" style="6" customWidth="1"/>
    <col min="3330" max="3330" width="26.28515625" style="6" customWidth="1"/>
    <col min="3331" max="3331" width="8.7109375" style="6" customWidth="1"/>
    <col min="3332" max="3332" width="37.28515625" style="6" customWidth="1"/>
    <col min="3333" max="3339" width="15.140625" style="6" customWidth="1"/>
    <col min="3340" max="3584" width="8.85546875" style="6"/>
    <col min="3585" max="3585" width="5.7109375" style="6" customWidth="1"/>
    <col min="3586" max="3586" width="26.28515625" style="6" customWidth="1"/>
    <col min="3587" max="3587" width="8.7109375" style="6" customWidth="1"/>
    <col min="3588" max="3588" width="37.28515625" style="6" customWidth="1"/>
    <col min="3589" max="3595" width="15.140625" style="6" customWidth="1"/>
    <col min="3596" max="3840" width="8.85546875" style="6"/>
    <col min="3841" max="3841" width="5.7109375" style="6" customWidth="1"/>
    <col min="3842" max="3842" width="26.28515625" style="6" customWidth="1"/>
    <col min="3843" max="3843" width="8.7109375" style="6" customWidth="1"/>
    <col min="3844" max="3844" width="37.28515625" style="6" customWidth="1"/>
    <col min="3845" max="3851" width="15.140625" style="6" customWidth="1"/>
    <col min="3852" max="4096" width="8.85546875" style="6"/>
    <col min="4097" max="4097" width="5.7109375" style="6" customWidth="1"/>
    <col min="4098" max="4098" width="26.28515625" style="6" customWidth="1"/>
    <col min="4099" max="4099" width="8.7109375" style="6" customWidth="1"/>
    <col min="4100" max="4100" width="37.28515625" style="6" customWidth="1"/>
    <col min="4101" max="4107" width="15.140625" style="6" customWidth="1"/>
    <col min="4108" max="4352" width="8.85546875" style="6"/>
    <col min="4353" max="4353" width="5.7109375" style="6" customWidth="1"/>
    <col min="4354" max="4354" width="26.28515625" style="6" customWidth="1"/>
    <col min="4355" max="4355" width="8.7109375" style="6" customWidth="1"/>
    <col min="4356" max="4356" width="37.28515625" style="6" customWidth="1"/>
    <col min="4357" max="4363" width="15.140625" style="6" customWidth="1"/>
    <col min="4364" max="4608" width="8.85546875" style="6"/>
    <col min="4609" max="4609" width="5.7109375" style="6" customWidth="1"/>
    <col min="4610" max="4610" width="26.28515625" style="6" customWidth="1"/>
    <col min="4611" max="4611" width="8.7109375" style="6" customWidth="1"/>
    <col min="4612" max="4612" width="37.28515625" style="6" customWidth="1"/>
    <col min="4613" max="4619" width="15.140625" style="6" customWidth="1"/>
    <col min="4620" max="4864" width="8.85546875" style="6"/>
    <col min="4865" max="4865" width="5.7109375" style="6" customWidth="1"/>
    <col min="4866" max="4866" width="26.28515625" style="6" customWidth="1"/>
    <col min="4867" max="4867" width="8.7109375" style="6" customWidth="1"/>
    <col min="4868" max="4868" width="37.28515625" style="6" customWidth="1"/>
    <col min="4869" max="4875" width="15.140625" style="6" customWidth="1"/>
    <col min="4876" max="5120" width="8.85546875" style="6"/>
    <col min="5121" max="5121" width="5.7109375" style="6" customWidth="1"/>
    <col min="5122" max="5122" width="26.28515625" style="6" customWidth="1"/>
    <col min="5123" max="5123" width="8.7109375" style="6" customWidth="1"/>
    <col min="5124" max="5124" width="37.28515625" style="6" customWidth="1"/>
    <col min="5125" max="5131" width="15.140625" style="6" customWidth="1"/>
    <col min="5132" max="5376" width="8.85546875" style="6"/>
    <col min="5377" max="5377" width="5.7109375" style="6" customWidth="1"/>
    <col min="5378" max="5378" width="26.28515625" style="6" customWidth="1"/>
    <col min="5379" max="5379" width="8.7109375" style="6" customWidth="1"/>
    <col min="5380" max="5380" width="37.28515625" style="6" customWidth="1"/>
    <col min="5381" max="5387" width="15.140625" style="6" customWidth="1"/>
    <col min="5388" max="5632" width="8.85546875" style="6"/>
    <col min="5633" max="5633" width="5.7109375" style="6" customWidth="1"/>
    <col min="5634" max="5634" width="26.28515625" style="6" customWidth="1"/>
    <col min="5635" max="5635" width="8.7109375" style="6" customWidth="1"/>
    <col min="5636" max="5636" width="37.28515625" style="6" customWidth="1"/>
    <col min="5637" max="5643" width="15.140625" style="6" customWidth="1"/>
    <col min="5644" max="5888" width="8.85546875" style="6"/>
    <col min="5889" max="5889" width="5.7109375" style="6" customWidth="1"/>
    <col min="5890" max="5890" width="26.28515625" style="6" customWidth="1"/>
    <col min="5891" max="5891" width="8.7109375" style="6" customWidth="1"/>
    <col min="5892" max="5892" width="37.28515625" style="6" customWidth="1"/>
    <col min="5893" max="5899" width="15.140625" style="6" customWidth="1"/>
    <col min="5900" max="6144" width="8.85546875" style="6"/>
    <col min="6145" max="6145" width="5.7109375" style="6" customWidth="1"/>
    <col min="6146" max="6146" width="26.28515625" style="6" customWidth="1"/>
    <col min="6147" max="6147" width="8.7109375" style="6" customWidth="1"/>
    <col min="6148" max="6148" width="37.28515625" style="6" customWidth="1"/>
    <col min="6149" max="6155" width="15.140625" style="6" customWidth="1"/>
    <col min="6156" max="6400" width="8.85546875" style="6"/>
    <col min="6401" max="6401" width="5.7109375" style="6" customWidth="1"/>
    <col min="6402" max="6402" width="26.28515625" style="6" customWidth="1"/>
    <col min="6403" max="6403" width="8.7109375" style="6" customWidth="1"/>
    <col min="6404" max="6404" width="37.28515625" style="6" customWidth="1"/>
    <col min="6405" max="6411" width="15.140625" style="6" customWidth="1"/>
    <col min="6412" max="6656" width="8.85546875" style="6"/>
    <col min="6657" max="6657" width="5.7109375" style="6" customWidth="1"/>
    <col min="6658" max="6658" width="26.28515625" style="6" customWidth="1"/>
    <col min="6659" max="6659" width="8.7109375" style="6" customWidth="1"/>
    <col min="6660" max="6660" width="37.28515625" style="6" customWidth="1"/>
    <col min="6661" max="6667" width="15.140625" style="6" customWidth="1"/>
    <col min="6668" max="6912" width="8.85546875" style="6"/>
    <col min="6913" max="6913" width="5.7109375" style="6" customWidth="1"/>
    <col min="6914" max="6914" width="26.28515625" style="6" customWidth="1"/>
    <col min="6915" max="6915" width="8.7109375" style="6" customWidth="1"/>
    <col min="6916" max="6916" width="37.28515625" style="6" customWidth="1"/>
    <col min="6917" max="6923" width="15.140625" style="6" customWidth="1"/>
    <col min="6924" max="7168" width="8.85546875" style="6"/>
    <col min="7169" max="7169" width="5.7109375" style="6" customWidth="1"/>
    <col min="7170" max="7170" width="26.28515625" style="6" customWidth="1"/>
    <col min="7171" max="7171" width="8.7109375" style="6" customWidth="1"/>
    <col min="7172" max="7172" width="37.28515625" style="6" customWidth="1"/>
    <col min="7173" max="7179" width="15.140625" style="6" customWidth="1"/>
    <col min="7180" max="7424" width="8.85546875" style="6"/>
    <col min="7425" max="7425" width="5.7109375" style="6" customWidth="1"/>
    <col min="7426" max="7426" width="26.28515625" style="6" customWidth="1"/>
    <col min="7427" max="7427" width="8.7109375" style="6" customWidth="1"/>
    <col min="7428" max="7428" width="37.28515625" style="6" customWidth="1"/>
    <col min="7429" max="7435" width="15.140625" style="6" customWidth="1"/>
    <col min="7436" max="7680" width="8.85546875" style="6"/>
    <col min="7681" max="7681" width="5.7109375" style="6" customWidth="1"/>
    <col min="7682" max="7682" width="26.28515625" style="6" customWidth="1"/>
    <col min="7683" max="7683" width="8.7109375" style="6" customWidth="1"/>
    <col min="7684" max="7684" width="37.28515625" style="6" customWidth="1"/>
    <col min="7685" max="7691" width="15.140625" style="6" customWidth="1"/>
    <col min="7692" max="7936" width="8.85546875" style="6"/>
    <col min="7937" max="7937" width="5.7109375" style="6" customWidth="1"/>
    <col min="7938" max="7938" width="26.28515625" style="6" customWidth="1"/>
    <col min="7939" max="7939" width="8.7109375" style="6" customWidth="1"/>
    <col min="7940" max="7940" width="37.28515625" style="6" customWidth="1"/>
    <col min="7941" max="7947" width="15.140625" style="6" customWidth="1"/>
    <col min="7948" max="8192" width="8.85546875" style="6"/>
    <col min="8193" max="8193" width="5.7109375" style="6" customWidth="1"/>
    <col min="8194" max="8194" width="26.28515625" style="6" customWidth="1"/>
    <col min="8195" max="8195" width="8.7109375" style="6" customWidth="1"/>
    <col min="8196" max="8196" width="37.28515625" style="6" customWidth="1"/>
    <col min="8197" max="8203" width="15.140625" style="6" customWidth="1"/>
    <col min="8204" max="8448" width="8.85546875" style="6"/>
    <col min="8449" max="8449" width="5.7109375" style="6" customWidth="1"/>
    <col min="8450" max="8450" width="26.28515625" style="6" customWidth="1"/>
    <col min="8451" max="8451" width="8.7109375" style="6" customWidth="1"/>
    <col min="8452" max="8452" width="37.28515625" style="6" customWidth="1"/>
    <col min="8453" max="8459" width="15.140625" style="6" customWidth="1"/>
    <col min="8460" max="8704" width="8.85546875" style="6"/>
    <col min="8705" max="8705" width="5.7109375" style="6" customWidth="1"/>
    <col min="8706" max="8706" width="26.28515625" style="6" customWidth="1"/>
    <col min="8707" max="8707" width="8.7109375" style="6" customWidth="1"/>
    <col min="8708" max="8708" width="37.28515625" style="6" customWidth="1"/>
    <col min="8709" max="8715" width="15.140625" style="6" customWidth="1"/>
    <col min="8716" max="8960" width="8.85546875" style="6"/>
    <col min="8961" max="8961" width="5.7109375" style="6" customWidth="1"/>
    <col min="8962" max="8962" width="26.28515625" style="6" customWidth="1"/>
    <col min="8963" max="8963" width="8.7109375" style="6" customWidth="1"/>
    <col min="8964" max="8964" width="37.28515625" style="6" customWidth="1"/>
    <col min="8965" max="8971" width="15.140625" style="6" customWidth="1"/>
    <col min="8972" max="9216" width="8.85546875" style="6"/>
    <col min="9217" max="9217" width="5.7109375" style="6" customWidth="1"/>
    <col min="9218" max="9218" width="26.28515625" style="6" customWidth="1"/>
    <col min="9219" max="9219" width="8.7109375" style="6" customWidth="1"/>
    <col min="9220" max="9220" width="37.28515625" style="6" customWidth="1"/>
    <col min="9221" max="9227" width="15.140625" style="6" customWidth="1"/>
    <col min="9228" max="9472" width="8.85546875" style="6"/>
    <col min="9473" max="9473" width="5.7109375" style="6" customWidth="1"/>
    <col min="9474" max="9474" width="26.28515625" style="6" customWidth="1"/>
    <col min="9475" max="9475" width="8.7109375" style="6" customWidth="1"/>
    <col min="9476" max="9476" width="37.28515625" style="6" customWidth="1"/>
    <col min="9477" max="9483" width="15.140625" style="6" customWidth="1"/>
    <col min="9484" max="9728" width="8.85546875" style="6"/>
    <col min="9729" max="9729" width="5.7109375" style="6" customWidth="1"/>
    <col min="9730" max="9730" width="26.28515625" style="6" customWidth="1"/>
    <col min="9731" max="9731" width="8.7109375" style="6" customWidth="1"/>
    <col min="9732" max="9732" width="37.28515625" style="6" customWidth="1"/>
    <col min="9733" max="9739" width="15.140625" style="6" customWidth="1"/>
    <col min="9740" max="9984" width="8.85546875" style="6"/>
    <col min="9985" max="9985" width="5.7109375" style="6" customWidth="1"/>
    <col min="9986" max="9986" width="26.28515625" style="6" customWidth="1"/>
    <col min="9987" max="9987" width="8.7109375" style="6" customWidth="1"/>
    <col min="9988" max="9988" width="37.28515625" style="6" customWidth="1"/>
    <col min="9989" max="9995" width="15.140625" style="6" customWidth="1"/>
    <col min="9996" max="10240" width="8.85546875" style="6"/>
    <col min="10241" max="10241" width="5.7109375" style="6" customWidth="1"/>
    <col min="10242" max="10242" width="26.28515625" style="6" customWidth="1"/>
    <col min="10243" max="10243" width="8.7109375" style="6" customWidth="1"/>
    <col min="10244" max="10244" width="37.28515625" style="6" customWidth="1"/>
    <col min="10245" max="10251" width="15.140625" style="6" customWidth="1"/>
    <col min="10252" max="10496" width="8.85546875" style="6"/>
    <col min="10497" max="10497" width="5.7109375" style="6" customWidth="1"/>
    <col min="10498" max="10498" width="26.28515625" style="6" customWidth="1"/>
    <col min="10499" max="10499" width="8.7109375" style="6" customWidth="1"/>
    <col min="10500" max="10500" width="37.28515625" style="6" customWidth="1"/>
    <col min="10501" max="10507" width="15.140625" style="6" customWidth="1"/>
    <col min="10508" max="10752" width="8.85546875" style="6"/>
    <col min="10753" max="10753" width="5.7109375" style="6" customWidth="1"/>
    <col min="10754" max="10754" width="26.28515625" style="6" customWidth="1"/>
    <col min="10755" max="10755" width="8.7109375" style="6" customWidth="1"/>
    <col min="10756" max="10756" width="37.28515625" style="6" customWidth="1"/>
    <col min="10757" max="10763" width="15.140625" style="6" customWidth="1"/>
    <col min="10764" max="11008" width="8.85546875" style="6"/>
    <col min="11009" max="11009" width="5.7109375" style="6" customWidth="1"/>
    <col min="11010" max="11010" width="26.28515625" style="6" customWidth="1"/>
    <col min="11011" max="11011" width="8.7109375" style="6" customWidth="1"/>
    <col min="11012" max="11012" width="37.28515625" style="6" customWidth="1"/>
    <col min="11013" max="11019" width="15.140625" style="6" customWidth="1"/>
    <col min="11020" max="11264" width="8.85546875" style="6"/>
    <col min="11265" max="11265" width="5.7109375" style="6" customWidth="1"/>
    <col min="11266" max="11266" width="26.28515625" style="6" customWidth="1"/>
    <col min="11267" max="11267" width="8.7109375" style="6" customWidth="1"/>
    <col min="11268" max="11268" width="37.28515625" style="6" customWidth="1"/>
    <col min="11269" max="11275" width="15.140625" style="6" customWidth="1"/>
    <col min="11276" max="11520" width="8.85546875" style="6"/>
    <col min="11521" max="11521" width="5.7109375" style="6" customWidth="1"/>
    <col min="11522" max="11522" width="26.28515625" style="6" customWidth="1"/>
    <col min="11523" max="11523" width="8.7109375" style="6" customWidth="1"/>
    <col min="11524" max="11524" width="37.28515625" style="6" customWidth="1"/>
    <col min="11525" max="11531" width="15.140625" style="6" customWidth="1"/>
    <col min="11532" max="11776" width="8.85546875" style="6"/>
    <col min="11777" max="11777" width="5.7109375" style="6" customWidth="1"/>
    <col min="11778" max="11778" width="26.28515625" style="6" customWidth="1"/>
    <col min="11779" max="11779" width="8.7109375" style="6" customWidth="1"/>
    <col min="11780" max="11780" width="37.28515625" style="6" customWidth="1"/>
    <col min="11781" max="11787" width="15.140625" style="6" customWidth="1"/>
    <col min="11788" max="12032" width="8.85546875" style="6"/>
    <col min="12033" max="12033" width="5.7109375" style="6" customWidth="1"/>
    <col min="12034" max="12034" width="26.28515625" style="6" customWidth="1"/>
    <col min="12035" max="12035" width="8.7109375" style="6" customWidth="1"/>
    <col min="12036" max="12036" width="37.28515625" style="6" customWidth="1"/>
    <col min="12037" max="12043" width="15.140625" style="6" customWidth="1"/>
    <col min="12044" max="12288" width="8.85546875" style="6"/>
    <col min="12289" max="12289" width="5.7109375" style="6" customWidth="1"/>
    <col min="12290" max="12290" width="26.28515625" style="6" customWidth="1"/>
    <col min="12291" max="12291" width="8.7109375" style="6" customWidth="1"/>
    <col min="12292" max="12292" width="37.28515625" style="6" customWidth="1"/>
    <col min="12293" max="12299" width="15.140625" style="6" customWidth="1"/>
    <col min="12300" max="12544" width="8.85546875" style="6"/>
    <col min="12545" max="12545" width="5.7109375" style="6" customWidth="1"/>
    <col min="12546" max="12546" width="26.28515625" style="6" customWidth="1"/>
    <col min="12547" max="12547" width="8.7109375" style="6" customWidth="1"/>
    <col min="12548" max="12548" width="37.28515625" style="6" customWidth="1"/>
    <col min="12549" max="12555" width="15.140625" style="6" customWidth="1"/>
    <col min="12556" max="12800" width="8.85546875" style="6"/>
    <col min="12801" max="12801" width="5.7109375" style="6" customWidth="1"/>
    <col min="12802" max="12802" width="26.28515625" style="6" customWidth="1"/>
    <col min="12803" max="12803" width="8.7109375" style="6" customWidth="1"/>
    <col min="12804" max="12804" width="37.28515625" style="6" customWidth="1"/>
    <col min="12805" max="12811" width="15.140625" style="6" customWidth="1"/>
    <col min="12812" max="13056" width="8.85546875" style="6"/>
    <col min="13057" max="13057" width="5.7109375" style="6" customWidth="1"/>
    <col min="13058" max="13058" width="26.28515625" style="6" customWidth="1"/>
    <col min="13059" max="13059" width="8.7109375" style="6" customWidth="1"/>
    <col min="13060" max="13060" width="37.28515625" style="6" customWidth="1"/>
    <col min="13061" max="13067" width="15.140625" style="6" customWidth="1"/>
    <col min="13068" max="13312" width="8.85546875" style="6"/>
    <col min="13313" max="13313" width="5.7109375" style="6" customWidth="1"/>
    <col min="13314" max="13314" width="26.28515625" style="6" customWidth="1"/>
    <col min="13315" max="13315" width="8.7109375" style="6" customWidth="1"/>
    <col min="13316" max="13316" width="37.28515625" style="6" customWidth="1"/>
    <col min="13317" max="13323" width="15.140625" style="6" customWidth="1"/>
    <col min="13324" max="13568" width="8.85546875" style="6"/>
    <col min="13569" max="13569" width="5.7109375" style="6" customWidth="1"/>
    <col min="13570" max="13570" width="26.28515625" style="6" customWidth="1"/>
    <col min="13571" max="13571" width="8.7109375" style="6" customWidth="1"/>
    <col min="13572" max="13572" width="37.28515625" style="6" customWidth="1"/>
    <col min="13573" max="13579" width="15.140625" style="6" customWidth="1"/>
    <col min="13580" max="13824" width="8.85546875" style="6"/>
    <col min="13825" max="13825" width="5.7109375" style="6" customWidth="1"/>
    <col min="13826" max="13826" width="26.28515625" style="6" customWidth="1"/>
    <col min="13827" max="13827" width="8.7109375" style="6" customWidth="1"/>
    <col min="13828" max="13828" width="37.28515625" style="6" customWidth="1"/>
    <col min="13829" max="13835" width="15.140625" style="6" customWidth="1"/>
    <col min="13836" max="14080" width="8.85546875" style="6"/>
    <col min="14081" max="14081" width="5.7109375" style="6" customWidth="1"/>
    <col min="14082" max="14082" width="26.28515625" style="6" customWidth="1"/>
    <col min="14083" max="14083" width="8.7109375" style="6" customWidth="1"/>
    <col min="14084" max="14084" width="37.28515625" style="6" customWidth="1"/>
    <col min="14085" max="14091" width="15.140625" style="6" customWidth="1"/>
    <col min="14092" max="14336" width="8.85546875" style="6"/>
    <col min="14337" max="14337" width="5.7109375" style="6" customWidth="1"/>
    <col min="14338" max="14338" width="26.28515625" style="6" customWidth="1"/>
    <col min="14339" max="14339" width="8.7109375" style="6" customWidth="1"/>
    <col min="14340" max="14340" width="37.28515625" style="6" customWidth="1"/>
    <col min="14341" max="14347" width="15.140625" style="6" customWidth="1"/>
    <col min="14348" max="14592" width="8.85546875" style="6"/>
    <col min="14593" max="14593" width="5.7109375" style="6" customWidth="1"/>
    <col min="14594" max="14594" width="26.28515625" style="6" customWidth="1"/>
    <col min="14595" max="14595" width="8.7109375" style="6" customWidth="1"/>
    <col min="14596" max="14596" width="37.28515625" style="6" customWidth="1"/>
    <col min="14597" max="14603" width="15.140625" style="6" customWidth="1"/>
    <col min="14604" max="14848" width="8.85546875" style="6"/>
    <col min="14849" max="14849" width="5.7109375" style="6" customWidth="1"/>
    <col min="14850" max="14850" width="26.28515625" style="6" customWidth="1"/>
    <col min="14851" max="14851" width="8.7109375" style="6" customWidth="1"/>
    <col min="14852" max="14852" width="37.28515625" style="6" customWidth="1"/>
    <col min="14853" max="14859" width="15.140625" style="6" customWidth="1"/>
    <col min="14860" max="15104" width="8.85546875" style="6"/>
    <col min="15105" max="15105" width="5.7109375" style="6" customWidth="1"/>
    <col min="15106" max="15106" width="26.28515625" style="6" customWidth="1"/>
    <col min="15107" max="15107" width="8.7109375" style="6" customWidth="1"/>
    <col min="15108" max="15108" width="37.28515625" style="6" customWidth="1"/>
    <col min="15109" max="15115" width="15.140625" style="6" customWidth="1"/>
    <col min="15116" max="15360" width="8.85546875" style="6"/>
    <col min="15361" max="15361" width="5.7109375" style="6" customWidth="1"/>
    <col min="15362" max="15362" width="26.28515625" style="6" customWidth="1"/>
    <col min="15363" max="15363" width="8.7109375" style="6" customWidth="1"/>
    <col min="15364" max="15364" width="37.28515625" style="6" customWidth="1"/>
    <col min="15365" max="15371" width="15.140625" style="6" customWidth="1"/>
    <col min="15372" max="15616" width="8.85546875" style="6"/>
    <col min="15617" max="15617" width="5.7109375" style="6" customWidth="1"/>
    <col min="15618" max="15618" width="26.28515625" style="6" customWidth="1"/>
    <col min="15619" max="15619" width="8.7109375" style="6" customWidth="1"/>
    <col min="15620" max="15620" width="37.28515625" style="6" customWidth="1"/>
    <col min="15621" max="15627" width="15.140625" style="6" customWidth="1"/>
    <col min="15628" max="15872" width="8.85546875" style="6"/>
    <col min="15873" max="15873" width="5.7109375" style="6" customWidth="1"/>
    <col min="15874" max="15874" width="26.28515625" style="6" customWidth="1"/>
    <col min="15875" max="15875" width="8.7109375" style="6" customWidth="1"/>
    <col min="15876" max="15876" width="37.28515625" style="6" customWidth="1"/>
    <col min="15877" max="15883" width="15.140625" style="6" customWidth="1"/>
    <col min="15884" max="16128" width="8.85546875" style="6"/>
    <col min="16129" max="16129" width="5.7109375" style="6" customWidth="1"/>
    <col min="16130" max="16130" width="26.28515625" style="6" customWidth="1"/>
    <col min="16131" max="16131" width="8.7109375" style="6" customWidth="1"/>
    <col min="16132" max="16132" width="37.28515625" style="6" customWidth="1"/>
    <col min="16133" max="16139" width="15.140625" style="6" customWidth="1"/>
    <col min="16140" max="16384" width="8.85546875" style="6"/>
  </cols>
  <sheetData>
    <row r="3" spans="1:11" x14ac:dyDescent="0.25">
      <c r="B3" s="1" t="s">
        <v>0</v>
      </c>
      <c r="C3" s="1"/>
      <c r="D3" s="1"/>
      <c r="E3" s="2"/>
      <c r="F3" s="2"/>
      <c r="G3" s="2"/>
      <c r="H3" s="2"/>
      <c r="I3" s="2"/>
      <c r="J3" s="2"/>
    </row>
    <row r="4" spans="1:11" x14ac:dyDescent="0.25">
      <c r="B4" s="1" t="s">
        <v>1</v>
      </c>
      <c r="C4" s="1"/>
      <c r="D4" s="1"/>
      <c r="E4" s="2"/>
      <c r="F4" s="2"/>
      <c r="G4" s="2"/>
      <c r="H4" s="2"/>
      <c r="I4" s="2"/>
      <c r="J4" s="2"/>
    </row>
    <row r="5" spans="1:11" x14ac:dyDescent="0.25">
      <c r="B5" s="1" t="s">
        <v>2</v>
      </c>
      <c r="C5" s="1"/>
      <c r="D5" s="1"/>
      <c r="E5" s="2"/>
      <c r="F5" s="2"/>
      <c r="G5" s="2"/>
      <c r="H5" s="2"/>
      <c r="I5" s="2"/>
      <c r="J5" s="2"/>
    </row>
    <row r="7" spans="1:11" ht="18" x14ac:dyDescent="0.25">
      <c r="A7" s="7" t="s">
        <v>3</v>
      </c>
      <c r="B7" s="8" t="s">
        <v>664</v>
      </c>
      <c r="C7" s="9"/>
      <c r="D7" s="10"/>
      <c r="E7" s="11"/>
      <c r="F7" s="11"/>
      <c r="G7" s="11"/>
      <c r="H7" s="11"/>
      <c r="I7" s="11"/>
      <c r="J7" s="12"/>
      <c r="K7" s="13"/>
    </row>
    <row r="8" spans="1:11" ht="13.5" thickBot="1" x14ac:dyDescent="0.3">
      <c r="A8" s="4" t="s">
        <v>3</v>
      </c>
      <c r="C8" s="14"/>
      <c r="E8" s="13"/>
      <c r="F8" s="13"/>
      <c r="G8" s="13"/>
      <c r="H8" s="13"/>
      <c r="I8" s="13"/>
      <c r="J8" s="13"/>
      <c r="K8" s="13"/>
    </row>
    <row r="9" spans="1:11" ht="34.5" customHeight="1" thickBot="1" x14ac:dyDescent="0.3">
      <c r="A9" s="4" t="s">
        <v>3</v>
      </c>
      <c r="B9" s="15"/>
      <c r="C9" s="16"/>
      <c r="D9" s="17" t="s">
        <v>5</v>
      </c>
      <c r="E9" s="149" t="s">
        <v>6</v>
      </c>
      <c r="F9" s="150"/>
      <c r="G9" s="149" t="s">
        <v>7</v>
      </c>
      <c r="H9" s="150"/>
      <c r="I9" s="18"/>
      <c r="J9" s="18"/>
      <c r="K9" s="13"/>
    </row>
    <row r="10" spans="1:11" ht="34.5" customHeight="1" x14ac:dyDescent="0.25">
      <c r="A10" s="4" t="s">
        <v>3</v>
      </c>
      <c r="B10" s="19" t="s">
        <v>8</v>
      </c>
      <c r="C10" s="20" t="s">
        <v>9</v>
      </c>
      <c r="D10" s="21" t="s">
        <v>10</v>
      </c>
      <c r="E10" s="22" t="s">
        <v>11</v>
      </c>
      <c r="F10" s="23" t="s">
        <v>897</v>
      </c>
      <c r="G10" s="22" t="s">
        <v>898</v>
      </c>
      <c r="H10" s="23" t="s">
        <v>899</v>
      </c>
      <c r="I10" s="23" t="s">
        <v>900</v>
      </c>
      <c r="J10" s="23" t="s">
        <v>12</v>
      </c>
      <c r="K10" s="13"/>
    </row>
    <row r="11" spans="1:11" ht="13.5" customHeight="1" thickBot="1" x14ac:dyDescent="0.3">
      <c r="A11" s="4" t="s">
        <v>3</v>
      </c>
      <c r="B11" s="24"/>
      <c r="C11" s="25"/>
      <c r="D11" s="26"/>
      <c r="E11" s="27"/>
      <c r="F11" s="28"/>
      <c r="G11" s="27"/>
      <c r="H11" s="28"/>
      <c r="I11" s="28"/>
      <c r="J11" s="28"/>
      <c r="K11" s="13"/>
    </row>
    <row r="12" spans="1:11" ht="13.5" thickBot="1" x14ac:dyDescent="0.3">
      <c r="A12" s="4" t="s">
        <v>3</v>
      </c>
      <c r="B12" s="29" t="s">
        <v>21</v>
      </c>
      <c r="C12" s="30"/>
      <c r="D12" s="31"/>
      <c r="E12" s="32"/>
      <c r="F12" s="33"/>
      <c r="G12" s="32"/>
      <c r="H12" s="33"/>
      <c r="I12" s="33"/>
      <c r="J12" s="33"/>
      <c r="K12" s="13"/>
    </row>
    <row r="13" spans="1:11" x14ac:dyDescent="0.25">
      <c r="A13" s="4" t="s">
        <v>3</v>
      </c>
      <c r="B13" s="34" t="s">
        <v>81</v>
      </c>
      <c r="C13" s="35" t="s">
        <v>667</v>
      </c>
      <c r="D13" s="36" t="s">
        <v>668</v>
      </c>
      <c r="E13" s="37">
        <v>1022890</v>
      </c>
      <c r="F13" s="38">
        <v>213306.69</v>
      </c>
      <c r="G13" s="37">
        <v>324000</v>
      </c>
      <c r="H13" s="38">
        <v>365000</v>
      </c>
      <c r="I13" s="39">
        <v>349000</v>
      </c>
      <c r="J13" s="39">
        <f>E13-(F13+H13+I13)</f>
        <v>95583.310000000056</v>
      </c>
      <c r="K13" s="13"/>
    </row>
    <row r="14" spans="1:11" x14ac:dyDescent="0.25">
      <c r="A14" s="4" t="s">
        <v>3</v>
      </c>
      <c r="B14" s="40"/>
      <c r="C14" s="41"/>
      <c r="D14" s="42" t="s">
        <v>25</v>
      </c>
      <c r="E14" s="43"/>
      <c r="F14" s="44"/>
      <c r="G14" s="43"/>
      <c r="H14" s="44"/>
      <c r="I14" s="45">
        <v>349000</v>
      </c>
      <c r="J14" s="45"/>
      <c r="K14" s="13"/>
    </row>
    <row r="15" spans="1:11" x14ac:dyDescent="0.25">
      <c r="A15" s="4" t="s">
        <v>3</v>
      </c>
      <c r="B15" s="34" t="s">
        <v>22</v>
      </c>
      <c r="C15" s="35" t="s">
        <v>1314</v>
      </c>
      <c r="D15" s="36" t="s">
        <v>1315</v>
      </c>
      <c r="E15" s="37">
        <v>12650000</v>
      </c>
      <c r="F15" s="38">
        <v>0</v>
      </c>
      <c r="G15" s="37">
        <v>0</v>
      </c>
      <c r="H15" s="38">
        <v>0</v>
      </c>
      <c r="I15" s="39">
        <v>20000</v>
      </c>
      <c r="J15" s="39">
        <f>E15-(F15+H15+I15)</f>
        <v>12630000</v>
      </c>
      <c r="K15" s="13"/>
    </row>
    <row r="16" spans="1:11" x14ac:dyDescent="0.25">
      <c r="A16" s="4" t="s">
        <v>3</v>
      </c>
      <c r="B16" s="40"/>
      <c r="C16" s="41"/>
      <c r="D16" s="42" t="s">
        <v>25</v>
      </c>
      <c r="E16" s="43"/>
      <c r="F16" s="44"/>
      <c r="G16" s="43"/>
      <c r="H16" s="44"/>
      <c r="I16" s="45">
        <v>20000</v>
      </c>
      <c r="J16" s="45"/>
      <c r="K16" s="13"/>
    </row>
    <row r="17" spans="1:11" x14ac:dyDescent="0.25">
      <c r="A17" s="4" t="s">
        <v>3</v>
      </c>
      <c r="B17" s="34" t="s">
        <v>22</v>
      </c>
      <c r="C17" s="35" t="s">
        <v>1316</v>
      </c>
      <c r="D17" s="36" t="s">
        <v>1317</v>
      </c>
      <c r="E17" s="37">
        <v>410000</v>
      </c>
      <c r="F17" s="38">
        <v>0</v>
      </c>
      <c r="G17" s="37">
        <v>0</v>
      </c>
      <c r="H17" s="38">
        <v>0</v>
      </c>
      <c r="I17" s="39">
        <v>5000</v>
      </c>
      <c r="J17" s="39">
        <f>E17-(F17+H17+I17)</f>
        <v>405000</v>
      </c>
      <c r="K17" s="13"/>
    </row>
    <row r="18" spans="1:11" x14ac:dyDescent="0.25">
      <c r="A18" s="4" t="s">
        <v>3</v>
      </c>
      <c r="B18" s="40"/>
      <c r="C18" s="41"/>
      <c r="D18" s="42" t="s">
        <v>25</v>
      </c>
      <c r="E18" s="43"/>
      <c r="F18" s="44"/>
      <c r="G18" s="43"/>
      <c r="H18" s="44"/>
      <c r="I18" s="45">
        <v>5000</v>
      </c>
      <c r="J18" s="45"/>
      <c r="K18" s="13"/>
    </row>
    <row r="19" spans="1:11" x14ac:dyDescent="0.25">
      <c r="A19" s="4" t="s">
        <v>3</v>
      </c>
      <c r="B19" s="34" t="s">
        <v>22</v>
      </c>
      <c r="C19" s="35" t="s">
        <v>1318</v>
      </c>
      <c r="D19" s="36" t="s">
        <v>1319</v>
      </c>
      <c r="E19" s="37">
        <v>250000</v>
      </c>
      <c r="F19" s="38">
        <v>0</v>
      </c>
      <c r="G19" s="37">
        <v>0</v>
      </c>
      <c r="H19" s="38">
        <v>0</v>
      </c>
      <c r="I19" s="39">
        <v>5000</v>
      </c>
      <c r="J19" s="39">
        <f>E19-(F19+H19+I19)</f>
        <v>245000</v>
      </c>
      <c r="K19" s="13"/>
    </row>
    <row r="20" spans="1:11" ht="13.5" thickBot="1" x14ac:dyDescent="0.3">
      <c r="A20" s="4" t="s">
        <v>3</v>
      </c>
      <c r="B20" s="40"/>
      <c r="C20" s="41"/>
      <c r="D20" s="42" t="s">
        <v>25</v>
      </c>
      <c r="E20" s="43"/>
      <c r="F20" s="44"/>
      <c r="G20" s="43"/>
      <c r="H20" s="44"/>
      <c r="I20" s="45">
        <v>5000</v>
      </c>
      <c r="J20" s="45"/>
      <c r="K20" s="13"/>
    </row>
    <row r="21" spans="1:11" ht="13.5" thickBot="1" x14ac:dyDescent="0.3">
      <c r="A21" s="4" t="s">
        <v>3</v>
      </c>
      <c r="B21" s="29" t="s">
        <v>70</v>
      </c>
      <c r="C21" s="30"/>
      <c r="D21" s="31"/>
      <c r="E21" s="32">
        <v>14332890</v>
      </c>
      <c r="F21" s="33">
        <v>213306.69</v>
      </c>
      <c r="G21" s="32">
        <v>324000</v>
      </c>
      <c r="H21" s="33">
        <v>365000</v>
      </c>
      <c r="I21" s="33">
        <v>379000</v>
      </c>
      <c r="J21" s="33">
        <v>13375583.310000001</v>
      </c>
      <c r="K21" s="13"/>
    </row>
    <row r="22" spans="1:11" ht="13.5" thickBot="1" x14ac:dyDescent="0.3">
      <c r="A22" s="4" t="s">
        <v>3</v>
      </c>
      <c r="B22" s="29" t="s">
        <v>202</v>
      </c>
      <c r="C22" s="30"/>
      <c r="D22" s="31"/>
      <c r="E22" s="32"/>
      <c r="F22" s="33"/>
      <c r="G22" s="32"/>
      <c r="H22" s="33"/>
      <c r="I22" s="33"/>
      <c r="J22" s="33"/>
      <c r="K22" s="13"/>
    </row>
    <row r="23" spans="1:11" x14ac:dyDescent="0.25">
      <c r="A23" s="4" t="s">
        <v>3</v>
      </c>
      <c r="B23" s="34" t="s">
        <v>1320</v>
      </c>
      <c r="C23" s="35" t="s">
        <v>1321</v>
      </c>
      <c r="D23" s="36" t="s">
        <v>1322</v>
      </c>
      <c r="E23" s="37">
        <v>30000</v>
      </c>
      <c r="F23" s="38">
        <v>0</v>
      </c>
      <c r="G23" s="37">
        <v>0</v>
      </c>
      <c r="H23" s="38">
        <v>0</v>
      </c>
      <c r="I23" s="39">
        <v>25000</v>
      </c>
      <c r="J23" s="39">
        <f>E23-(F23+H23+I23)</f>
        <v>5000</v>
      </c>
      <c r="K23" s="13"/>
    </row>
    <row r="24" spans="1:11" x14ac:dyDescent="0.25">
      <c r="A24" s="4" t="s">
        <v>3</v>
      </c>
      <c r="B24" s="40"/>
      <c r="C24" s="41"/>
      <c r="D24" s="42" t="s">
        <v>17</v>
      </c>
      <c r="E24" s="43"/>
      <c r="F24" s="44"/>
      <c r="G24" s="43"/>
      <c r="H24" s="44"/>
      <c r="I24" s="45">
        <v>25000</v>
      </c>
      <c r="J24" s="45"/>
      <c r="K24" s="13"/>
    </row>
    <row r="25" spans="1:11" x14ac:dyDescent="0.25">
      <c r="A25" s="4" t="s">
        <v>3</v>
      </c>
      <c r="B25" s="34" t="s">
        <v>1323</v>
      </c>
      <c r="C25" s="35" t="s">
        <v>1324</v>
      </c>
      <c r="D25" s="36" t="s">
        <v>1325</v>
      </c>
      <c r="E25" s="37">
        <v>680</v>
      </c>
      <c r="F25" s="38">
        <v>0</v>
      </c>
      <c r="G25" s="37">
        <v>0</v>
      </c>
      <c r="H25" s="38">
        <v>0</v>
      </c>
      <c r="I25" s="39">
        <v>500</v>
      </c>
      <c r="J25" s="39">
        <f>E25-(F25+H25+I25)</f>
        <v>180</v>
      </c>
      <c r="K25" s="13"/>
    </row>
    <row r="26" spans="1:11" x14ac:dyDescent="0.25">
      <c r="A26" s="4" t="s">
        <v>3</v>
      </c>
      <c r="B26" s="40"/>
      <c r="C26" s="41"/>
      <c r="D26" s="42" t="s">
        <v>17</v>
      </c>
      <c r="E26" s="43"/>
      <c r="F26" s="44"/>
      <c r="G26" s="43"/>
      <c r="H26" s="44"/>
      <c r="I26" s="45">
        <v>500</v>
      </c>
      <c r="J26" s="45"/>
      <c r="K26" s="13"/>
    </row>
    <row r="27" spans="1:11" x14ac:dyDescent="0.25">
      <c r="A27" s="4" t="s">
        <v>3</v>
      </c>
      <c r="B27" s="34" t="s">
        <v>1323</v>
      </c>
      <c r="C27" s="35" t="s">
        <v>1326</v>
      </c>
      <c r="D27" s="36" t="s">
        <v>1327</v>
      </c>
      <c r="E27" s="37">
        <v>1200</v>
      </c>
      <c r="F27" s="38">
        <v>0</v>
      </c>
      <c r="G27" s="37">
        <v>0</v>
      </c>
      <c r="H27" s="38">
        <v>0</v>
      </c>
      <c r="I27" s="39">
        <v>1200</v>
      </c>
      <c r="J27" s="39">
        <f>E27-(F27+H27+I27)</f>
        <v>0</v>
      </c>
      <c r="K27" s="13"/>
    </row>
    <row r="28" spans="1:11" x14ac:dyDescent="0.25">
      <c r="A28" s="4" t="s">
        <v>3</v>
      </c>
      <c r="B28" s="40"/>
      <c r="C28" s="41"/>
      <c r="D28" s="42" t="s">
        <v>17</v>
      </c>
      <c r="E28" s="43"/>
      <c r="F28" s="44"/>
      <c r="G28" s="43"/>
      <c r="H28" s="44"/>
      <c r="I28" s="45">
        <v>1200</v>
      </c>
      <c r="J28" s="45"/>
      <c r="K28" s="13"/>
    </row>
    <row r="29" spans="1:11" x14ac:dyDescent="0.25">
      <c r="A29" s="4" t="s">
        <v>3</v>
      </c>
      <c r="B29" s="34" t="s">
        <v>669</v>
      </c>
      <c r="C29" s="35" t="s">
        <v>670</v>
      </c>
      <c r="D29" s="36" t="s">
        <v>671</v>
      </c>
      <c r="E29" s="37">
        <v>850000</v>
      </c>
      <c r="F29" s="38">
        <v>65570.84</v>
      </c>
      <c r="G29" s="37">
        <v>10000</v>
      </c>
      <c r="H29" s="38">
        <v>34500</v>
      </c>
      <c r="I29" s="39">
        <v>10000</v>
      </c>
      <c r="J29" s="39">
        <f>E29-(F29+H29+I29)</f>
        <v>739929.16</v>
      </c>
      <c r="K29" s="13"/>
    </row>
    <row r="30" spans="1:11" x14ac:dyDescent="0.25">
      <c r="A30" s="4" t="s">
        <v>3</v>
      </c>
      <c r="B30" s="40"/>
      <c r="C30" s="41"/>
      <c r="D30" s="42" t="s">
        <v>17</v>
      </c>
      <c r="E30" s="43"/>
      <c r="F30" s="44"/>
      <c r="G30" s="43"/>
      <c r="H30" s="44"/>
      <c r="I30" s="45">
        <v>10000</v>
      </c>
      <c r="J30" s="45"/>
      <c r="K30" s="13"/>
    </row>
    <row r="31" spans="1:11" x14ac:dyDescent="0.25">
      <c r="A31" s="4" t="s">
        <v>3</v>
      </c>
      <c r="B31" s="34" t="s">
        <v>669</v>
      </c>
      <c r="C31" s="35" t="s">
        <v>1328</v>
      </c>
      <c r="D31" s="36" t="s">
        <v>1329</v>
      </c>
      <c r="E31" s="37">
        <v>95500</v>
      </c>
      <c r="F31" s="38">
        <v>16786.5</v>
      </c>
      <c r="G31" s="37">
        <v>0</v>
      </c>
      <c r="H31" s="38">
        <v>0</v>
      </c>
      <c r="I31" s="39">
        <v>2700</v>
      </c>
      <c r="J31" s="39">
        <f>E31-(F31+H31+I31)</f>
        <v>76013.5</v>
      </c>
      <c r="K31" s="13"/>
    </row>
    <row r="32" spans="1:11" x14ac:dyDescent="0.25">
      <c r="A32" s="4" t="s">
        <v>3</v>
      </c>
      <c r="B32" s="40"/>
      <c r="C32" s="41"/>
      <c r="D32" s="42" t="s">
        <v>17</v>
      </c>
      <c r="E32" s="43"/>
      <c r="F32" s="44"/>
      <c r="G32" s="43"/>
      <c r="H32" s="44"/>
      <c r="I32" s="45">
        <v>2700</v>
      </c>
      <c r="J32" s="45"/>
      <c r="K32" s="13"/>
    </row>
    <row r="33" spans="1:11" x14ac:dyDescent="0.25">
      <c r="A33" s="4" t="s">
        <v>3</v>
      </c>
      <c r="B33" s="34" t="s">
        <v>669</v>
      </c>
      <c r="C33" s="35" t="s">
        <v>672</v>
      </c>
      <c r="D33" s="36" t="s">
        <v>673</v>
      </c>
      <c r="E33" s="37">
        <v>40000</v>
      </c>
      <c r="F33" s="38">
        <v>26070.97</v>
      </c>
      <c r="G33" s="37">
        <v>2000</v>
      </c>
      <c r="H33" s="38">
        <v>4000</v>
      </c>
      <c r="I33" s="39">
        <v>2000</v>
      </c>
      <c r="J33" s="39">
        <f>E33-(F33+H33+I33)</f>
        <v>7929.0299999999988</v>
      </c>
      <c r="K33" s="13"/>
    </row>
    <row r="34" spans="1:11" x14ac:dyDescent="0.25">
      <c r="A34" s="4" t="s">
        <v>3</v>
      </c>
      <c r="B34" s="40"/>
      <c r="C34" s="41"/>
      <c r="D34" s="42" t="s">
        <v>17</v>
      </c>
      <c r="E34" s="43"/>
      <c r="F34" s="44"/>
      <c r="G34" s="43"/>
      <c r="H34" s="44"/>
      <c r="I34" s="45">
        <v>2000</v>
      </c>
      <c r="J34" s="45"/>
      <c r="K34" s="13"/>
    </row>
    <row r="35" spans="1:11" x14ac:dyDescent="0.25">
      <c r="A35" s="4" t="s">
        <v>3</v>
      </c>
      <c r="B35" s="34" t="s">
        <v>669</v>
      </c>
      <c r="C35" s="35" t="s">
        <v>1330</v>
      </c>
      <c r="D35" s="36" t="s">
        <v>1331</v>
      </c>
      <c r="E35" s="37">
        <v>10000</v>
      </c>
      <c r="F35" s="38">
        <v>2000</v>
      </c>
      <c r="G35" s="37">
        <v>0</v>
      </c>
      <c r="H35" s="38">
        <v>0</v>
      </c>
      <c r="I35" s="39">
        <v>2000</v>
      </c>
      <c r="J35" s="39">
        <f>E35-(F35+H35+I35)</f>
        <v>6000</v>
      </c>
      <c r="K35" s="13"/>
    </row>
    <row r="36" spans="1:11" x14ac:dyDescent="0.25">
      <c r="A36" s="4" t="s">
        <v>3</v>
      </c>
      <c r="B36" s="40"/>
      <c r="C36" s="41"/>
      <c r="D36" s="42" t="s">
        <v>17</v>
      </c>
      <c r="E36" s="43"/>
      <c r="F36" s="44"/>
      <c r="G36" s="43"/>
      <c r="H36" s="44"/>
      <c r="I36" s="45">
        <v>2000</v>
      </c>
      <c r="J36" s="45"/>
      <c r="K36" s="13"/>
    </row>
    <row r="37" spans="1:11" x14ac:dyDescent="0.25">
      <c r="A37" s="4" t="s">
        <v>3</v>
      </c>
      <c r="B37" s="34" t="s">
        <v>669</v>
      </c>
      <c r="C37" s="35" t="s">
        <v>674</v>
      </c>
      <c r="D37" s="36" t="s">
        <v>675</v>
      </c>
      <c r="E37" s="37">
        <v>11000</v>
      </c>
      <c r="F37" s="38">
        <v>215.45</v>
      </c>
      <c r="G37" s="37">
        <v>3500</v>
      </c>
      <c r="H37" s="38">
        <v>3500</v>
      </c>
      <c r="I37" s="39">
        <v>7250</v>
      </c>
      <c r="J37" s="39">
        <f>E37-(F37+H37+I37)</f>
        <v>34.549999999999272</v>
      </c>
      <c r="K37" s="13"/>
    </row>
    <row r="38" spans="1:11" x14ac:dyDescent="0.25">
      <c r="A38" s="4" t="s">
        <v>3</v>
      </c>
      <c r="B38" s="40"/>
      <c r="C38" s="41"/>
      <c r="D38" s="42" t="s">
        <v>17</v>
      </c>
      <c r="E38" s="43"/>
      <c r="F38" s="44"/>
      <c r="G38" s="43"/>
      <c r="H38" s="44"/>
      <c r="I38" s="45">
        <v>7250</v>
      </c>
      <c r="J38" s="45"/>
      <c r="K38" s="13"/>
    </row>
    <row r="39" spans="1:11" x14ac:dyDescent="0.25">
      <c r="A39" s="4" t="s">
        <v>3</v>
      </c>
      <c r="B39" s="34" t="s">
        <v>669</v>
      </c>
      <c r="C39" s="35" t="s">
        <v>1332</v>
      </c>
      <c r="D39" s="36" t="s">
        <v>1333</v>
      </c>
      <c r="E39" s="37">
        <v>3200</v>
      </c>
      <c r="F39" s="38">
        <v>0</v>
      </c>
      <c r="G39" s="37">
        <v>0</v>
      </c>
      <c r="H39" s="38">
        <v>0</v>
      </c>
      <c r="I39" s="39">
        <v>3200</v>
      </c>
      <c r="J39" s="39">
        <f>E39-(F39+H39+I39)</f>
        <v>0</v>
      </c>
      <c r="K39" s="13"/>
    </row>
    <row r="40" spans="1:11" x14ac:dyDescent="0.25">
      <c r="A40" s="4" t="s">
        <v>3</v>
      </c>
      <c r="B40" s="40"/>
      <c r="C40" s="41"/>
      <c r="D40" s="42" t="s">
        <v>17</v>
      </c>
      <c r="E40" s="43"/>
      <c r="F40" s="44"/>
      <c r="G40" s="43"/>
      <c r="H40" s="44"/>
      <c r="I40" s="45">
        <v>3200</v>
      </c>
      <c r="J40" s="45"/>
      <c r="K40" s="13"/>
    </row>
    <row r="41" spans="1:11" x14ac:dyDescent="0.25">
      <c r="A41" s="4" t="s">
        <v>3</v>
      </c>
      <c r="B41" s="34" t="s">
        <v>669</v>
      </c>
      <c r="C41" s="35" t="s">
        <v>1334</v>
      </c>
      <c r="D41" s="36" t="s">
        <v>1335</v>
      </c>
      <c r="E41" s="37">
        <v>1800</v>
      </c>
      <c r="F41" s="38">
        <v>0</v>
      </c>
      <c r="G41" s="37">
        <v>0</v>
      </c>
      <c r="H41" s="38">
        <v>0</v>
      </c>
      <c r="I41" s="39">
        <v>800</v>
      </c>
      <c r="J41" s="39">
        <f>E41-(F41+H41+I41)</f>
        <v>1000</v>
      </c>
      <c r="K41" s="13"/>
    </row>
    <row r="42" spans="1:11" x14ac:dyDescent="0.25">
      <c r="A42" s="4" t="s">
        <v>3</v>
      </c>
      <c r="B42" s="40"/>
      <c r="C42" s="41"/>
      <c r="D42" s="42" t="s">
        <v>17</v>
      </c>
      <c r="E42" s="43"/>
      <c r="F42" s="44"/>
      <c r="G42" s="43"/>
      <c r="H42" s="44"/>
      <c r="I42" s="45">
        <v>800</v>
      </c>
      <c r="J42" s="45"/>
      <c r="K42" s="13"/>
    </row>
    <row r="43" spans="1:11" x14ac:dyDescent="0.25">
      <c r="A43" s="4" t="s">
        <v>3</v>
      </c>
      <c r="B43" s="34" t="s">
        <v>669</v>
      </c>
      <c r="C43" s="35" t="s">
        <v>1336</v>
      </c>
      <c r="D43" s="36" t="s">
        <v>1337</v>
      </c>
      <c r="E43" s="37">
        <v>1200</v>
      </c>
      <c r="F43" s="38">
        <v>0</v>
      </c>
      <c r="G43" s="37">
        <v>0</v>
      </c>
      <c r="H43" s="38">
        <v>0</v>
      </c>
      <c r="I43" s="39">
        <v>1200</v>
      </c>
      <c r="J43" s="39">
        <f>E43-(F43+H43+I43)</f>
        <v>0</v>
      </c>
      <c r="K43" s="13"/>
    </row>
    <row r="44" spans="1:11" x14ac:dyDescent="0.25">
      <c r="A44" s="4" t="s">
        <v>3</v>
      </c>
      <c r="B44" s="40"/>
      <c r="C44" s="41"/>
      <c r="D44" s="42" t="s">
        <v>17</v>
      </c>
      <c r="E44" s="43"/>
      <c r="F44" s="44"/>
      <c r="G44" s="43"/>
      <c r="H44" s="44"/>
      <c r="I44" s="45">
        <v>1200</v>
      </c>
      <c r="J44" s="45"/>
      <c r="K44" s="13"/>
    </row>
    <row r="45" spans="1:11" x14ac:dyDescent="0.25">
      <c r="A45" s="4" t="s">
        <v>3</v>
      </c>
      <c r="B45" s="34" t="s">
        <v>22</v>
      </c>
      <c r="C45" s="35" t="s">
        <v>1338</v>
      </c>
      <c r="D45" s="36" t="s">
        <v>1339</v>
      </c>
      <c r="E45" s="37">
        <v>3000</v>
      </c>
      <c r="F45" s="38">
        <v>0</v>
      </c>
      <c r="G45" s="37">
        <v>0</v>
      </c>
      <c r="H45" s="38">
        <v>500</v>
      </c>
      <c r="I45" s="39">
        <v>1000</v>
      </c>
      <c r="J45" s="39">
        <f>E45-(F45+H45+I45)</f>
        <v>1500</v>
      </c>
      <c r="K45" s="13"/>
    </row>
    <row r="46" spans="1:11" x14ac:dyDescent="0.25">
      <c r="A46" s="4" t="s">
        <v>3</v>
      </c>
      <c r="B46" s="40"/>
      <c r="C46" s="41"/>
      <c r="D46" s="42" t="s">
        <v>25</v>
      </c>
      <c r="E46" s="43"/>
      <c r="F46" s="44"/>
      <c r="G46" s="43"/>
      <c r="H46" s="44"/>
      <c r="I46" s="45">
        <v>1000</v>
      </c>
      <c r="J46" s="45"/>
      <c r="K46" s="13"/>
    </row>
    <row r="47" spans="1:11" x14ac:dyDescent="0.25">
      <c r="A47" s="4" t="s">
        <v>3</v>
      </c>
      <c r="B47" s="34" t="s">
        <v>22</v>
      </c>
      <c r="C47" s="35" t="s">
        <v>676</v>
      </c>
      <c r="D47" s="36" t="s">
        <v>677</v>
      </c>
      <c r="E47" s="37">
        <v>2950000</v>
      </c>
      <c r="F47" s="38">
        <v>97848.29</v>
      </c>
      <c r="G47" s="37">
        <v>550000</v>
      </c>
      <c r="H47" s="38">
        <v>830000</v>
      </c>
      <c r="I47" s="39">
        <v>200000</v>
      </c>
      <c r="J47" s="39">
        <f>E47-(F47+H47+I47)</f>
        <v>1822151.71</v>
      </c>
      <c r="K47" s="13"/>
    </row>
    <row r="48" spans="1:11" x14ac:dyDescent="0.25">
      <c r="A48" s="4" t="s">
        <v>3</v>
      </c>
      <c r="B48" s="40"/>
      <c r="C48" s="41"/>
      <c r="D48" s="42" t="s">
        <v>25</v>
      </c>
      <c r="E48" s="43"/>
      <c r="F48" s="44"/>
      <c r="G48" s="43"/>
      <c r="H48" s="44"/>
      <c r="I48" s="45">
        <v>200000</v>
      </c>
      <c r="J48" s="45"/>
      <c r="K48" s="13"/>
    </row>
    <row r="49" spans="1:11" x14ac:dyDescent="0.25">
      <c r="A49" s="4" t="s">
        <v>3</v>
      </c>
      <c r="B49" s="34" t="s">
        <v>22</v>
      </c>
      <c r="C49" s="35" t="s">
        <v>678</v>
      </c>
      <c r="D49" s="36" t="s">
        <v>679</v>
      </c>
      <c r="E49" s="37">
        <v>200000</v>
      </c>
      <c r="F49" s="38">
        <v>36</v>
      </c>
      <c r="G49" s="37">
        <v>40000</v>
      </c>
      <c r="H49" s="38">
        <v>68000</v>
      </c>
      <c r="I49" s="39">
        <v>78000</v>
      </c>
      <c r="J49" s="39">
        <f>E49-(F49+H49+I49)</f>
        <v>53964</v>
      </c>
      <c r="K49" s="13"/>
    </row>
    <row r="50" spans="1:11" x14ac:dyDescent="0.25">
      <c r="A50" s="4" t="s">
        <v>3</v>
      </c>
      <c r="B50" s="40"/>
      <c r="C50" s="41"/>
      <c r="D50" s="42" t="s">
        <v>25</v>
      </c>
      <c r="E50" s="43"/>
      <c r="F50" s="44"/>
      <c r="G50" s="43"/>
      <c r="H50" s="44"/>
      <c r="I50" s="45">
        <v>78000</v>
      </c>
      <c r="J50" s="45"/>
      <c r="K50" s="13"/>
    </row>
    <row r="51" spans="1:11" x14ac:dyDescent="0.25">
      <c r="A51" s="4" t="s">
        <v>3</v>
      </c>
      <c r="B51" s="34" t="s">
        <v>680</v>
      </c>
      <c r="C51" s="35" t="s">
        <v>1340</v>
      </c>
      <c r="D51" s="36" t="s">
        <v>1341</v>
      </c>
      <c r="E51" s="37">
        <v>30000</v>
      </c>
      <c r="F51" s="38">
        <v>12647.5</v>
      </c>
      <c r="G51" s="37">
        <v>0</v>
      </c>
      <c r="H51" s="38">
        <v>2000</v>
      </c>
      <c r="I51" s="39">
        <v>2000</v>
      </c>
      <c r="J51" s="39">
        <f>E51-(F51+H51+I51)</f>
        <v>13352.5</v>
      </c>
      <c r="K51" s="13"/>
    </row>
    <row r="52" spans="1:11" x14ac:dyDescent="0.25">
      <c r="A52" s="4" t="s">
        <v>3</v>
      </c>
      <c r="B52" s="40"/>
      <c r="C52" s="41"/>
      <c r="D52" s="42" t="s">
        <v>25</v>
      </c>
      <c r="E52" s="43"/>
      <c r="F52" s="44"/>
      <c r="G52" s="43"/>
      <c r="H52" s="44"/>
      <c r="I52" s="45">
        <v>2000</v>
      </c>
      <c r="J52" s="45"/>
      <c r="K52" s="13"/>
    </row>
    <row r="53" spans="1:11" x14ac:dyDescent="0.25">
      <c r="A53" s="4" t="s">
        <v>3</v>
      </c>
      <c r="B53" s="34" t="s">
        <v>680</v>
      </c>
      <c r="C53" s="35" t="s">
        <v>1342</v>
      </c>
      <c r="D53" s="36" t="s">
        <v>1343</v>
      </c>
      <c r="E53" s="37">
        <v>2200</v>
      </c>
      <c r="F53" s="38">
        <v>0</v>
      </c>
      <c r="G53" s="37">
        <v>0</v>
      </c>
      <c r="H53" s="38">
        <v>0</v>
      </c>
      <c r="I53" s="39">
        <v>2200</v>
      </c>
      <c r="J53" s="39">
        <f>E53-(F53+H53+I53)</f>
        <v>0</v>
      </c>
      <c r="K53" s="13"/>
    </row>
    <row r="54" spans="1:11" x14ac:dyDescent="0.25">
      <c r="A54" s="4" t="s">
        <v>3</v>
      </c>
      <c r="B54" s="40"/>
      <c r="C54" s="41"/>
      <c r="D54" s="42" t="s">
        <v>681</v>
      </c>
      <c r="E54" s="43"/>
      <c r="F54" s="44"/>
      <c r="G54" s="43"/>
      <c r="H54" s="44"/>
      <c r="I54" s="45">
        <v>2200</v>
      </c>
      <c r="J54" s="45"/>
      <c r="K54" s="13"/>
    </row>
    <row r="55" spans="1:11" x14ac:dyDescent="0.25">
      <c r="A55" s="4" t="s">
        <v>3</v>
      </c>
      <c r="B55" s="34" t="s">
        <v>682</v>
      </c>
      <c r="C55" s="35" t="s">
        <v>683</v>
      </c>
      <c r="D55" s="36" t="s">
        <v>684</v>
      </c>
      <c r="E55" s="37">
        <v>662000</v>
      </c>
      <c r="F55" s="38">
        <v>286600.07</v>
      </c>
      <c r="G55" s="37">
        <v>31000</v>
      </c>
      <c r="H55" s="38">
        <v>31000</v>
      </c>
      <c r="I55" s="39">
        <v>500</v>
      </c>
      <c r="J55" s="39">
        <f>E55-(F55+H55+I55)</f>
        <v>343899.93</v>
      </c>
      <c r="K55" s="13"/>
    </row>
    <row r="56" spans="1:11" x14ac:dyDescent="0.25">
      <c r="A56" s="4" t="s">
        <v>3</v>
      </c>
      <c r="B56" s="40"/>
      <c r="C56" s="41"/>
      <c r="D56" s="42" t="s">
        <v>17</v>
      </c>
      <c r="E56" s="43"/>
      <c r="F56" s="44"/>
      <c r="G56" s="43"/>
      <c r="H56" s="44"/>
      <c r="I56" s="45">
        <v>500</v>
      </c>
      <c r="J56" s="45"/>
      <c r="K56" s="13"/>
    </row>
    <row r="57" spans="1:11" x14ac:dyDescent="0.25">
      <c r="A57" s="4" t="s">
        <v>3</v>
      </c>
      <c r="B57" s="34" t="s">
        <v>682</v>
      </c>
      <c r="C57" s="35" t="s">
        <v>685</v>
      </c>
      <c r="D57" s="36" t="s">
        <v>686</v>
      </c>
      <c r="E57" s="37">
        <v>204300</v>
      </c>
      <c r="F57" s="38">
        <v>8750.7099999999991</v>
      </c>
      <c r="G57" s="37">
        <v>1000</v>
      </c>
      <c r="H57" s="38">
        <v>1000</v>
      </c>
      <c r="I57" s="39">
        <v>4000</v>
      </c>
      <c r="J57" s="39">
        <f>E57-(F57+H57+I57)</f>
        <v>190549.29</v>
      </c>
      <c r="K57" s="13"/>
    </row>
    <row r="58" spans="1:11" x14ac:dyDescent="0.25">
      <c r="A58" s="4" t="s">
        <v>3</v>
      </c>
      <c r="B58" s="40"/>
      <c r="C58" s="41"/>
      <c r="D58" s="42" t="s">
        <v>17</v>
      </c>
      <c r="E58" s="43"/>
      <c r="F58" s="44"/>
      <c r="G58" s="43"/>
      <c r="H58" s="44"/>
      <c r="I58" s="45">
        <v>4000</v>
      </c>
      <c r="J58" s="45"/>
      <c r="K58" s="13"/>
    </row>
    <row r="59" spans="1:11" x14ac:dyDescent="0.25">
      <c r="A59" s="4" t="s">
        <v>3</v>
      </c>
      <c r="B59" s="34" t="s">
        <v>682</v>
      </c>
      <c r="C59" s="35" t="s">
        <v>687</v>
      </c>
      <c r="D59" s="36" t="s">
        <v>688</v>
      </c>
      <c r="E59" s="37">
        <v>74500</v>
      </c>
      <c r="F59" s="38">
        <v>4321.3900000000003</v>
      </c>
      <c r="G59" s="37">
        <v>900</v>
      </c>
      <c r="H59" s="38">
        <v>900</v>
      </c>
      <c r="I59" s="39">
        <v>2000</v>
      </c>
      <c r="J59" s="39">
        <f>E59-(F59+H59+I59)</f>
        <v>67278.61</v>
      </c>
      <c r="K59" s="13"/>
    </row>
    <row r="60" spans="1:11" x14ac:dyDescent="0.25">
      <c r="A60" s="4" t="s">
        <v>3</v>
      </c>
      <c r="B60" s="40"/>
      <c r="C60" s="41"/>
      <c r="D60" s="42" t="s">
        <v>17</v>
      </c>
      <c r="E60" s="43"/>
      <c r="F60" s="44"/>
      <c r="G60" s="43"/>
      <c r="H60" s="44"/>
      <c r="I60" s="45">
        <v>2000</v>
      </c>
      <c r="J60" s="45"/>
      <c r="K60" s="13"/>
    </row>
    <row r="61" spans="1:11" x14ac:dyDescent="0.25">
      <c r="A61" s="4" t="s">
        <v>3</v>
      </c>
      <c r="B61" s="34" t="s">
        <v>682</v>
      </c>
      <c r="C61" s="35" t="s">
        <v>689</v>
      </c>
      <c r="D61" s="36" t="s">
        <v>690</v>
      </c>
      <c r="E61" s="37">
        <v>47500</v>
      </c>
      <c r="F61" s="38">
        <v>2539.37</v>
      </c>
      <c r="G61" s="37">
        <v>1500</v>
      </c>
      <c r="H61" s="38">
        <v>1500</v>
      </c>
      <c r="I61" s="39">
        <v>3000</v>
      </c>
      <c r="J61" s="39">
        <f>E61-(F61+H61+I61)</f>
        <v>40460.629999999997</v>
      </c>
      <c r="K61" s="13"/>
    </row>
    <row r="62" spans="1:11" x14ac:dyDescent="0.25">
      <c r="A62" s="4" t="s">
        <v>3</v>
      </c>
      <c r="B62" s="40"/>
      <c r="C62" s="41"/>
      <c r="D62" s="42" t="s">
        <v>17</v>
      </c>
      <c r="E62" s="43"/>
      <c r="F62" s="44"/>
      <c r="G62" s="43"/>
      <c r="H62" s="44"/>
      <c r="I62" s="45">
        <v>3000</v>
      </c>
      <c r="J62" s="45"/>
      <c r="K62" s="13"/>
    </row>
    <row r="63" spans="1:11" x14ac:dyDescent="0.25">
      <c r="A63" s="4" t="s">
        <v>3</v>
      </c>
      <c r="B63" s="34" t="s">
        <v>682</v>
      </c>
      <c r="C63" s="35" t="s">
        <v>691</v>
      </c>
      <c r="D63" s="36" t="s">
        <v>692</v>
      </c>
      <c r="E63" s="37">
        <v>751300</v>
      </c>
      <c r="F63" s="38">
        <v>0</v>
      </c>
      <c r="G63" s="37">
        <v>80000</v>
      </c>
      <c r="H63" s="38">
        <v>80000</v>
      </c>
      <c r="I63" s="39">
        <v>500</v>
      </c>
      <c r="J63" s="39">
        <f>E63-(F63+H63+I63)</f>
        <v>670800</v>
      </c>
      <c r="K63" s="13"/>
    </row>
    <row r="64" spans="1:11" x14ac:dyDescent="0.25">
      <c r="A64" s="4" t="s">
        <v>3</v>
      </c>
      <c r="B64" s="40"/>
      <c r="C64" s="41"/>
      <c r="D64" s="42" t="s">
        <v>17</v>
      </c>
      <c r="E64" s="43"/>
      <c r="F64" s="44"/>
      <c r="G64" s="43"/>
      <c r="H64" s="44"/>
      <c r="I64" s="45">
        <v>500</v>
      </c>
      <c r="J64" s="45"/>
      <c r="K64" s="13"/>
    </row>
    <row r="65" spans="1:11" x14ac:dyDescent="0.25">
      <c r="A65" s="4" t="s">
        <v>3</v>
      </c>
      <c r="B65" s="34" t="s">
        <v>693</v>
      </c>
      <c r="C65" s="35" t="s">
        <v>694</v>
      </c>
      <c r="D65" s="36" t="s">
        <v>695</v>
      </c>
      <c r="E65" s="37">
        <v>20000</v>
      </c>
      <c r="F65" s="38">
        <v>0</v>
      </c>
      <c r="G65" s="37">
        <v>4000</v>
      </c>
      <c r="H65" s="38">
        <v>4000</v>
      </c>
      <c r="I65" s="39">
        <v>4000</v>
      </c>
      <c r="J65" s="39">
        <f>E65-(F65+H65+I65)</f>
        <v>12000</v>
      </c>
      <c r="K65" s="13"/>
    </row>
    <row r="66" spans="1:11" x14ac:dyDescent="0.25">
      <c r="A66" s="4" t="s">
        <v>3</v>
      </c>
      <c r="B66" s="40"/>
      <c r="C66" s="41"/>
      <c r="D66" s="42" t="s">
        <v>17</v>
      </c>
      <c r="E66" s="43"/>
      <c r="F66" s="44"/>
      <c r="G66" s="43"/>
      <c r="H66" s="44"/>
      <c r="I66" s="45">
        <v>4000</v>
      </c>
      <c r="J66" s="45"/>
      <c r="K66" s="13"/>
    </row>
    <row r="67" spans="1:11" x14ac:dyDescent="0.25">
      <c r="A67" s="4" t="s">
        <v>3</v>
      </c>
      <c r="B67" s="34" t="s">
        <v>1344</v>
      </c>
      <c r="C67" s="35" t="s">
        <v>1345</v>
      </c>
      <c r="D67" s="36" t="s">
        <v>1346</v>
      </c>
      <c r="E67" s="37">
        <v>5000</v>
      </c>
      <c r="F67" s="38">
        <v>2329.17</v>
      </c>
      <c r="G67" s="37">
        <v>0</v>
      </c>
      <c r="H67" s="38">
        <v>0</v>
      </c>
      <c r="I67" s="39">
        <v>80</v>
      </c>
      <c r="J67" s="39">
        <f>E67-(F67+H67+I67)</f>
        <v>2590.83</v>
      </c>
      <c r="K67" s="13"/>
    </row>
    <row r="68" spans="1:11" x14ac:dyDescent="0.25">
      <c r="A68" s="4" t="s">
        <v>3</v>
      </c>
      <c r="B68" s="40"/>
      <c r="C68" s="41"/>
      <c r="D68" s="42" t="s">
        <v>17</v>
      </c>
      <c r="E68" s="43"/>
      <c r="F68" s="44"/>
      <c r="G68" s="43"/>
      <c r="H68" s="44"/>
      <c r="I68" s="45">
        <v>80</v>
      </c>
      <c r="J68" s="45"/>
      <c r="K68" s="13"/>
    </row>
    <row r="69" spans="1:11" x14ac:dyDescent="0.25">
      <c r="A69" s="4" t="s">
        <v>3</v>
      </c>
      <c r="B69" s="34" t="s">
        <v>1344</v>
      </c>
      <c r="C69" s="35" t="s">
        <v>1347</v>
      </c>
      <c r="D69" s="36" t="s">
        <v>1348</v>
      </c>
      <c r="E69" s="37">
        <v>8200</v>
      </c>
      <c r="F69" s="38">
        <v>143.19</v>
      </c>
      <c r="G69" s="37">
        <v>0</v>
      </c>
      <c r="H69" s="38">
        <v>0</v>
      </c>
      <c r="I69" s="39">
        <v>7906.8</v>
      </c>
      <c r="J69" s="39">
        <f>E69-(F69+H69+I69)</f>
        <v>150.01000000000022</v>
      </c>
      <c r="K69" s="13"/>
    </row>
    <row r="70" spans="1:11" x14ac:dyDescent="0.25">
      <c r="A70" s="4" t="s">
        <v>3</v>
      </c>
      <c r="B70" s="40"/>
      <c r="C70" s="41"/>
      <c r="D70" s="42" t="s">
        <v>17</v>
      </c>
      <c r="E70" s="43"/>
      <c r="F70" s="44"/>
      <c r="G70" s="43"/>
      <c r="H70" s="44"/>
      <c r="I70" s="45">
        <v>7906.8</v>
      </c>
      <c r="J70" s="45"/>
      <c r="K70" s="13"/>
    </row>
    <row r="71" spans="1:11" x14ac:dyDescent="0.25">
      <c r="A71" s="4" t="s">
        <v>3</v>
      </c>
      <c r="B71" s="34" t="s">
        <v>1344</v>
      </c>
      <c r="C71" s="35" t="s">
        <v>1349</v>
      </c>
      <c r="D71" s="36" t="s">
        <v>1350</v>
      </c>
      <c r="E71" s="37">
        <v>7200</v>
      </c>
      <c r="F71" s="38">
        <v>0</v>
      </c>
      <c r="G71" s="37">
        <v>0</v>
      </c>
      <c r="H71" s="38">
        <v>0</v>
      </c>
      <c r="I71" s="39">
        <v>7200</v>
      </c>
      <c r="J71" s="39">
        <f>E71-(F71+H71+I71)</f>
        <v>0</v>
      </c>
      <c r="K71" s="13"/>
    </row>
    <row r="72" spans="1:11" x14ac:dyDescent="0.25">
      <c r="A72" s="4" t="s">
        <v>3</v>
      </c>
      <c r="B72" s="40"/>
      <c r="C72" s="41"/>
      <c r="D72" s="42" t="s">
        <v>17</v>
      </c>
      <c r="E72" s="43"/>
      <c r="F72" s="44"/>
      <c r="G72" s="43"/>
      <c r="H72" s="44"/>
      <c r="I72" s="45">
        <v>7200</v>
      </c>
      <c r="J72" s="45"/>
      <c r="K72" s="13"/>
    </row>
    <row r="73" spans="1:11" x14ac:dyDescent="0.25">
      <c r="A73" s="4" t="s">
        <v>3</v>
      </c>
      <c r="B73" s="34" t="s">
        <v>1344</v>
      </c>
      <c r="C73" s="35" t="s">
        <v>1351</v>
      </c>
      <c r="D73" s="36" t="s">
        <v>1352</v>
      </c>
      <c r="E73" s="37">
        <v>10000</v>
      </c>
      <c r="F73" s="38">
        <v>0</v>
      </c>
      <c r="G73" s="37">
        <v>0</v>
      </c>
      <c r="H73" s="38">
        <v>0</v>
      </c>
      <c r="I73" s="39">
        <v>10000</v>
      </c>
      <c r="J73" s="39">
        <f>E73-(F73+H73+I73)</f>
        <v>0</v>
      </c>
      <c r="K73" s="13"/>
    </row>
    <row r="74" spans="1:11" x14ac:dyDescent="0.25">
      <c r="A74" s="4" t="s">
        <v>3</v>
      </c>
      <c r="B74" s="40"/>
      <c r="C74" s="41"/>
      <c r="D74" s="42" t="s">
        <v>17</v>
      </c>
      <c r="E74" s="43"/>
      <c r="F74" s="44"/>
      <c r="G74" s="43"/>
      <c r="H74" s="44"/>
      <c r="I74" s="45">
        <v>10000</v>
      </c>
      <c r="J74" s="45"/>
      <c r="K74" s="13"/>
    </row>
    <row r="75" spans="1:11" x14ac:dyDescent="0.25">
      <c r="A75" s="4" t="s">
        <v>3</v>
      </c>
      <c r="B75" s="34" t="s">
        <v>696</v>
      </c>
      <c r="C75" s="35" t="s">
        <v>697</v>
      </c>
      <c r="D75" s="36" t="s">
        <v>1353</v>
      </c>
      <c r="E75" s="37">
        <v>12970.4</v>
      </c>
      <c r="F75" s="38">
        <v>1984.7</v>
      </c>
      <c r="G75" s="37">
        <v>1500</v>
      </c>
      <c r="H75" s="38">
        <v>1500</v>
      </c>
      <c r="I75" s="39">
        <v>1500</v>
      </c>
      <c r="J75" s="39">
        <f>E75-(F75+H75+I75)</f>
        <v>7985.7</v>
      </c>
      <c r="K75" s="13"/>
    </row>
    <row r="76" spans="1:11" x14ac:dyDescent="0.25">
      <c r="A76" s="4" t="s">
        <v>3</v>
      </c>
      <c r="B76" s="40"/>
      <c r="C76" s="41"/>
      <c r="D76" s="42" t="s">
        <v>17</v>
      </c>
      <c r="E76" s="43"/>
      <c r="F76" s="44"/>
      <c r="G76" s="43"/>
      <c r="H76" s="44"/>
      <c r="I76" s="45">
        <v>1500</v>
      </c>
      <c r="J76" s="45"/>
      <c r="K76" s="13"/>
    </row>
    <row r="77" spans="1:11" x14ac:dyDescent="0.25">
      <c r="A77" s="4" t="s">
        <v>3</v>
      </c>
      <c r="B77" s="34" t="s">
        <v>696</v>
      </c>
      <c r="C77" s="35" t="s">
        <v>698</v>
      </c>
      <c r="D77" s="36" t="s">
        <v>699</v>
      </c>
      <c r="E77" s="37">
        <v>9256.5</v>
      </c>
      <c r="F77" s="38">
        <v>784.14</v>
      </c>
      <c r="G77" s="37">
        <v>5000</v>
      </c>
      <c r="H77" s="38">
        <v>5000</v>
      </c>
      <c r="I77" s="39">
        <v>3356.5</v>
      </c>
      <c r="J77" s="39">
        <f>E77-(F77+H77+I77)</f>
        <v>115.86000000000058</v>
      </c>
      <c r="K77" s="13"/>
    </row>
    <row r="78" spans="1:11" x14ac:dyDescent="0.25">
      <c r="A78" s="4" t="s">
        <v>3</v>
      </c>
      <c r="B78" s="40"/>
      <c r="C78" s="41"/>
      <c r="D78" s="42" t="s">
        <v>17</v>
      </c>
      <c r="E78" s="43"/>
      <c r="F78" s="44"/>
      <c r="G78" s="43"/>
      <c r="H78" s="44"/>
      <c r="I78" s="45">
        <v>3356.5</v>
      </c>
      <c r="J78" s="45"/>
      <c r="K78" s="13"/>
    </row>
    <row r="79" spans="1:11" x14ac:dyDescent="0.25">
      <c r="A79" s="4" t="s">
        <v>3</v>
      </c>
      <c r="B79" s="34" t="s">
        <v>700</v>
      </c>
      <c r="C79" s="35" t="s">
        <v>701</v>
      </c>
      <c r="D79" s="36" t="s">
        <v>702</v>
      </c>
      <c r="E79" s="37">
        <v>10000</v>
      </c>
      <c r="F79" s="38">
        <v>5713.46</v>
      </c>
      <c r="G79" s="37">
        <v>2000</v>
      </c>
      <c r="H79" s="38">
        <v>2000</v>
      </c>
      <c r="I79" s="39">
        <v>2000</v>
      </c>
      <c r="J79" s="39">
        <f>E79-(F79+H79+I79)</f>
        <v>286.54000000000087</v>
      </c>
      <c r="K79" s="13"/>
    </row>
    <row r="80" spans="1:11" x14ac:dyDescent="0.25">
      <c r="A80" s="4" t="s">
        <v>3</v>
      </c>
      <c r="B80" s="40"/>
      <c r="C80" s="41"/>
      <c r="D80" s="42" t="s">
        <v>17</v>
      </c>
      <c r="E80" s="43"/>
      <c r="F80" s="44"/>
      <c r="G80" s="43"/>
      <c r="H80" s="44"/>
      <c r="I80" s="45">
        <v>2000</v>
      </c>
      <c r="J80" s="45"/>
      <c r="K80" s="13"/>
    </row>
    <row r="81" spans="1:11" x14ac:dyDescent="0.25">
      <c r="A81" s="4" t="s">
        <v>3</v>
      </c>
      <c r="B81" s="34" t="s">
        <v>700</v>
      </c>
      <c r="C81" s="35" t="s">
        <v>703</v>
      </c>
      <c r="D81" s="36" t="s">
        <v>704</v>
      </c>
      <c r="E81" s="37">
        <v>10000</v>
      </c>
      <c r="F81" s="38">
        <v>0</v>
      </c>
      <c r="G81" s="37">
        <v>3000</v>
      </c>
      <c r="H81" s="38">
        <v>3000</v>
      </c>
      <c r="I81" s="39">
        <v>3000</v>
      </c>
      <c r="J81" s="39">
        <f>E81-(F81+H81+I81)</f>
        <v>4000</v>
      </c>
      <c r="K81" s="13"/>
    </row>
    <row r="82" spans="1:11" ht="13.5" thickBot="1" x14ac:dyDescent="0.3">
      <c r="A82" s="4" t="s">
        <v>3</v>
      </c>
      <c r="B82" s="40"/>
      <c r="C82" s="41"/>
      <c r="D82" s="42" t="s">
        <v>17</v>
      </c>
      <c r="E82" s="43"/>
      <c r="F82" s="44"/>
      <c r="G82" s="43"/>
      <c r="H82" s="44"/>
      <c r="I82" s="45">
        <v>3000</v>
      </c>
      <c r="J82" s="45"/>
      <c r="K82" s="13"/>
    </row>
    <row r="83" spans="1:11" ht="13.5" thickBot="1" x14ac:dyDescent="0.3">
      <c r="A83" s="4" t="s">
        <v>3</v>
      </c>
      <c r="B83" s="29" t="s">
        <v>203</v>
      </c>
      <c r="C83" s="30"/>
      <c r="D83" s="31"/>
      <c r="E83" s="32">
        <v>6062006.9000000004</v>
      </c>
      <c r="F83" s="33">
        <v>534341.74</v>
      </c>
      <c r="G83" s="32">
        <v>735400</v>
      </c>
      <c r="H83" s="33">
        <v>1072400</v>
      </c>
      <c r="I83" s="33">
        <v>388093.3</v>
      </c>
      <c r="J83" s="33">
        <v>4067171.86</v>
      </c>
      <c r="K83" s="13"/>
    </row>
    <row r="84" spans="1:11" ht="13.5" thickBot="1" x14ac:dyDescent="0.3">
      <c r="A84" s="4" t="s">
        <v>3</v>
      </c>
      <c r="B84" s="29" t="s">
        <v>614</v>
      </c>
      <c r="C84" s="30"/>
      <c r="D84" s="31"/>
      <c r="E84" s="32"/>
      <c r="F84" s="33"/>
      <c r="G84" s="32"/>
      <c r="H84" s="33"/>
      <c r="I84" s="33"/>
      <c r="J84" s="33"/>
      <c r="K84" s="13"/>
    </row>
    <row r="85" spans="1:11" x14ac:dyDescent="0.25">
      <c r="A85" s="4" t="s">
        <v>3</v>
      </c>
      <c r="B85" s="34" t="s">
        <v>81</v>
      </c>
      <c r="C85" s="35" t="s">
        <v>705</v>
      </c>
      <c r="D85" s="36" t="s">
        <v>706</v>
      </c>
      <c r="E85" s="37">
        <v>1971160</v>
      </c>
      <c r="F85" s="38">
        <v>1479184.52</v>
      </c>
      <c r="G85" s="37">
        <v>10000</v>
      </c>
      <c r="H85" s="38">
        <v>43634.3</v>
      </c>
      <c r="I85" s="39">
        <v>10000</v>
      </c>
      <c r="J85" s="39">
        <f>E85-(F85+H85+I85)</f>
        <v>438341.17999999993</v>
      </c>
      <c r="K85" s="13"/>
    </row>
    <row r="86" spans="1:11" x14ac:dyDescent="0.25">
      <c r="A86" s="4" t="s">
        <v>3</v>
      </c>
      <c r="B86" s="40"/>
      <c r="C86" s="41"/>
      <c r="D86" s="42" t="s">
        <v>25</v>
      </c>
      <c r="E86" s="43"/>
      <c r="F86" s="44"/>
      <c r="G86" s="43"/>
      <c r="H86" s="44"/>
      <c r="I86" s="45">
        <v>10000</v>
      </c>
      <c r="J86" s="45"/>
      <c r="K86" s="13"/>
    </row>
    <row r="87" spans="1:11" x14ac:dyDescent="0.25">
      <c r="A87" s="4" t="s">
        <v>3</v>
      </c>
      <c r="B87" s="34" t="s">
        <v>81</v>
      </c>
      <c r="C87" s="35" t="s">
        <v>707</v>
      </c>
      <c r="D87" s="36" t="s">
        <v>708</v>
      </c>
      <c r="E87" s="37">
        <v>10000</v>
      </c>
      <c r="F87" s="38">
        <v>0</v>
      </c>
      <c r="G87" s="37">
        <v>10000</v>
      </c>
      <c r="H87" s="38">
        <v>10000</v>
      </c>
      <c r="I87" s="39">
        <v>5000</v>
      </c>
      <c r="J87" s="39">
        <f>E87-(F87+H87+I87)</f>
        <v>-5000</v>
      </c>
      <c r="K87" s="13"/>
    </row>
    <row r="88" spans="1:11" x14ac:dyDescent="0.25">
      <c r="A88" s="4" t="s">
        <v>3</v>
      </c>
      <c r="B88" s="40"/>
      <c r="C88" s="41"/>
      <c r="D88" s="42" t="s">
        <v>25</v>
      </c>
      <c r="E88" s="43"/>
      <c r="F88" s="44"/>
      <c r="G88" s="43"/>
      <c r="H88" s="44"/>
      <c r="I88" s="45">
        <v>5000</v>
      </c>
      <c r="J88" s="45"/>
      <c r="K88" s="13"/>
    </row>
    <row r="89" spans="1:11" x14ac:dyDescent="0.25">
      <c r="A89" s="4" t="s">
        <v>3</v>
      </c>
      <c r="B89" s="34" t="s">
        <v>81</v>
      </c>
      <c r="C89" s="35" t="s">
        <v>709</v>
      </c>
      <c r="D89" s="36" t="s">
        <v>710</v>
      </c>
      <c r="E89" s="37">
        <v>39500</v>
      </c>
      <c r="F89" s="38">
        <v>0</v>
      </c>
      <c r="G89" s="37">
        <v>35000</v>
      </c>
      <c r="H89" s="38">
        <v>35000</v>
      </c>
      <c r="I89" s="39">
        <v>4500</v>
      </c>
      <c r="J89" s="39">
        <f>E89-(F89+H89+I89)</f>
        <v>0</v>
      </c>
      <c r="K89" s="13"/>
    </row>
    <row r="90" spans="1:11" x14ac:dyDescent="0.25">
      <c r="A90" s="4" t="s">
        <v>3</v>
      </c>
      <c r="B90" s="40"/>
      <c r="C90" s="41"/>
      <c r="D90" s="42" t="s">
        <v>25</v>
      </c>
      <c r="E90" s="43"/>
      <c r="F90" s="44"/>
      <c r="G90" s="43"/>
      <c r="H90" s="44"/>
      <c r="I90" s="45">
        <v>4500</v>
      </c>
      <c r="J90" s="45"/>
      <c r="K90" s="13"/>
    </row>
    <row r="91" spans="1:11" x14ac:dyDescent="0.25">
      <c r="A91" s="4" t="s">
        <v>3</v>
      </c>
      <c r="B91" s="34" t="s">
        <v>81</v>
      </c>
      <c r="C91" s="35" t="s">
        <v>711</v>
      </c>
      <c r="D91" s="36" t="s">
        <v>712</v>
      </c>
      <c r="E91" s="37">
        <v>10000</v>
      </c>
      <c r="F91" s="38">
        <v>0</v>
      </c>
      <c r="G91" s="37">
        <v>5000</v>
      </c>
      <c r="H91" s="38">
        <v>5000</v>
      </c>
      <c r="I91" s="39">
        <v>5000</v>
      </c>
      <c r="J91" s="39">
        <f>E91-(F91+H91+I91)</f>
        <v>0</v>
      </c>
      <c r="K91" s="13"/>
    </row>
    <row r="92" spans="1:11" x14ac:dyDescent="0.25">
      <c r="A92" s="4" t="s">
        <v>3</v>
      </c>
      <c r="B92" s="40"/>
      <c r="C92" s="41"/>
      <c r="D92" s="42" t="s">
        <v>25</v>
      </c>
      <c r="E92" s="43"/>
      <c r="F92" s="44"/>
      <c r="G92" s="43"/>
      <c r="H92" s="44"/>
      <c r="I92" s="45">
        <v>5000</v>
      </c>
      <c r="J92" s="45"/>
      <c r="K92" s="13"/>
    </row>
    <row r="93" spans="1:11" x14ac:dyDescent="0.25">
      <c r="A93" s="4" t="s">
        <v>3</v>
      </c>
      <c r="B93" s="34" t="s">
        <v>81</v>
      </c>
      <c r="C93" s="35" t="s">
        <v>1354</v>
      </c>
      <c r="D93" s="36" t="s">
        <v>1355</v>
      </c>
      <c r="E93" s="37">
        <v>44500</v>
      </c>
      <c r="F93" s="38">
        <v>0</v>
      </c>
      <c r="G93" s="37">
        <v>0</v>
      </c>
      <c r="H93" s="38">
        <v>0</v>
      </c>
      <c r="I93" s="39">
        <v>500</v>
      </c>
      <c r="J93" s="39">
        <f>E93-(F93+H93+I93)</f>
        <v>44000</v>
      </c>
      <c r="K93" s="13"/>
    </row>
    <row r="94" spans="1:11" x14ac:dyDescent="0.25">
      <c r="A94" s="4" t="s">
        <v>3</v>
      </c>
      <c r="B94" s="40"/>
      <c r="C94" s="41"/>
      <c r="D94" s="42" t="s">
        <v>25</v>
      </c>
      <c r="E94" s="43"/>
      <c r="F94" s="44"/>
      <c r="G94" s="43"/>
      <c r="H94" s="44"/>
      <c r="I94" s="45">
        <v>500</v>
      </c>
      <c r="J94" s="45"/>
      <c r="K94" s="13"/>
    </row>
    <row r="95" spans="1:11" x14ac:dyDescent="0.25">
      <c r="A95" s="4" t="s">
        <v>3</v>
      </c>
      <c r="B95" s="34" t="s">
        <v>81</v>
      </c>
      <c r="C95" s="35" t="s">
        <v>1356</v>
      </c>
      <c r="D95" s="36" t="s">
        <v>1357</v>
      </c>
      <c r="E95" s="37">
        <v>32000</v>
      </c>
      <c r="F95" s="38">
        <v>0</v>
      </c>
      <c r="G95" s="37">
        <v>0</v>
      </c>
      <c r="H95" s="38">
        <v>0</v>
      </c>
      <c r="I95" s="39">
        <v>2000</v>
      </c>
      <c r="J95" s="39">
        <f>E95-(F95+H95+I95)</f>
        <v>30000</v>
      </c>
      <c r="K95" s="13"/>
    </row>
    <row r="96" spans="1:11" x14ac:dyDescent="0.25">
      <c r="A96" s="4" t="s">
        <v>3</v>
      </c>
      <c r="B96" s="40"/>
      <c r="C96" s="41"/>
      <c r="D96" s="42" t="s">
        <v>25</v>
      </c>
      <c r="E96" s="43"/>
      <c r="F96" s="44"/>
      <c r="G96" s="43"/>
      <c r="H96" s="44"/>
      <c r="I96" s="45">
        <v>2000</v>
      </c>
      <c r="J96" s="45"/>
      <c r="K96" s="13"/>
    </row>
    <row r="97" spans="1:11" x14ac:dyDescent="0.25">
      <c r="A97" s="4" t="s">
        <v>3</v>
      </c>
      <c r="B97" s="34" t="s">
        <v>81</v>
      </c>
      <c r="C97" s="35" t="s">
        <v>1358</v>
      </c>
      <c r="D97" s="36" t="s">
        <v>1359</v>
      </c>
      <c r="E97" s="37">
        <v>65000</v>
      </c>
      <c r="F97" s="38">
        <v>0</v>
      </c>
      <c r="G97" s="37">
        <v>0</v>
      </c>
      <c r="H97" s="38">
        <v>0</v>
      </c>
      <c r="I97" s="39">
        <v>33000</v>
      </c>
      <c r="J97" s="39">
        <f>E97-(F97+H97+I97)</f>
        <v>32000</v>
      </c>
      <c r="K97" s="13"/>
    </row>
    <row r="98" spans="1:11" x14ac:dyDescent="0.25">
      <c r="A98" s="4" t="s">
        <v>3</v>
      </c>
      <c r="B98" s="40"/>
      <c r="C98" s="41"/>
      <c r="D98" s="42" t="s">
        <v>25</v>
      </c>
      <c r="E98" s="43"/>
      <c r="F98" s="44"/>
      <c r="G98" s="43"/>
      <c r="H98" s="44"/>
      <c r="I98" s="45">
        <v>33000</v>
      </c>
      <c r="J98" s="45"/>
      <c r="K98" s="13"/>
    </row>
    <row r="99" spans="1:11" x14ac:dyDescent="0.25">
      <c r="A99" s="4" t="s">
        <v>3</v>
      </c>
      <c r="B99" s="34" t="s">
        <v>81</v>
      </c>
      <c r="C99" s="35" t="s">
        <v>1360</v>
      </c>
      <c r="D99" s="36" t="s">
        <v>1361</v>
      </c>
      <c r="E99" s="37">
        <v>20000</v>
      </c>
      <c r="F99" s="38">
        <v>0</v>
      </c>
      <c r="G99" s="37">
        <v>0</v>
      </c>
      <c r="H99" s="38">
        <v>0</v>
      </c>
      <c r="I99" s="39">
        <v>5000</v>
      </c>
      <c r="J99" s="39">
        <f>E99-(F99+H99+I99)</f>
        <v>15000</v>
      </c>
      <c r="K99" s="13"/>
    </row>
    <row r="100" spans="1:11" x14ac:dyDescent="0.25">
      <c r="A100" s="4" t="s">
        <v>3</v>
      </c>
      <c r="B100" s="40"/>
      <c r="C100" s="41"/>
      <c r="D100" s="42" t="s">
        <v>25</v>
      </c>
      <c r="E100" s="43"/>
      <c r="F100" s="44"/>
      <c r="G100" s="43"/>
      <c r="H100" s="44"/>
      <c r="I100" s="45">
        <v>5000</v>
      </c>
      <c r="J100" s="45"/>
      <c r="K100" s="13"/>
    </row>
    <row r="101" spans="1:11" x14ac:dyDescent="0.25">
      <c r="A101" s="4" t="s">
        <v>3</v>
      </c>
      <c r="B101" s="34" t="s">
        <v>81</v>
      </c>
      <c r="C101" s="35" t="s">
        <v>1362</v>
      </c>
      <c r="D101" s="36" t="s">
        <v>1363</v>
      </c>
      <c r="E101" s="37">
        <v>45000</v>
      </c>
      <c r="F101" s="38">
        <v>0</v>
      </c>
      <c r="G101" s="37">
        <v>0</v>
      </c>
      <c r="H101" s="38">
        <v>0</v>
      </c>
      <c r="I101" s="39">
        <v>1000</v>
      </c>
      <c r="J101" s="39">
        <f>E101-(F101+H101+I101)</f>
        <v>44000</v>
      </c>
      <c r="K101" s="13"/>
    </row>
    <row r="102" spans="1:11" x14ac:dyDescent="0.25">
      <c r="A102" s="4" t="s">
        <v>3</v>
      </c>
      <c r="B102" s="40"/>
      <c r="C102" s="41"/>
      <c r="D102" s="42" t="s">
        <v>25</v>
      </c>
      <c r="E102" s="43"/>
      <c r="F102" s="44"/>
      <c r="G102" s="43"/>
      <c r="H102" s="44"/>
      <c r="I102" s="45">
        <v>1000</v>
      </c>
      <c r="J102" s="45"/>
      <c r="K102" s="13"/>
    </row>
    <row r="103" spans="1:11" x14ac:dyDescent="0.25">
      <c r="A103" s="4" t="s">
        <v>3</v>
      </c>
      <c r="B103" s="34" t="s">
        <v>22</v>
      </c>
      <c r="C103" s="35" t="s">
        <v>713</v>
      </c>
      <c r="D103" s="36" t="s">
        <v>714</v>
      </c>
      <c r="E103" s="37">
        <v>3400000</v>
      </c>
      <c r="F103" s="38">
        <v>1295036.3</v>
      </c>
      <c r="G103" s="37">
        <v>601000</v>
      </c>
      <c r="H103" s="38">
        <v>1101000</v>
      </c>
      <c r="I103" s="39">
        <v>850000</v>
      </c>
      <c r="J103" s="39">
        <f>E103-(F103+H103+I103)</f>
        <v>153963.70000000019</v>
      </c>
      <c r="K103" s="13"/>
    </row>
    <row r="104" spans="1:11" ht="13.5" thickBot="1" x14ac:dyDescent="0.3">
      <c r="A104" s="4" t="s">
        <v>3</v>
      </c>
      <c r="B104" s="40"/>
      <c r="C104" s="41"/>
      <c r="D104" s="42" t="s">
        <v>25</v>
      </c>
      <c r="E104" s="43"/>
      <c r="F104" s="44"/>
      <c r="G104" s="43"/>
      <c r="H104" s="44"/>
      <c r="I104" s="45">
        <v>850000</v>
      </c>
      <c r="J104" s="45"/>
      <c r="K104" s="13"/>
    </row>
    <row r="105" spans="1:11" ht="13.5" thickBot="1" x14ac:dyDescent="0.3">
      <c r="A105" s="4" t="s">
        <v>3</v>
      </c>
      <c r="B105" s="29" t="s">
        <v>617</v>
      </c>
      <c r="C105" s="30"/>
      <c r="D105" s="31"/>
      <c r="E105" s="32">
        <v>5637160</v>
      </c>
      <c r="F105" s="33">
        <v>2774220.81</v>
      </c>
      <c r="G105" s="32">
        <v>661000</v>
      </c>
      <c r="H105" s="33">
        <v>1194634.3</v>
      </c>
      <c r="I105" s="33">
        <v>916000</v>
      </c>
      <c r="J105" s="33">
        <v>752304.89</v>
      </c>
      <c r="K105" s="13"/>
    </row>
    <row r="106" spans="1:11" ht="13.5" thickBot="1" x14ac:dyDescent="0.3">
      <c r="A106" s="4" t="s">
        <v>3</v>
      </c>
      <c r="B106" s="46"/>
      <c r="C106" s="47"/>
      <c r="D106" s="48" t="s">
        <v>79</v>
      </c>
      <c r="E106" s="49">
        <f>SUM(E12:E105)/2</f>
        <v>26032056.899999999</v>
      </c>
      <c r="F106" s="50">
        <f>SUM(F12:F105)/2</f>
        <v>3521869.25</v>
      </c>
      <c r="G106" s="49">
        <f>SUM(G12:G105)/2</f>
        <v>1720400</v>
      </c>
      <c r="H106" s="51">
        <f>SUM(H12:H105)/2</f>
        <v>2632034.2999999998</v>
      </c>
      <c r="I106" s="51">
        <f>SUM(I12:I105)/3</f>
        <v>1683093.3</v>
      </c>
      <c r="J106" s="51">
        <f>E106-(F106+H106+I106)</f>
        <v>18195060.049999997</v>
      </c>
      <c r="K106" s="52"/>
    </row>
    <row r="107" spans="1:11" x14ac:dyDescent="0.25">
      <c r="A107" s="4" t="s">
        <v>3</v>
      </c>
      <c r="C107" s="14"/>
      <c r="E107" s="13"/>
      <c r="F107" s="13"/>
      <c r="G107" s="13"/>
      <c r="H107" s="13"/>
      <c r="I107" s="13"/>
      <c r="J107" s="13"/>
      <c r="K107" s="13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7" fitToHeight="25" orientation="landscape" r:id="rId1"/>
  <headerFooter alignWithMargins="0"/>
  <rowBreaks count="2" manualBreakCount="2">
    <brk id="68" max="16383" man="1"/>
    <brk id="9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B30FA-C93D-4783-9DE3-8825566D30E3}">
  <sheetPr codeName="List7">
    <pageSetUpPr fitToPage="1"/>
  </sheetPr>
  <dimension ref="A3:K55"/>
  <sheetViews>
    <sheetView showGridLines="0" zoomScaleNormal="100" zoomScaleSheetLayoutView="80" workbookViewId="0">
      <selection activeCell="E5" sqref="E5"/>
    </sheetView>
  </sheetViews>
  <sheetFormatPr defaultRowHeight="12.75" x14ac:dyDescent="0.25"/>
  <cols>
    <col min="1" max="1" width="5.7109375" style="4" customWidth="1"/>
    <col min="2" max="2" width="26.28515625" style="4" customWidth="1"/>
    <col min="3" max="3" width="8.7109375" style="4" customWidth="1"/>
    <col min="4" max="4" width="37.28515625" style="4" customWidth="1"/>
    <col min="5" max="5" width="15.140625" style="5" customWidth="1"/>
    <col min="6" max="6" width="12.7109375" style="5" customWidth="1"/>
    <col min="7" max="11" width="15.140625" style="5" customWidth="1"/>
    <col min="12" max="256" width="8.85546875" style="6"/>
    <col min="257" max="257" width="5.7109375" style="6" customWidth="1"/>
    <col min="258" max="258" width="26.28515625" style="6" customWidth="1"/>
    <col min="259" max="259" width="8.7109375" style="6" customWidth="1"/>
    <col min="260" max="260" width="37.28515625" style="6" customWidth="1"/>
    <col min="261" max="267" width="15.140625" style="6" customWidth="1"/>
    <col min="268" max="512" width="8.85546875" style="6"/>
    <col min="513" max="513" width="5.7109375" style="6" customWidth="1"/>
    <col min="514" max="514" width="26.28515625" style="6" customWidth="1"/>
    <col min="515" max="515" width="8.7109375" style="6" customWidth="1"/>
    <col min="516" max="516" width="37.28515625" style="6" customWidth="1"/>
    <col min="517" max="523" width="15.140625" style="6" customWidth="1"/>
    <col min="524" max="768" width="8.85546875" style="6"/>
    <col min="769" max="769" width="5.7109375" style="6" customWidth="1"/>
    <col min="770" max="770" width="26.28515625" style="6" customWidth="1"/>
    <col min="771" max="771" width="8.7109375" style="6" customWidth="1"/>
    <col min="772" max="772" width="37.28515625" style="6" customWidth="1"/>
    <col min="773" max="779" width="15.140625" style="6" customWidth="1"/>
    <col min="780" max="1024" width="8.85546875" style="6"/>
    <col min="1025" max="1025" width="5.7109375" style="6" customWidth="1"/>
    <col min="1026" max="1026" width="26.28515625" style="6" customWidth="1"/>
    <col min="1027" max="1027" width="8.7109375" style="6" customWidth="1"/>
    <col min="1028" max="1028" width="37.28515625" style="6" customWidth="1"/>
    <col min="1029" max="1035" width="15.140625" style="6" customWidth="1"/>
    <col min="1036" max="1280" width="8.85546875" style="6"/>
    <col min="1281" max="1281" width="5.7109375" style="6" customWidth="1"/>
    <col min="1282" max="1282" width="26.28515625" style="6" customWidth="1"/>
    <col min="1283" max="1283" width="8.7109375" style="6" customWidth="1"/>
    <col min="1284" max="1284" width="37.28515625" style="6" customWidth="1"/>
    <col min="1285" max="1291" width="15.140625" style="6" customWidth="1"/>
    <col min="1292" max="1536" width="8.85546875" style="6"/>
    <col min="1537" max="1537" width="5.7109375" style="6" customWidth="1"/>
    <col min="1538" max="1538" width="26.28515625" style="6" customWidth="1"/>
    <col min="1539" max="1539" width="8.7109375" style="6" customWidth="1"/>
    <col min="1540" max="1540" width="37.28515625" style="6" customWidth="1"/>
    <col min="1541" max="1547" width="15.140625" style="6" customWidth="1"/>
    <col min="1548" max="1792" width="8.85546875" style="6"/>
    <col min="1793" max="1793" width="5.7109375" style="6" customWidth="1"/>
    <col min="1794" max="1794" width="26.28515625" style="6" customWidth="1"/>
    <col min="1795" max="1795" width="8.7109375" style="6" customWidth="1"/>
    <col min="1796" max="1796" width="37.28515625" style="6" customWidth="1"/>
    <col min="1797" max="1803" width="15.140625" style="6" customWidth="1"/>
    <col min="1804" max="2048" width="8.85546875" style="6"/>
    <col min="2049" max="2049" width="5.7109375" style="6" customWidth="1"/>
    <col min="2050" max="2050" width="26.28515625" style="6" customWidth="1"/>
    <col min="2051" max="2051" width="8.7109375" style="6" customWidth="1"/>
    <col min="2052" max="2052" width="37.28515625" style="6" customWidth="1"/>
    <col min="2053" max="2059" width="15.140625" style="6" customWidth="1"/>
    <col min="2060" max="2304" width="8.85546875" style="6"/>
    <col min="2305" max="2305" width="5.7109375" style="6" customWidth="1"/>
    <col min="2306" max="2306" width="26.28515625" style="6" customWidth="1"/>
    <col min="2307" max="2307" width="8.7109375" style="6" customWidth="1"/>
    <col min="2308" max="2308" width="37.28515625" style="6" customWidth="1"/>
    <col min="2309" max="2315" width="15.140625" style="6" customWidth="1"/>
    <col min="2316" max="2560" width="8.85546875" style="6"/>
    <col min="2561" max="2561" width="5.7109375" style="6" customWidth="1"/>
    <col min="2562" max="2562" width="26.28515625" style="6" customWidth="1"/>
    <col min="2563" max="2563" width="8.7109375" style="6" customWidth="1"/>
    <col min="2564" max="2564" width="37.28515625" style="6" customWidth="1"/>
    <col min="2565" max="2571" width="15.140625" style="6" customWidth="1"/>
    <col min="2572" max="2816" width="8.85546875" style="6"/>
    <col min="2817" max="2817" width="5.7109375" style="6" customWidth="1"/>
    <col min="2818" max="2818" width="26.28515625" style="6" customWidth="1"/>
    <col min="2819" max="2819" width="8.7109375" style="6" customWidth="1"/>
    <col min="2820" max="2820" width="37.28515625" style="6" customWidth="1"/>
    <col min="2821" max="2827" width="15.140625" style="6" customWidth="1"/>
    <col min="2828" max="3072" width="8.85546875" style="6"/>
    <col min="3073" max="3073" width="5.7109375" style="6" customWidth="1"/>
    <col min="3074" max="3074" width="26.28515625" style="6" customWidth="1"/>
    <col min="3075" max="3075" width="8.7109375" style="6" customWidth="1"/>
    <col min="3076" max="3076" width="37.28515625" style="6" customWidth="1"/>
    <col min="3077" max="3083" width="15.140625" style="6" customWidth="1"/>
    <col min="3084" max="3328" width="8.85546875" style="6"/>
    <col min="3329" max="3329" width="5.7109375" style="6" customWidth="1"/>
    <col min="3330" max="3330" width="26.28515625" style="6" customWidth="1"/>
    <col min="3331" max="3331" width="8.7109375" style="6" customWidth="1"/>
    <col min="3332" max="3332" width="37.28515625" style="6" customWidth="1"/>
    <col min="3333" max="3339" width="15.140625" style="6" customWidth="1"/>
    <col min="3340" max="3584" width="8.85546875" style="6"/>
    <col min="3585" max="3585" width="5.7109375" style="6" customWidth="1"/>
    <col min="3586" max="3586" width="26.28515625" style="6" customWidth="1"/>
    <col min="3587" max="3587" width="8.7109375" style="6" customWidth="1"/>
    <col min="3588" max="3588" width="37.28515625" style="6" customWidth="1"/>
    <col min="3589" max="3595" width="15.140625" style="6" customWidth="1"/>
    <col min="3596" max="3840" width="8.85546875" style="6"/>
    <col min="3841" max="3841" width="5.7109375" style="6" customWidth="1"/>
    <col min="3842" max="3842" width="26.28515625" style="6" customWidth="1"/>
    <col min="3843" max="3843" width="8.7109375" style="6" customWidth="1"/>
    <col min="3844" max="3844" width="37.28515625" style="6" customWidth="1"/>
    <col min="3845" max="3851" width="15.140625" style="6" customWidth="1"/>
    <col min="3852" max="4096" width="8.85546875" style="6"/>
    <col min="4097" max="4097" width="5.7109375" style="6" customWidth="1"/>
    <col min="4098" max="4098" width="26.28515625" style="6" customWidth="1"/>
    <col min="4099" max="4099" width="8.7109375" style="6" customWidth="1"/>
    <col min="4100" max="4100" width="37.28515625" style="6" customWidth="1"/>
    <col min="4101" max="4107" width="15.140625" style="6" customWidth="1"/>
    <col min="4108" max="4352" width="8.85546875" style="6"/>
    <col min="4353" max="4353" width="5.7109375" style="6" customWidth="1"/>
    <col min="4354" max="4354" width="26.28515625" style="6" customWidth="1"/>
    <col min="4355" max="4355" width="8.7109375" style="6" customWidth="1"/>
    <col min="4356" max="4356" width="37.28515625" style="6" customWidth="1"/>
    <col min="4357" max="4363" width="15.140625" style="6" customWidth="1"/>
    <col min="4364" max="4608" width="8.85546875" style="6"/>
    <col min="4609" max="4609" width="5.7109375" style="6" customWidth="1"/>
    <col min="4610" max="4610" width="26.28515625" style="6" customWidth="1"/>
    <col min="4611" max="4611" width="8.7109375" style="6" customWidth="1"/>
    <col min="4612" max="4612" width="37.28515625" style="6" customWidth="1"/>
    <col min="4613" max="4619" width="15.140625" style="6" customWidth="1"/>
    <col min="4620" max="4864" width="8.85546875" style="6"/>
    <col min="4865" max="4865" width="5.7109375" style="6" customWidth="1"/>
    <col min="4866" max="4866" width="26.28515625" style="6" customWidth="1"/>
    <col min="4867" max="4867" width="8.7109375" style="6" customWidth="1"/>
    <col min="4868" max="4868" width="37.28515625" style="6" customWidth="1"/>
    <col min="4869" max="4875" width="15.140625" style="6" customWidth="1"/>
    <col min="4876" max="5120" width="8.85546875" style="6"/>
    <col min="5121" max="5121" width="5.7109375" style="6" customWidth="1"/>
    <col min="5122" max="5122" width="26.28515625" style="6" customWidth="1"/>
    <col min="5123" max="5123" width="8.7109375" style="6" customWidth="1"/>
    <col min="5124" max="5124" width="37.28515625" style="6" customWidth="1"/>
    <col min="5125" max="5131" width="15.140625" style="6" customWidth="1"/>
    <col min="5132" max="5376" width="8.85546875" style="6"/>
    <col min="5377" max="5377" width="5.7109375" style="6" customWidth="1"/>
    <col min="5378" max="5378" width="26.28515625" style="6" customWidth="1"/>
    <col min="5379" max="5379" width="8.7109375" style="6" customWidth="1"/>
    <col min="5380" max="5380" width="37.28515625" style="6" customWidth="1"/>
    <col min="5381" max="5387" width="15.140625" style="6" customWidth="1"/>
    <col min="5388" max="5632" width="8.85546875" style="6"/>
    <col min="5633" max="5633" width="5.7109375" style="6" customWidth="1"/>
    <col min="5634" max="5634" width="26.28515625" style="6" customWidth="1"/>
    <col min="5635" max="5635" width="8.7109375" style="6" customWidth="1"/>
    <col min="5636" max="5636" width="37.28515625" style="6" customWidth="1"/>
    <col min="5637" max="5643" width="15.140625" style="6" customWidth="1"/>
    <col min="5644" max="5888" width="8.85546875" style="6"/>
    <col min="5889" max="5889" width="5.7109375" style="6" customWidth="1"/>
    <col min="5890" max="5890" width="26.28515625" style="6" customWidth="1"/>
    <col min="5891" max="5891" width="8.7109375" style="6" customWidth="1"/>
    <col min="5892" max="5892" width="37.28515625" style="6" customWidth="1"/>
    <col min="5893" max="5899" width="15.140625" style="6" customWidth="1"/>
    <col min="5900" max="6144" width="8.85546875" style="6"/>
    <col min="6145" max="6145" width="5.7109375" style="6" customWidth="1"/>
    <col min="6146" max="6146" width="26.28515625" style="6" customWidth="1"/>
    <col min="6147" max="6147" width="8.7109375" style="6" customWidth="1"/>
    <col min="6148" max="6148" width="37.28515625" style="6" customWidth="1"/>
    <col min="6149" max="6155" width="15.140625" style="6" customWidth="1"/>
    <col min="6156" max="6400" width="8.85546875" style="6"/>
    <col min="6401" max="6401" width="5.7109375" style="6" customWidth="1"/>
    <col min="6402" max="6402" width="26.28515625" style="6" customWidth="1"/>
    <col min="6403" max="6403" width="8.7109375" style="6" customWidth="1"/>
    <col min="6404" max="6404" width="37.28515625" style="6" customWidth="1"/>
    <col min="6405" max="6411" width="15.140625" style="6" customWidth="1"/>
    <col min="6412" max="6656" width="8.85546875" style="6"/>
    <col min="6657" max="6657" width="5.7109375" style="6" customWidth="1"/>
    <col min="6658" max="6658" width="26.28515625" style="6" customWidth="1"/>
    <col min="6659" max="6659" width="8.7109375" style="6" customWidth="1"/>
    <col min="6660" max="6660" width="37.28515625" style="6" customWidth="1"/>
    <col min="6661" max="6667" width="15.140625" style="6" customWidth="1"/>
    <col min="6668" max="6912" width="8.85546875" style="6"/>
    <col min="6913" max="6913" width="5.7109375" style="6" customWidth="1"/>
    <col min="6914" max="6914" width="26.28515625" style="6" customWidth="1"/>
    <col min="6915" max="6915" width="8.7109375" style="6" customWidth="1"/>
    <col min="6916" max="6916" width="37.28515625" style="6" customWidth="1"/>
    <col min="6917" max="6923" width="15.140625" style="6" customWidth="1"/>
    <col min="6924" max="7168" width="8.85546875" style="6"/>
    <col min="7169" max="7169" width="5.7109375" style="6" customWidth="1"/>
    <col min="7170" max="7170" width="26.28515625" style="6" customWidth="1"/>
    <col min="7171" max="7171" width="8.7109375" style="6" customWidth="1"/>
    <col min="7172" max="7172" width="37.28515625" style="6" customWidth="1"/>
    <col min="7173" max="7179" width="15.140625" style="6" customWidth="1"/>
    <col min="7180" max="7424" width="8.85546875" style="6"/>
    <col min="7425" max="7425" width="5.7109375" style="6" customWidth="1"/>
    <col min="7426" max="7426" width="26.28515625" style="6" customWidth="1"/>
    <col min="7427" max="7427" width="8.7109375" style="6" customWidth="1"/>
    <col min="7428" max="7428" width="37.28515625" style="6" customWidth="1"/>
    <col min="7429" max="7435" width="15.140625" style="6" customWidth="1"/>
    <col min="7436" max="7680" width="8.85546875" style="6"/>
    <col min="7681" max="7681" width="5.7109375" style="6" customWidth="1"/>
    <col min="7682" max="7682" width="26.28515625" style="6" customWidth="1"/>
    <col min="7683" max="7683" width="8.7109375" style="6" customWidth="1"/>
    <col min="7684" max="7684" width="37.28515625" style="6" customWidth="1"/>
    <col min="7685" max="7691" width="15.140625" style="6" customWidth="1"/>
    <col min="7692" max="7936" width="8.85546875" style="6"/>
    <col min="7937" max="7937" width="5.7109375" style="6" customWidth="1"/>
    <col min="7938" max="7938" width="26.28515625" style="6" customWidth="1"/>
    <col min="7939" max="7939" width="8.7109375" style="6" customWidth="1"/>
    <col min="7940" max="7940" width="37.28515625" style="6" customWidth="1"/>
    <col min="7941" max="7947" width="15.140625" style="6" customWidth="1"/>
    <col min="7948" max="8192" width="8.85546875" style="6"/>
    <col min="8193" max="8193" width="5.7109375" style="6" customWidth="1"/>
    <col min="8194" max="8194" width="26.28515625" style="6" customWidth="1"/>
    <col min="8195" max="8195" width="8.7109375" style="6" customWidth="1"/>
    <col min="8196" max="8196" width="37.28515625" style="6" customWidth="1"/>
    <col min="8197" max="8203" width="15.140625" style="6" customWidth="1"/>
    <col min="8204" max="8448" width="8.85546875" style="6"/>
    <col min="8449" max="8449" width="5.7109375" style="6" customWidth="1"/>
    <col min="8450" max="8450" width="26.28515625" style="6" customWidth="1"/>
    <col min="8451" max="8451" width="8.7109375" style="6" customWidth="1"/>
    <col min="8452" max="8452" width="37.28515625" style="6" customWidth="1"/>
    <col min="8453" max="8459" width="15.140625" style="6" customWidth="1"/>
    <col min="8460" max="8704" width="8.85546875" style="6"/>
    <col min="8705" max="8705" width="5.7109375" style="6" customWidth="1"/>
    <col min="8706" max="8706" width="26.28515625" style="6" customWidth="1"/>
    <col min="8707" max="8707" width="8.7109375" style="6" customWidth="1"/>
    <col min="8708" max="8708" width="37.28515625" style="6" customWidth="1"/>
    <col min="8709" max="8715" width="15.140625" style="6" customWidth="1"/>
    <col min="8716" max="8960" width="8.85546875" style="6"/>
    <col min="8961" max="8961" width="5.7109375" style="6" customWidth="1"/>
    <col min="8962" max="8962" width="26.28515625" style="6" customWidth="1"/>
    <col min="8963" max="8963" width="8.7109375" style="6" customWidth="1"/>
    <col min="8964" max="8964" width="37.28515625" style="6" customWidth="1"/>
    <col min="8965" max="8971" width="15.140625" style="6" customWidth="1"/>
    <col min="8972" max="9216" width="8.85546875" style="6"/>
    <col min="9217" max="9217" width="5.7109375" style="6" customWidth="1"/>
    <col min="9218" max="9218" width="26.28515625" style="6" customWidth="1"/>
    <col min="9219" max="9219" width="8.7109375" style="6" customWidth="1"/>
    <col min="9220" max="9220" width="37.28515625" style="6" customWidth="1"/>
    <col min="9221" max="9227" width="15.140625" style="6" customWidth="1"/>
    <col min="9228" max="9472" width="8.85546875" style="6"/>
    <col min="9473" max="9473" width="5.7109375" style="6" customWidth="1"/>
    <col min="9474" max="9474" width="26.28515625" style="6" customWidth="1"/>
    <col min="9475" max="9475" width="8.7109375" style="6" customWidth="1"/>
    <col min="9476" max="9476" width="37.28515625" style="6" customWidth="1"/>
    <col min="9477" max="9483" width="15.140625" style="6" customWidth="1"/>
    <col min="9484" max="9728" width="8.85546875" style="6"/>
    <col min="9729" max="9729" width="5.7109375" style="6" customWidth="1"/>
    <col min="9730" max="9730" width="26.28515625" style="6" customWidth="1"/>
    <col min="9731" max="9731" width="8.7109375" style="6" customWidth="1"/>
    <col min="9732" max="9732" width="37.28515625" style="6" customWidth="1"/>
    <col min="9733" max="9739" width="15.140625" style="6" customWidth="1"/>
    <col min="9740" max="9984" width="8.85546875" style="6"/>
    <col min="9985" max="9985" width="5.7109375" style="6" customWidth="1"/>
    <col min="9986" max="9986" width="26.28515625" style="6" customWidth="1"/>
    <col min="9987" max="9987" width="8.7109375" style="6" customWidth="1"/>
    <col min="9988" max="9988" width="37.28515625" style="6" customWidth="1"/>
    <col min="9989" max="9995" width="15.140625" style="6" customWidth="1"/>
    <col min="9996" max="10240" width="8.85546875" style="6"/>
    <col min="10241" max="10241" width="5.7109375" style="6" customWidth="1"/>
    <col min="10242" max="10242" width="26.28515625" style="6" customWidth="1"/>
    <col min="10243" max="10243" width="8.7109375" style="6" customWidth="1"/>
    <col min="10244" max="10244" width="37.28515625" style="6" customWidth="1"/>
    <col min="10245" max="10251" width="15.140625" style="6" customWidth="1"/>
    <col min="10252" max="10496" width="8.85546875" style="6"/>
    <col min="10497" max="10497" width="5.7109375" style="6" customWidth="1"/>
    <col min="10498" max="10498" width="26.28515625" style="6" customWidth="1"/>
    <col min="10499" max="10499" width="8.7109375" style="6" customWidth="1"/>
    <col min="10500" max="10500" width="37.28515625" style="6" customWidth="1"/>
    <col min="10501" max="10507" width="15.140625" style="6" customWidth="1"/>
    <col min="10508" max="10752" width="8.85546875" style="6"/>
    <col min="10753" max="10753" width="5.7109375" style="6" customWidth="1"/>
    <col min="10754" max="10754" width="26.28515625" style="6" customWidth="1"/>
    <col min="10755" max="10755" width="8.7109375" style="6" customWidth="1"/>
    <col min="10756" max="10756" width="37.28515625" style="6" customWidth="1"/>
    <col min="10757" max="10763" width="15.140625" style="6" customWidth="1"/>
    <col min="10764" max="11008" width="8.85546875" style="6"/>
    <col min="11009" max="11009" width="5.7109375" style="6" customWidth="1"/>
    <col min="11010" max="11010" width="26.28515625" style="6" customWidth="1"/>
    <col min="11011" max="11011" width="8.7109375" style="6" customWidth="1"/>
    <col min="11012" max="11012" width="37.28515625" style="6" customWidth="1"/>
    <col min="11013" max="11019" width="15.140625" style="6" customWidth="1"/>
    <col min="11020" max="11264" width="8.85546875" style="6"/>
    <col min="11265" max="11265" width="5.7109375" style="6" customWidth="1"/>
    <col min="11266" max="11266" width="26.28515625" style="6" customWidth="1"/>
    <col min="11267" max="11267" width="8.7109375" style="6" customWidth="1"/>
    <col min="11268" max="11268" width="37.28515625" style="6" customWidth="1"/>
    <col min="11269" max="11275" width="15.140625" style="6" customWidth="1"/>
    <col min="11276" max="11520" width="8.85546875" style="6"/>
    <col min="11521" max="11521" width="5.7109375" style="6" customWidth="1"/>
    <col min="11522" max="11522" width="26.28515625" style="6" customWidth="1"/>
    <col min="11523" max="11523" width="8.7109375" style="6" customWidth="1"/>
    <col min="11524" max="11524" width="37.28515625" style="6" customWidth="1"/>
    <col min="11525" max="11531" width="15.140625" style="6" customWidth="1"/>
    <col min="11532" max="11776" width="8.85546875" style="6"/>
    <col min="11777" max="11777" width="5.7109375" style="6" customWidth="1"/>
    <col min="11778" max="11778" width="26.28515625" style="6" customWidth="1"/>
    <col min="11779" max="11779" width="8.7109375" style="6" customWidth="1"/>
    <col min="11780" max="11780" width="37.28515625" style="6" customWidth="1"/>
    <col min="11781" max="11787" width="15.140625" style="6" customWidth="1"/>
    <col min="11788" max="12032" width="8.85546875" style="6"/>
    <col min="12033" max="12033" width="5.7109375" style="6" customWidth="1"/>
    <col min="12034" max="12034" width="26.28515625" style="6" customWidth="1"/>
    <col min="12035" max="12035" width="8.7109375" style="6" customWidth="1"/>
    <col min="12036" max="12036" width="37.28515625" style="6" customWidth="1"/>
    <col min="12037" max="12043" width="15.140625" style="6" customWidth="1"/>
    <col min="12044" max="12288" width="8.85546875" style="6"/>
    <col min="12289" max="12289" width="5.7109375" style="6" customWidth="1"/>
    <col min="12290" max="12290" width="26.28515625" style="6" customWidth="1"/>
    <col min="12291" max="12291" width="8.7109375" style="6" customWidth="1"/>
    <col min="12292" max="12292" width="37.28515625" style="6" customWidth="1"/>
    <col min="12293" max="12299" width="15.140625" style="6" customWidth="1"/>
    <col min="12300" max="12544" width="8.85546875" style="6"/>
    <col min="12545" max="12545" width="5.7109375" style="6" customWidth="1"/>
    <col min="12546" max="12546" width="26.28515625" style="6" customWidth="1"/>
    <col min="12547" max="12547" width="8.7109375" style="6" customWidth="1"/>
    <col min="12548" max="12548" width="37.28515625" style="6" customWidth="1"/>
    <col min="12549" max="12555" width="15.140625" style="6" customWidth="1"/>
    <col min="12556" max="12800" width="8.85546875" style="6"/>
    <col min="12801" max="12801" width="5.7109375" style="6" customWidth="1"/>
    <col min="12802" max="12802" width="26.28515625" style="6" customWidth="1"/>
    <col min="12803" max="12803" width="8.7109375" style="6" customWidth="1"/>
    <col min="12804" max="12804" width="37.28515625" style="6" customWidth="1"/>
    <col min="12805" max="12811" width="15.140625" style="6" customWidth="1"/>
    <col min="12812" max="13056" width="8.85546875" style="6"/>
    <col min="13057" max="13057" width="5.7109375" style="6" customWidth="1"/>
    <col min="13058" max="13058" width="26.28515625" style="6" customWidth="1"/>
    <col min="13059" max="13059" width="8.7109375" style="6" customWidth="1"/>
    <col min="13060" max="13060" width="37.28515625" style="6" customWidth="1"/>
    <col min="13061" max="13067" width="15.140625" style="6" customWidth="1"/>
    <col min="13068" max="13312" width="8.85546875" style="6"/>
    <col min="13313" max="13313" width="5.7109375" style="6" customWidth="1"/>
    <col min="13314" max="13314" width="26.28515625" style="6" customWidth="1"/>
    <col min="13315" max="13315" width="8.7109375" style="6" customWidth="1"/>
    <col min="13316" max="13316" width="37.28515625" style="6" customWidth="1"/>
    <col min="13317" max="13323" width="15.140625" style="6" customWidth="1"/>
    <col min="13324" max="13568" width="8.85546875" style="6"/>
    <col min="13569" max="13569" width="5.7109375" style="6" customWidth="1"/>
    <col min="13570" max="13570" width="26.28515625" style="6" customWidth="1"/>
    <col min="13571" max="13571" width="8.7109375" style="6" customWidth="1"/>
    <col min="13572" max="13572" width="37.28515625" style="6" customWidth="1"/>
    <col min="13573" max="13579" width="15.140625" style="6" customWidth="1"/>
    <col min="13580" max="13824" width="8.85546875" style="6"/>
    <col min="13825" max="13825" width="5.7109375" style="6" customWidth="1"/>
    <col min="13826" max="13826" width="26.28515625" style="6" customWidth="1"/>
    <col min="13827" max="13827" width="8.7109375" style="6" customWidth="1"/>
    <col min="13828" max="13828" width="37.28515625" style="6" customWidth="1"/>
    <col min="13829" max="13835" width="15.140625" style="6" customWidth="1"/>
    <col min="13836" max="14080" width="8.85546875" style="6"/>
    <col min="14081" max="14081" width="5.7109375" style="6" customWidth="1"/>
    <col min="14082" max="14082" width="26.28515625" style="6" customWidth="1"/>
    <col min="14083" max="14083" width="8.7109375" style="6" customWidth="1"/>
    <col min="14084" max="14084" width="37.28515625" style="6" customWidth="1"/>
    <col min="14085" max="14091" width="15.140625" style="6" customWidth="1"/>
    <col min="14092" max="14336" width="8.85546875" style="6"/>
    <col min="14337" max="14337" width="5.7109375" style="6" customWidth="1"/>
    <col min="14338" max="14338" width="26.28515625" style="6" customWidth="1"/>
    <col min="14339" max="14339" width="8.7109375" style="6" customWidth="1"/>
    <col min="14340" max="14340" width="37.28515625" style="6" customWidth="1"/>
    <col min="14341" max="14347" width="15.140625" style="6" customWidth="1"/>
    <col min="14348" max="14592" width="8.85546875" style="6"/>
    <col min="14593" max="14593" width="5.7109375" style="6" customWidth="1"/>
    <col min="14594" max="14594" width="26.28515625" style="6" customWidth="1"/>
    <col min="14595" max="14595" width="8.7109375" style="6" customWidth="1"/>
    <col min="14596" max="14596" width="37.28515625" style="6" customWidth="1"/>
    <col min="14597" max="14603" width="15.140625" style="6" customWidth="1"/>
    <col min="14604" max="14848" width="8.85546875" style="6"/>
    <col min="14849" max="14849" width="5.7109375" style="6" customWidth="1"/>
    <col min="14850" max="14850" width="26.28515625" style="6" customWidth="1"/>
    <col min="14851" max="14851" width="8.7109375" style="6" customWidth="1"/>
    <col min="14852" max="14852" width="37.28515625" style="6" customWidth="1"/>
    <col min="14853" max="14859" width="15.140625" style="6" customWidth="1"/>
    <col min="14860" max="15104" width="8.85546875" style="6"/>
    <col min="15105" max="15105" width="5.7109375" style="6" customWidth="1"/>
    <col min="15106" max="15106" width="26.28515625" style="6" customWidth="1"/>
    <col min="15107" max="15107" width="8.7109375" style="6" customWidth="1"/>
    <col min="15108" max="15108" width="37.28515625" style="6" customWidth="1"/>
    <col min="15109" max="15115" width="15.140625" style="6" customWidth="1"/>
    <col min="15116" max="15360" width="8.85546875" style="6"/>
    <col min="15361" max="15361" width="5.7109375" style="6" customWidth="1"/>
    <col min="15362" max="15362" width="26.28515625" style="6" customWidth="1"/>
    <col min="15363" max="15363" width="8.7109375" style="6" customWidth="1"/>
    <col min="15364" max="15364" width="37.28515625" style="6" customWidth="1"/>
    <col min="15365" max="15371" width="15.140625" style="6" customWidth="1"/>
    <col min="15372" max="15616" width="8.85546875" style="6"/>
    <col min="15617" max="15617" width="5.7109375" style="6" customWidth="1"/>
    <col min="15618" max="15618" width="26.28515625" style="6" customWidth="1"/>
    <col min="15619" max="15619" width="8.7109375" style="6" customWidth="1"/>
    <col min="15620" max="15620" width="37.28515625" style="6" customWidth="1"/>
    <col min="15621" max="15627" width="15.140625" style="6" customWidth="1"/>
    <col min="15628" max="15872" width="8.85546875" style="6"/>
    <col min="15873" max="15873" width="5.7109375" style="6" customWidth="1"/>
    <col min="15874" max="15874" width="26.28515625" style="6" customWidth="1"/>
    <col min="15875" max="15875" width="8.7109375" style="6" customWidth="1"/>
    <col min="15876" max="15876" width="37.28515625" style="6" customWidth="1"/>
    <col min="15877" max="15883" width="15.140625" style="6" customWidth="1"/>
    <col min="15884" max="16128" width="8.85546875" style="6"/>
    <col min="16129" max="16129" width="5.7109375" style="6" customWidth="1"/>
    <col min="16130" max="16130" width="26.28515625" style="6" customWidth="1"/>
    <col min="16131" max="16131" width="8.7109375" style="6" customWidth="1"/>
    <col min="16132" max="16132" width="37.28515625" style="6" customWidth="1"/>
    <col min="16133" max="16139" width="15.140625" style="6" customWidth="1"/>
    <col min="16140" max="16384" width="8.85546875" style="6"/>
  </cols>
  <sheetData>
    <row r="3" spans="1:11" x14ac:dyDescent="0.25">
      <c r="B3" s="1" t="s">
        <v>0</v>
      </c>
      <c r="C3" s="1"/>
      <c r="D3" s="1"/>
      <c r="E3" s="2"/>
      <c r="F3" s="2"/>
      <c r="G3" s="2"/>
      <c r="H3" s="2"/>
      <c r="I3" s="2"/>
      <c r="J3" s="2"/>
    </row>
    <row r="4" spans="1:11" x14ac:dyDescent="0.25">
      <c r="B4" s="1" t="s">
        <v>1</v>
      </c>
      <c r="C4" s="1"/>
      <c r="D4" s="1"/>
      <c r="E4" s="2"/>
      <c r="F4" s="2"/>
      <c r="G4" s="2"/>
      <c r="H4" s="2"/>
      <c r="I4" s="2"/>
      <c r="J4" s="2"/>
    </row>
    <row r="5" spans="1:11" x14ac:dyDescent="0.25">
      <c r="B5" s="1" t="s">
        <v>2</v>
      </c>
      <c r="C5" s="1"/>
      <c r="D5" s="1"/>
      <c r="E5" s="2"/>
      <c r="F5" s="2"/>
      <c r="G5" s="2"/>
      <c r="H5" s="2"/>
      <c r="I5" s="2"/>
      <c r="J5" s="2"/>
    </row>
    <row r="7" spans="1:11" ht="18" x14ac:dyDescent="0.25">
      <c r="A7" s="7" t="s">
        <v>3</v>
      </c>
      <c r="B7" s="8" t="s">
        <v>715</v>
      </c>
      <c r="C7" s="9"/>
      <c r="D7" s="10"/>
      <c r="E7" s="11"/>
      <c r="F7" s="11"/>
      <c r="G7" s="11"/>
      <c r="H7" s="11"/>
      <c r="I7" s="11"/>
      <c r="J7" s="12"/>
      <c r="K7" s="13"/>
    </row>
    <row r="8" spans="1:11" ht="13.5" thickBot="1" x14ac:dyDescent="0.3">
      <c r="A8" s="4" t="s">
        <v>3</v>
      </c>
      <c r="C8" s="14"/>
      <c r="E8" s="13"/>
      <c r="F8" s="13"/>
      <c r="G8" s="13"/>
      <c r="H8" s="13"/>
      <c r="I8" s="13"/>
      <c r="J8" s="13"/>
      <c r="K8" s="13"/>
    </row>
    <row r="9" spans="1:11" ht="34.5" customHeight="1" thickBot="1" x14ac:dyDescent="0.3">
      <c r="A9" s="4" t="s">
        <v>3</v>
      </c>
      <c r="B9" s="15"/>
      <c r="C9" s="16"/>
      <c r="D9" s="17" t="s">
        <v>5</v>
      </c>
      <c r="E9" s="149" t="s">
        <v>6</v>
      </c>
      <c r="F9" s="150"/>
      <c r="G9" s="149" t="s">
        <v>7</v>
      </c>
      <c r="H9" s="150"/>
      <c r="I9" s="18"/>
      <c r="J9" s="18"/>
      <c r="K9" s="13"/>
    </row>
    <row r="10" spans="1:11" ht="34.5" customHeight="1" x14ac:dyDescent="0.25">
      <c r="A10" s="4" t="s">
        <v>3</v>
      </c>
      <c r="B10" s="19" t="s">
        <v>8</v>
      </c>
      <c r="C10" s="20" t="s">
        <v>9</v>
      </c>
      <c r="D10" s="21" t="s">
        <v>10</v>
      </c>
      <c r="E10" s="22" t="s">
        <v>11</v>
      </c>
      <c r="F10" s="23" t="s">
        <v>897</v>
      </c>
      <c r="G10" s="22" t="s">
        <v>898</v>
      </c>
      <c r="H10" s="23" t="s">
        <v>899</v>
      </c>
      <c r="I10" s="23" t="s">
        <v>900</v>
      </c>
      <c r="J10" s="23" t="s">
        <v>12</v>
      </c>
      <c r="K10" s="13"/>
    </row>
    <row r="11" spans="1:11" ht="13.5" customHeight="1" thickBot="1" x14ac:dyDescent="0.3">
      <c r="A11" s="4" t="s">
        <v>3</v>
      </c>
      <c r="B11" s="24"/>
      <c r="C11" s="25"/>
      <c r="D11" s="26"/>
      <c r="E11" s="27"/>
      <c r="F11" s="28"/>
      <c r="G11" s="27"/>
      <c r="H11" s="28"/>
      <c r="I11" s="28"/>
      <c r="J11" s="28"/>
      <c r="K11" s="13"/>
    </row>
    <row r="12" spans="1:11" ht="13.5" thickBot="1" x14ac:dyDescent="0.3">
      <c r="A12" s="4" t="s">
        <v>3</v>
      </c>
      <c r="B12" s="29" t="s">
        <v>13</v>
      </c>
      <c r="C12" s="30"/>
      <c r="D12" s="31"/>
      <c r="E12" s="32"/>
      <c r="F12" s="33"/>
      <c r="G12" s="32"/>
      <c r="H12" s="33"/>
      <c r="I12" s="33"/>
      <c r="J12" s="33"/>
      <c r="K12" s="13"/>
    </row>
    <row r="13" spans="1:11" x14ac:dyDescent="0.25">
      <c r="A13" s="4" t="s">
        <v>3</v>
      </c>
      <c r="B13" s="34" t="s">
        <v>716</v>
      </c>
      <c r="C13" s="35" t="s">
        <v>717</v>
      </c>
      <c r="D13" s="36" t="s">
        <v>718</v>
      </c>
      <c r="E13" s="37">
        <v>200000</v>
      </c>
      <c r="F13" s="38">
        <v>50000</v>
      </c>
      <c r="G13" s="37">
        <v>50000</v>
      </c>
      <c r="H13" s="38">
        <v>50000</v>
      </c>
      <c r="I13" s="39">
        <v>50000</v>
      </c>
      <c r="J13" s="39">
        <f>E13-(F13+H13+I13)</f>
        <v>50000</v>
      </c>
      <c r="K13" s="13"/>
    </row>
    <row r="14" spans="1:11" x14ac:dyDescent="0.25">
      <c r="A14" s="4" t="s">
        <v>3</v>
      </c>
      <c r="B14" s="40"/>
      <c r="C14" s="41"/>
      <c r="D14" s="42" t="s">
        <v>254</v>
      </c>
      <c r="E14" s="43"/>
      <c r="F14" s="44"/>
      <c r="G14" s="43"/>
      <c r="H14" s="44"/>
      <c r="I14" s="45">
        <v>50000</v>
      </c>
      <c r="J14" s="45"/>
      <c r="K14" s="13"/>
    </row>
    <row r="15" spans="1:11" x14ac:dyDescent="0.25">
      <c r="A15" s="4" t="s">
        <v>3</v>
      </c>
      <c r="B15" s="34" t="s">
        <v>716</v>
      </c>
      <c r="C15" s="35" t="s">
        <v>719</v>
      </c>
      <c r="D15" s="36" t="s">
        <v>720</v>
      </c>
      <c r="E15" s="37">
        <v>36300</v>
      </c>
      <c r="F15" s="38">
        <v>0</v>
      </c>
      <c r="G15" s="37">
        <v>28000</v>
      </c>
      <c r="H15" s="38">
        <v>28000</v>
      </c>
      <c r="I15" s="39">
        <v>3000</v>
      </c>
      <c r="J15" s="39">
        <f>E15-(F15+H15+I15)</f>
        <v>5300</v>
      </c>
      <c r="K15" s="13"/>
    </row>
    <row r="16" spans="1:11" x14ac:dyDescent="0.25">
      <c r="A16" s="4" t="s">
        <v>3</v>
      </c>
      <c r="B16" s="40"/>
      <c r="C16" s="41"/>
      <c r="D16" s="42" t="s">
        <v>25</v>
      </c>
      <c r="E16" s="43"/>
      <c r="F16" s="44"/>
      <c r="G16" s="43"/>
      <c r="H16" s="44"/>
      <c r="I16" s="45">
        <v>3000</v>
      </c>
      <c r="J16" s="45"/>
      <c r="K16" s="13"/>
    </row>
    <row r="17" spans="1:11" x14ac:dyDescent="0.25">
      <c r="A17" s="4" t="s">
        <v>3</v>
      </c>
      <c r="B17" s="34" t="s">
        <v>22</v>
      </c>
      <c r="C17" s="35" t="s">
        <v>1364</v>
      </c>
      <c r="D17" s="36" t="s">
        <v>1365</v>
      </c>
      <c r="E17" s="37">
        <v>10000</v>
      </c>
      <c r="F17" s="38">
        <v>0</v>
      </c>
      <c r="G17" s="37">
        <v>0</v>
      </c>
      <c r="H17" s="38">
        <v>0</v>
      </c>
      <c r="I17" s="39">
        <v>200</v>
      </c>
      <c r="J17" s="39">
        <f>E17-(F17+H17+I17)</f>
        <v>9800</v>
      </c>
      <c r="K17" s="13"/>
    </row>
    <row r="18" spans="1:11" x14ac:dyDescent="0.25">
      <c r="A18" s="4" t="s">
        <v>3</v>
      </c>
      <c r="B18" s="40"/>
      <c r="C18" s="41"/>
      <c r="D18" s="42" t="s">
        <v>25</v>
      </c>
      <c r="E18" s="43"/>
      <c r="F18" s="44"/>
      <c r="G18" s="43"/>
      <c r="H18" s="44"/>
      <c r="I18" s="45">
        <v>200</v>
      </c>
      <c r="J18" s="45"/>
      <c r="K18" s="13"/>
    </row>
    <row r="19" spans="1:11" x14ac:dyDescent="0.25">
      <c r="A19" s="4" t="s">
        <v>3</v>
      </c>
      <c r="B19" s="34" t="s">
        <v>22</v>
      </c>
      <c r="C19" s="35" t="s">
        <v>721</v>
      </c>
      <c r="D19" s="36" t="s">
        <v>722</v>
      </c>
      <c r="E19" s="37">
        <v>66000</v>
      </c>
      <c r="F19" s="38">
        <v>2909.68</v>
      </c>
      <c r="G19" s="37">
        <v>5000</v>
      </c>
      <c r="H19" s="38">
        <v>16627</v>
      </c>
      <c r="I19" s="39">
        <v>35000</v>
      </c>
      <c r="J19" s="39">
        <f>E19-(F19+H19+I19)</f>
        <v>11463.32</v>
      </c>
      <c r="K19" s="13"/>
    </row>
    <row r="20" spans="1:11" x14ac:dyDescent="0.25">
      <c r="A20" s="4" t="s">
        <v>3</v>
      </c>
      <c r="B20" s="40"/>
      <c r="C20" s="41"/>
      <c r="D20" s="42" t="s">
        <v>25</v>
      </c>
      <c r="E20" s="43"/>
      <c r="F20" s="44"/>
      <c r="G20" s="43"/>
      <c r="H20" s="44"/>
      <c r="I20" s="45">
        <v>35000</v>
      </c>
      <c r="J20" s="45"/>
      <c r="K20" s="13"/>
    </row>
    <row r="21" spans="1:11" x14ac:dyDescent="0.25">
      <c r="A21" s="4" t="s">
        <v>3</v>
      </c>
      <c r="B21" s="34" t="s">
        <v>22</v>
      </c>
      <c r="C21" s="35" t="s">
        <v>723</v>
      </c>
      <c r="D21" s="36" t="s">
        <v>724</v>
      </c>
      <c r="E21" s="37">
        <v>36500</v>
      </c>
      <c r="F21" s="38">
        <v>3673.11</v>
      </c>
      <c r="G21" s="37">
        <v>10000</v>
      </c>
      <c r="H21" s="38">
        <v>10000</v>
      </c>
      <c r="I21" s="39">
        <v>500</v>
      </c>
      <c r="J21" s="39">
        <f>E21-(F21+H21+I21)</f>
        <v>22326.89</v>
      </c>
      <c r="K21" s="13"/>
    </row>
    <row r="22" spans="1:11" x14ac:dyDescent="0.25">
      <c r="A22" s="4" t="s">
        <v>3</v>
      </c>
      <c r="B22" s="40"/>
      <c r="C22" s="41"/>
      <c r="D22" s="42" t="s">
        <v>25</v>
      </c>
      <c r="E22" s="43"/>
      <c r="F22" s="44"/>
      <c r="G22" s="43"/>
      <c r="H22" s="44"/>
      <c r="I22" s="45">
        <v>500</v>
      </c>
      <c r="J22" s="45"/>
      <c r="K22" s="13"/>
    </row>
    <row r="23" spans="1:11" x14ac:dyDescent="0.25">
      <c r="A23" s="4" t="s">
        <v>3</v>
      </c>
      <c r="B23" s="34" t="s">
        <v>22</v>
      </c>
      <c r="C23" s="35" t="s">
        <v>725</v>
      </c>
      <c r="D23" s="36" t="s">
        <v>726</v>
      </c>
      <c r="E23" s="37">
        <v>120000</v>
      </c>
      <c r="F23" s="38">
        <v>2762.29</v>
      </c>
      <c r="G23" s="37">
        <v>1000</v>
      </c>
      <c r="H23" s="38">
        <v>7216.2</v>
      </c>
      <c r="I23" s="39">
        <v>500</v>
      </c>
      <c r="J23" s="39">
        <f>E23-(F23+H23+I23)</f>
        <v>109521.51</v>
      </c>
      <c r="K23" s="13"/>
    </row>
    <row r="24" spans="1:11" x14ac:dyDescent="0.25">
      <c r="A24" s="4" t="s">
        <v>3</v>
      </c>
      <c r="B24" s="40"/>
      <c r="C24" s="41"/>
      <c r="D24" s="42" t="s">
        <v>25</v>
      </c>
      <c r="E24" s="43"/>
      <c r="F24" s="44"/>
      <c r="G24" s="43"/>
      <c r="H24" s="44"/>
      <c r="I24" s="45">
        <v>500</v>
      </c>
      <c r="J24" s="45"/>
      <c r="K24" s="13"/>
    </row>
    <row r="25" spans="1:11" x14ac:dyDescent="0.25">
      <c r="A25" s="4" t="s">
        <v>3</v>
      </c>
      <c r="B25" s="34" t="s">
        <v>22</v>
      </c>
      <c r="C25" s="35" t="s">
        <v>1366</v>
      </c>
      <c r="D25" s="36" t="s">
        <v>1367</v>
      </c>
      <c r="E25" s="37">
        <v>55000</v>
      </c>
      <c r="F25" s="38">
        <v>0</v>
      </c>
      <c r="G25" s="37">
        <v>0</v>
      </c>
      <c r="H25" s="38">
        <v>8954.7000000000007</v>
      </c>
      <c r="I25" s="39">
        <v>20000</v>
      </c>
      <c r="J25" s="39">
        <f>E25-(F25+H25+I25)</f>
        <v>26045.3</v>
      </c>
      <c r="K25" s="13"/>
    </row>
    <row r="26" spans="1:11" x14ac:dyDescent="0.25">
      <c r="A26" s="4" t="s">
        <v>3</v>
      </c>
      <c r="B26" s="40"/>
      <c r="C26" s="41"/>
      <c r="D26" s="42" t="s">
        <v>25</v>
      </c>
      <c r="E26" s="43"/>
      <c r="F26" s="44"/>
      <c r="G26" s="43"/>
      <c r="H26" s="44"/>
      <c r="I26" s="45">
        <v>20000</v>
      </c>
      <c r="J26" s="45"/>
      <c r="K26" s="13"/>
    </row>
    <row r="27" spans="1:11" x14ac:dyDescent="0.25">
      <c r="A27" s="4" t="s">
        <v>3</v>
      </c>
      <c r="B27" s="34" t="s">
        <v>727</v>
      </c>
      <c r="C27" s="35" t="s">
        <v>728</v>
      </c>
      <c r="D27" s="36" t="s">
        <v>729</v>
      </c>
      <c r="E27" s="37">
        <v>141110.20000000001</v>
      </c>
      <c r="F27" s="38">
        <v>94304.45</v>
      </c>
      <c r="G27" s="37">
        <v>8500</v>
      </c>
      <c r="H27" s="38">
        <v>13500</v>
      </c>
      <c r="I27" s="39">
        <v>500</v>
      </c>
      <c r="J27" s="39">
        <f>E27-(F27+H27+I27)</f>
        <v>32805.750000000015</v>
      </c>
      <c r="K27" s="13"/>
    </row>
    <row r="28" spans="1:11" x14ac:dyDescent="0.25">
      <c r="A28" s="4" t="s">
        <v>3</v>
      </c>
      <c r="B28" s="40"/>
      <c r="C28" s="41"/>
      <c r="D28" s="42" t="s">
        <v>25</v>
      </c>
      <c r="E28" s="43"/>
      <c r="F28" s="44"/>
      <c r="G28" s="43"/>
      <c r="H28" s="44"/>
      <c r="I28" s="45">
        <v>500</v>
      </c>
      <c r="J28" s="45"/>
      <c r="K28" s="13"/>
    </row>
    <row r="29" spans="1:11" x14ac:dyDescent="0.25">
      <c r="A29" s="4" t="s">
        <v>3</v>
      </c>
      <c r="B29" s="34" t="s">
        <v>727</v>
      </c>
      <c r="C29" s="35" t="s">
        <v>730</v>
      </c>
      <c r="D29" s="36" t="s">
        <v>731</v>
      </c>
      <c r="E29" s="37">
        <v>580389.4</v>
      </c>
      <c r="F29" s="38">
        <v>163495.03</v>
      </c>
      <c r="G29" s="37">
        <v>15500</v>
      </c>
      <c r="H29" s="38">
        <v>16299.7</v>
      </c>
      <c r="I29" s="39">
        <v>23976.400000000001</v>
      </c>
      <c r="J29" s="39">
        <f>E29-(F29+H29+I29)</f>
        <v>376618.27</v>
      </c>
      <c r="K29" s="13"/>
    </row>
    <row r="30" spans="1:11" x14ac:dyDescent="0.25">
      <c r="A30" s="4" t="s">
        <v>3</v>
      </c>
      <c r="B30" s="40"/>
      <c r="C30" s="41"/>
      <c r="D30" s="42" t="s">
        <v>25</v>
      </c>
      <c r="E30" s="43"/>
      <c r="F30" s="44"/>
      <c r="G30" s="43"/>
      <c r="H30" s="44"/>
      <c r="I30" s="45">
        <v>23976.400000000001</v>
      </c>
      <c r="J30" s="45"/>
      <c r="K30" s="13"/>
    </row>
    <row r="31" spans="1:11" x14ac:dyDescent="0.25">
      <c r="A31" s="4" t="s">
        <v>3</v>
      </c>
      <c r="B31" s="34" t="s">
        <v>727</v>
      </c>
      <c r="C31" s="35" t="s">
        <v>732</v>
      </c>
      <c r="D31" s="36" t="s">
        <v>733</v>
      </c>
      <c r="E31" s="37">
        <v>500000</v>
      </c>
      <c r="F31" s="38">
        <v>344296</v>
      </c>
      <c r="G31" s="37">
        <v>35000</v>
      </c>
      <c r="H31" s="38">
        <v>46401</v>
      </c>
      <c r="I31" s="39">
        <v>35200</v>
      </c>
      <c r="J31" s="39">
        <f>E31-(F31+H31+I31)</f>
        <v>74103</v>
      </c>
      <c r="K31" s="13"/>
    </row>
    <row r="32" spans="1:11" x14ac:dyDescent="0.25">
      <c r="A32" s="4" t="s">
        <v>3</v>
      </c>
      <c r="B32" s="40"/>
      <c r="C32" s="41"/>
      <c r="D32" s="42" t="s">
        <v>25</v>
      </c>
      <c r="E32" s="43"/>
      <c r="F32" s="44"/>
      <c r="G32" s="43"/>
      <c r="H32" s="44"/>
      <c r="I32" s="45">
        <v>35200</v>
      </c>
      <c r="J32" s="45"/>
      <c r="K32" s="13"/>
    </row>
    <row r="33" spans="1:11" x14ac:dyDescent="0.25">
      <c r="A33" s="4" t="s">
        <v>3</v>
      </c>
      <c r="B33" s="34" t="s">
        <v>727</v>
      </c>
      <c r="C33" s="35" t="s">
        <v>734</v>
      </c>
      <c r="D33" s="36" t="s">
        <v>735</v>
      </c>
      <c r="E33" s="37">
        <v>327770</v>
      </c>
      <c r="F33" s="38">
        <v>258347.97</v>
      </c>
      <c r="G33" s="37">
        <v>24230</v>
      </c>
      <c r="H33" s="38">
        <v>31637.1</v>
      </c>
      <c r="I33" s="39">
        <v>14369.7</v>
      </c>
      <c r="J33" s="39">
        <f>E33-(F33+H33+I33)</f>
        <v>23415.229999999981</v>
      </c>
      <c r="K33" s="13"/>
    </row>
    <row r="34" spans="1:11" x14ac:dyDescent="0.25">
      <c r="A34" s="4" t="s">
        <v>3</v>
      </c>
      <c r="B34" s="40"/>
      <c r="C34" s="41"/>
      <c r="D34" s="42" t="s">
        <v>25</v>
      </c>
      <c r="E34" s="43"/>
      <c r="F34" s="44"/>
      <c r="G34" s="43"/>
      <c r="H34" s="44"/>
      <c r="I34" s="45">
        <v>14369.7</v>
      </c>
      <c r="J34" s="45"/>
      <c r="K34" s="13"/>
    </row>
    <row r="35" spans="1:11" x14ac:dyDescent="0.25">
      <c r="A35" s="4" t="s">
        <v>3</v>
      </c>
      <c r="B35" s="34" t="s">
        <v>727</v>
      </c>
      <c r="C35" s="35" t="s">
        <v>736</v>
      </c>
      <c r="D35" s="36" t="s">
        <v>737</v>
      </c>
      <c r="E35" s="37">
        <v>507671.3</v>
      </c>
      <c r="F35" s="38">
        <v>215071.28</v>
      </c>
      <c r="G35" s="37">
        <v>91000</v>
      </c>
      <c r="H35" s="38">
        <v>92600</v>
      </c>
      <c r="I35" s="39">
        <v>235338</v>
      </c>
      <c r="J35" s="39">
        <f>E35-(F35+H35+I35)</f>
        <v>-35337.98000000004</v>
      </c>
      <c r="K35" s="13"/>
    </row>
    <row r="36" spans="1:11" x14ac:dyDescent="0.25">
      <c r="A36" s="4" t="s">
        <v>3</v>
      </c>
      <c r="B36" s="40"/>
      <c r="C36" s="41"/>
      <c r="D36" s="42" t="s">
        <v>25</v>
      </c>
      <c r="E36" s="43"/>
      <c r="F36" s="44"/>
      <c r="G36" s="43"/>
      <c r="H36" s="44"/>
      <c r="I36" s="45">
        <v>235338</v>
      </c>
      <c r="J36" s="45"/>
      <c r="K36" s="13"/>
    </row>
    <row r="37" spans="1:11" x14ac:dyDescent="0.25">
      <c r="A37" s="4" t="s">
        <v>3</v>
      </c>
      <c r="B37" s="34" t="s">
        <v>738</v>
      </c>
      <c r="C37" s="35" t="s">
        <v>739</v>
      </c>
      <c r="D37" s="36" t="s">
        <v>740</v>
      </c>
      <c r="E37" s="37">
        <v>740368.9</v>
      </c>
      <c r="F37" s="38">
        <v>498164.39</v>
      </c>
      <c r="G37" s="37">
        <v>25000</v>
      </c>
      <c r="H37" s="38">
        <v>89454.2</v>
      </c>
      <c r="I37" s="39">
        <v>55000</v>
      </c>
      <c r="J37" s="39">
        <f>E37-(F37+H37+I37)</f>
        <v>97750.310000000056</v>
      </c>
      <c r="K37" s="13"/>
    </row>
    <row r="38" spans="1:11" x14ac:dyDescent="0.25">
      <c r="A38" s="4" t="s">
        <v>3</v>
      </c>
      <c r="B38" s="40"/>
      <c r="C38" s="41"/>
      <c r="D38" s="42" t="s">
        <v>25</v>
      </c>
      <c r="E38" s="43"/>
      <c r="F38" s="44"/>
      <c r="G38" s="43"/>
      <c r="H38" s="44"/>
      <c r="I38" s="45">
        <v>55000</v>
      </c>
      <c r="J38" s="45"/>
      <c r="K38" s="13"/>
    </row>
    <row r="39" spans="1:11" x14ac:dyDescent="0.25">
      <c r="A39" s="4" t="s">
        <v>3</v>
      </c>
      <c r="B39" s="34" t="s">
        <v>738</v>
      </c>
      <c r="C39" s="35" t="s">
        <v>741</v>
      </c>
      <c r="D39" s="36" t="s">
        <v>742</v>
      </c>
      <c r="E39" s="37">
        <v>96613.6</v>
      </c>
      <c r="F39" s="38">
        <v>76839.429999999993</v>
      </c>
      <c r="G39" s="37">
        <v>7000</v>
      </c>
      <c r="H39" s="38">
        <v>12677.7</v>
      </c>
      <c r="I39" s="39">
        <v>3600</v>
      </c>
      <c r="J39" s="39">
        <f>E39-(F39+H39+I39)</f>
        <v>3496.4700000000157</v>
      </c>
      <c r="K39" s="13"/>
    </row>
    <row r="40" spans="1:11" x14ac:dyDescent="0.25">
      <c r="A40" s="4" t="s">
        <v>3</v>
      </c>
      <c r="B40" s="40"/>
      <c r="C40" s="41"/>
      <c r="D40" s="42" t="s">
        <v>25</v>
      </c>
      <c r="E40" s="43"/>
      <c r="F40" s="44"/>
      <c r="G40" s="43"/>
      <c r="H40" s="44"/>
      <c r="I40" s="45">
        <v>3600</v>
      </c>
      <c r="J40" s="45"/>
      <c r="K40" s="13"/>
    </row>
    <row r="41" spans="1:11" x14ac:dyDescent="0.25">
      <c r="A41" s="4" t="s">
        <v>3</v>
      </c>
      <c r="B41" s="34" t="s">
        <v>743</v>
      </c>
      <c r="C41" s="35" t="s">
        <v>1368</v>
      </c>
      <c r="D41" s="36" t="s">
        <v>1369</v>
      </c>
      <c r="E41" s="37">
        <v>1100</v>
      </c>
      <c r="F41" s="38">
        <v>0</v>
      </c>
      <c r="G41" s="37">
        <v>0</v>
      </c>
      <c r="H41" s="38">
        <v>0</v>
      </c>
      <c r="I41" s="39">
        <v>1100</v>
      </c>
      <c r="J41" s="39">
        <f>E41-(F41+H41+I41)</f>
        <v>0</v>
      </c>
      <c r="K41" s="13"/>
    </row>
    <row r="42" spans="1:11" x14ac:dyDescent="0.25">
      <c r="A42" s="4" t="s">
        <v>3</v>
      </c>
      <c r="B42" s="40"/>
      <c r="C42" s="41"/>
      <c r="D42" s="42" t="s">
        <v>17</v>
      </c>
      <c r="E42" s="43"/>
      <c r="F42" s="44"/>
      <c r="G42" s="43"/>
      <c r="H42" s="44"/>
      <c r="I42" s="45">
        <v>1100</v>
      </c>
      <c r="J42" s="45"/>
      <c r="K42" s="13"/>
    </row>
    <row r="43" spans="1:11" x14ac:dyDescent="0.25">
      <c r="A43" s="4" t="s">
        <v>3</v>
      </c>
      <c r="B43" s="34" t="s">
        <v>743</v>
      </c>
      <c r="C43" s="35" t="s">
        <v>1370</v>
      </c>
      <c r="D43" s="36" t="s">
        <v>1371</v>
      </c>
      <c r="E43" s="37">
        <v>1100</v>
      </c>
      <c r="F43" s="38">
        <v>0</v>
      </c>
      <c r="G43" s="37">
        <v>0</v>
      </c>
      <c r="H43" s="38">
        <v>0</v>
      </c>
      <c r="I43" s="39">
        <v>1100</v>
      </c>
      <c r="J43" s="39">
        <f>E43-(F43+H43+I43)</f>
        <v>0</v>
      </c>
      <c r="K43" s="13"/>
    </row>
    <row r="44" spans="1:11" x14ac:dyDescent="0.25">
      <c r="A44" s="4" t="s">
        <v>3</v>
      </c>
      <c r="B44" s="40"/>
      <c r="C44" s="41"/>
      <c r="D44" s="42" t="s">
        <v>17</v>
      </c>
      <c r="E44" s="43"/>
      <c r="F44" s="44"/>
      <c r="G44" s="43"/>
      <c r="H44" s="44"/>
      <c r="I44" s="45">
        <v>1100</v>
      </c>
      <c r="J44" s="45"/>
      <c r="K44" s="13"/>
    </row>
    <row r="45" spans="1:11" x14ac:dyDescent="0.25">
      <c r="A45" s="4" t="s">
        <v>3</v>
      </c>
      <c r="B45" s="34" t="s">
        <v>743</v>
      </c>
      <c r="C45" s="35" t="s">
        <v>1372</v>
      </c>
      <c r="D45" s="36" t="s">
        <v>1373</v>
      </c>
      <c r="E45" s="37">
        <v>1210</v>
      </c>
      <c r="F45" s="38">
        <v>0</v>
      </c>
      <c r="G45" s="37">
        <v>0</v>
      </c>
      <c r="H45" s="38">
        <v>0</v>
      </c>
      <c r="I45" s="39">
        <v>1210</v>
      </c>
      <c r="J45" s="39">
        <f>E45-(F45+H45+I45)</f>
        <v>0</v>
      </c>
      <c r="K45" s="13"/>
    </row>
    <row r="46" spans="1:11" x14ac:dyDescent="0.25">
      <c r="A46" s="4" t="s">
        <v>3</v>
      </c>
      <c r="B46" s="40"/>
      <c r="C46" s="41"/>
      <c r="D46" s="42" t="s">
        <v>17</v>
      </c>
      <c r="E46" s="43"/>
      <c r="F46" s="44"/>
      <c r="G46" s="43"/>
      <c r="H46" s="44"/>
      <c r="I46" s="45">
        <v>1210</v>
      </c>
      <c r="J46" s="45"/>
      <c r="K46" s="13"/>
    </row>
    <row r="47" spans="1:11" x14ac:dyDescent="0.25">
      <c r="A47" s="4" t="s">
        <v>3</v>
      </c>
      <c r="B47" s="34" t="s">
        <v>743</v>
      </c>
      <c r="C47" s="35" t="s">
        <v>1374</v>
      </c>
      <c r="D47" s="36" t="s">
        <v>1375</v>
      </c>
      <c r="E47" s="37">
        <v>48000</v>
      </c>
      <c r="F47" s="38">
        <v>0</v>
      </c>
      <c r="G47" s="37">
        <v>0</v>
      </c>
      <c r="H47" s="38">
        <v>0</v>
      </c>
      <c r="I47" s="39">
        <v>48000</v>
      </c>
      <c r="J47" s="39">
        <f>E47-(F47+H47+I47)</f>
        <v>0</v>
      </c>
      <c r="K47" s="13"/>
    </row>
    <row r="48" spans="1:11" x14ac:dyDescent="0.25">
      <c r="A48" s="4" t="s">
        <v>3</v>
      </c>
      <c r="B48" s="40"/>
      <c r="C48" s="41"/>
      <c r="D48" s="42" t="s">
        <v>17</v>
      </c>
      <c r="E48" s="43"/>
      <c r="F48" s="44"/>
      <c r="G48" s="43"/>
      <c r="H48" s="44"/>
      <c r="I48" s="45">
        <v>48000</v>
      </c>
      <c r="J48" s="45"/>
      <c r="K48" s="13"/>
    </row>
    <row r="49" spans="1:11" x14ac:dyDescent="0.25">
      <c r="A49" s="4" t="s">
        <v>3</v>
      </c>
      <c r="B49" s="34" t="s">
        <v>743</v>
      </c>
      <c r="C49" s="35" t="s">
        <v>1376</v>
      </c>
      <c r="D49" s="36" t="s">
        <v>1377</v>
      </c>
      <c r="E49" s="37">
        <v>13300</v>
      </c>
      <c r="F49" s="38">
        <v>0</v>
      </c>
      <c r="G49" s="37">
        <v>0</v>
      </c>
      <c r="H49" s="38">
        <v>0</v>
      </c>
      <c r="I49" s="39">
        <v>13300</v>
      </c>
      <c r="J49" s="39">
        <f>E49-(F49+H49+I49)</f>
        <v>0</v>
      </c>
      <c r="K49" s="13"/>
    </row>
    <row r="50" spans="1:11" x14ac:dyDescent="0.25">
      <c r="A50" s="4" t="s">
        <v>3</v>
      </c>
      <c r="B50" s="40"/>
      <c r="C50" s="41"/>
      <c r="D50" s="42" t="s">
        <v>17</v>
      </c>
      <c r="E50" s="43"/>
      <c r="F50" s="44"/>
      <c r="G50" s="43"/>
      <c r="H50" s="44"/>
      <c r="I50" s="45">
        <v>13300</v>
      </c>
      <c r="J50" s="45"/>
      <c r="K50" s="13"/>
    </row>
    <row r="51" spans="1:11" x14ac:dyDescent="0.25">
      <c r="A51" s="4" t="s">
        <v>3</v>
      </c>
      <c r="B51" s="34" t="s">
        <v>743</v>
      </c>
      <c r="C51" s="35" t="s">
        <v>1378</v>
      </c>
      <c r="D51" s="36" t="s">
        <v>1379</v>
      </c>
      <c r="E51" s="37">
        <v>3630</v>
      </c>
      <c r="F51" s="38">
        <v>0</v>
      </c>
      <c r="G51" s="37">
        <v>0</v>
      </c>
      <c r="H51" s="38">
        <v>0</v>
      </c>
      <c r="I51" s="39">
        <v>2500</v>
      </c>
      <c r="J51" s="39">
        <f>E51-(F51+H51+I51)</f>
        <v>1130</v>
      </c>
      <c r="K51" s="13"/>
    </row>
    <row r="52" spans="1:11" ht="13.5" thickBot="1" x14ac:dyDescent="0.3">
      <c r="A52" s="4" t="s">
        <v>3</v>
      </c>
      <c r="B52" s="40"/>
      <c r="C52" s="41"/>
      <c r="D52" s="42" t="s">
        <v>17</v>
      </c>
      <c r="E52" s="43"/>
      <c r="F52" s="44"/>
      <c r="G52" s="43"/>
      <c r="H52" s="44"/>
      <c r="I52" s="45">
        <v>2500</v>
      </c>
      <c r="J52" s="45"/>
      <c r="K52" s="13"/>
    </row>
    <row r="53" spans="1:11" ht="13.5" thickBot="1" x14ac:dyDescent="0.3">
      <c r="A53" s="4" t="s">
        <v>3</v>
      </c>
      <c r="B53" s="29" t="s">
        <v>20</v>
      </c>
      <c r="C53" s="30"/>
      <c r="D53" s="31"/>
      <c r="E53" s="32">
        <v>3486063.4</v>
      </c>
      <c r="F53" s="33">
        <v>1709863.62</v>
      </c>
      <c r="G53" s="32">
        <v>300230</v>
      </c>
      <c r="H53" s="33">
        <v>423367.6</v>
      </c>
      <c r="I53" s="33">
        <v>544394.1</v>
      </c>
      <c r="J53" s="33">
        <v>808438.08</v>
      </c>
      <c r="K53" s="13"/>
    </row>
    <row r="54" spans="1:11" ht="13.5" thickBot="1" x14ac:dyDescent="0.3">
      <c r="A54" s="4" t="s">
        <v>3</v>
      </c>
      <c r="B54" s="46"/>
      <c r="C54" s="47"/>
      <c r="D54" s="48" t="s">
        <v>79</v>
      </c>
      <c r="E54" s="49">
        <f>SUM(E12:E53)/2</f>
        <v>3486063.4</v>
      </c>
      <c r="F54" s="50">
        <f>SUM(F12:F53)/2</f>
        <v>1709863.625</v>
      </c>
      <c r="G54" s="49">
        <f>SUM(G12:G53)/2</f>
        <v>300230</v>
      </c>
      <c r="H54" s="51">
        <f>SUM(H12:H53)/2</f>
        <v>423367.6</v>
      </c>
      <c r="I54" s="51">
        <f>SUM(I12:I53)/3</f>
        <v>544394.1</v>
      </c>
      <c r="J54" s="51">
        <f>E54-(F54+H54+I54)</f>
        <v>808438.07499999972</v>
      </c>
      <c r="K54" s="52"/>
    </row>
    <row r="55" spans="1:11" x14ac:dyDescent="0.25">
      <c r="A55" s="4" t="s">
        <v>3</v>
      </c>
      <c r="C55" s="14"/>
      <c r="E55" s="13"/>
      <c r="F55" s="13"/>
      <c r="G55" s="13"/>
      <c r="H55" s="13"/>
      <c r="I55" s="13"/>
      <c r="J55" s="13"/>
      <c r="K55" s="13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7" fitToHeight="1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DDE97-B064-4401-850B-0C2570D135E0}">
  <sheetPr codeName="List8"/>
  <dimension ref="A3:K98"/>
  <sheetViews>
    <sheetView showGridLines="0" zoomScaleNormal="100" zoomScaleSheetLayoutView="80" workbookViewId="0">
      <selection activeCell="F1" sqref="F1"/>
    </sheetView>
  </sheetViews>
  <sheetFormatPr defaultRowHeight="12.75" x14ac:dyDescent="0.25"/>
  <cols>
    <col min="1" max="1" width="5.7109375" style="4" customWidth="1"/>
    <col min="2" max="2" width="26.28515625" style="4" customWidth="1"/>
    <col min="3" max="3" width="8.7109375" style="4" customWidth="1"/>
    <col min="4" max="4" width="37.28515625" style="4" customWidth="1"/>
    <col min="5" max="5" width="15.140625" style="5" customWidth="1"/>
    <col min="6" max="6" width="12.7109375" style="5" customWidth="1"/>
    <col min="7" max="11" width="15.140625" style="5" customWidth="1"/>
    <col min="12" max="256" width="8.85546875" style="6"/>
    <col min="257" max="257" width="5.7109375" style="6" customWidth="1"/>
    <col min="258" max="258" width="26.28515625" style="6" customWidth="1"/>
    <col min="259" max="259" width="8.7109375" style="6" customWidth="1"/>
    <col min="260" max="260" width="37.28515625" style="6" customWidth="1"/>
    <col min="261" max="267" width="15.140625" style="6" customWidth="1"/>
    <col min="268" max="512" width="8.85546875" style="6"/>
    <col min="513" max="513" width="5.7109375" style="6" customWidth="1"/>
    <col min="514" max="514" width="26.28515625" style="6" customWidth="1"/>
    <col min="515" max="515" width="8.7109375" style="6" customWidth="1"/>
    <col min="516" max="516" width="37.28515625" style="6" customWidth="1"/>
    <col min="517" max="523" width="15.140625" style="6" customWidth="1"/>
    <col min="524" max="768" width="8.85546875" style="6"/>
    <col min="769" max="769" width="5.7109375" style="6" customWidth="1"/>
    <col min="770" max="770" width="26.28515625" style="6" customWidth="1"/>
    <col min="771" max="771" width="8.7109375" style="6" customWidth="1"/>
    <col min="772" max="772" width="37.28515625" style="6" customWidth="1"/>
    <col min="773" max="779" width="15.140625" style="6" customWidth="1"/>
    <col min="780" max="1024" width="8.85546875" style="6"/>
    <col min="1025" max="1025" width="5.7109375" style="6" customWidth="1"/>
    <col min="1026" max="1026" width="26.28515625" style="6" customWidth="1"/>
    <col min="1027" max="1027" width="8.7109375" style="6" customWidth="1"/>
    <col min="1028" max="1028" width="37.28515625" style="6" customWidth="1"/>
    <col min="1029" max="1035" width="15.140625" style="6" customWidth="1"/>
    <col min="1036" max="1280" width="8.85546875" style="6"/>
    <col min="1281" max="1281" width="5.7109375" style="6" customWidth="1"/>
    <col min="1282" max="1282" width="26.28515625" style="6" customWidth="1"/>
    <col min="1283" max="1283" width="8.7109375" style="6" customWidth="1"/>
    <col min="1284" max="1284" width="37.28515625" style="6" customWidth="1"/>
    <col min="1285" max="1291" width="15.140625" style="6" customWidth="1"/>
    <col min="1292" max="1536" width="8.85546875" style="6"/>
    <col min="1537" max="1537" width="5.7109375" style="6" customWidth="1"/>
    <col min="1538" max="1538" width="26.28515625" style="6" customWidth="1"/>
    <col min="1539" max="1539" width="8.7109375" style="6" customWidth="1"/>
    <col min="1540" max="1540" width="37.28515625" style="6" customWidth="1"/>
    <col min="1541" max="1547" width="15.140625" style="6" customWidth="1"/>
    <col min="1548" max="1792" width="8.85546875" style="6"/>
    <col min="1793" max="1793" width="5.7109375" style="6" customWidth="1"/>
    <col min="1794" max="1794" width="26.28515625" style="6" customWidth="1"/>
    <col min="1795" max="1795" width="8.7109375" style="6" customWidth="1"/>
    <col min="1796" max="1796" width="37.28515625" style="6" customWidth="1"/>
    <col min="1797" max="1803" width="15.140625" style="6" customWidth="1"/>
    <col min="1804" max="2048" width="8.85546875" style="6"/>
    <col min="2049" max="2049" width="5.7109375" style="6" customWidth="1"/>
    <col min="2050" max="2050" width="26.28515625" style="6" customWidth="1"/>
    <col min="2051" max="2051" width="8.7109375" style="6" customWidth="1"/>
    <col min="2052" max="2052" width="37.28515625" style="6" customWidth="1"/>
    <col min="2053" max="2059" width="15.140625" style="6" customWidth="1"/>
    <col min="2060" max="2304" width="8.85546875" style="6"/>
    <col min="2305" max="2305" width="5.7109375" style="6" customWidth="1"/>
    <col min="2306" max="2306" width="26.28515625" style="6" customWidth="1"/>
    <col min="2307" max="2307" width="8.7109375" style="6" customWidth="1"/>
    <col min="2308" max="2308" width="37.28515625" style="6" customWidth="1"/>
    <col min="2309" max="2315" width="15.140625" style="6" customWidth="1"/>
    <col min="2316" max="2560" width="8.85546875" style="6"/>
    <col min="2561" max="2561" width="5.7109375" style="6" customWidth="1"/>
    <col min="2562" max="2562" width="26.28515625" style="6" customWidth="1"/>
    <col min="2563" max="2563" width="8.7109375" style="6" customWidth="1"/>
    <col min="2564" max="2564" width="37.28515625" style="6" customWidth="1"/>
    <col min="2565" max="2571" width="15.140625" style="6" customWidth="1"/>
    <col min="2572" max="2816" width="8.85546875" style="6"/>
    <col min="2817" max="2817" width="5.7109375" style="6" customWidth="1"/>
    <col min="2818" max="2818" width="26.28515625" style="6" customWidth="1"/>
    <col min="2819" max="2819" width="8.7109375" style="6" customWidth="1"/>
    <col min="2820" max="2820" width="37.28515625" style="6" customWidth="1"/>
    <col min="2821" max="2827" width="15.140625" style="6" customWidth="1"/>
    <col min="2828" max="3072" width="8.85546875" style="6"/>
    <col min="3073" max="3073" width="5.7109375" style="6" customWidth="1"/>
    <col min="3074" max="3074" width="26.28515625" style="6" customWidth="1"/>
    <col min="3075" max="3075" width="8.7109375" style="6" customWidth="1"/>
    <col min="3076" max="3076" width="37.28515625" style="6" customWidth="1"/>
    <col min="3077" max="3083" width="15.140625" style="6" customWidth="1"/>
    <col min="3084" max="3328" width="8.85546875" style="6"/>
    <col min="3329" max="3329" width="5.7109375" style="6" customWidth="1"/>
    <col min="3330" max="3330" width="26.28515625" style="6" customWidth="1"/>
    <col min="3331" max="3331" width="8.7109375" style="6" customWidth="1"/>
    <col min="3332" max="3332" width="37.28515625" style="6" customWidth="1"/>
    <col min="3333" max="3339" width="15.140625" style="6" customWidth="1"/>
    <col min="3340" max="3584" width="8.85546875" style="6"/>
    <col min="3585" max="3585" width="5.7109375" style="6" customWidth="1"/>
    <col min="3586" max="3586" width="26.28515625" style="6" customWidth="1"/>
    <col min="3587" max="3587" width="8.7109375" style="6" customWidth="1"/>
    <col min="3588" max="3588" width="37.28515625" style="6" customWidth="1"/>
    <col min="3589" max="3595" width="15.140625" style="6" customWidth="1"/>
    <col min="3596" max="3840" width="8.85546875" style="6"/>
    <col min="3841" max="3841" width="5.7109375" style="6" customWidth="1"/>
    <col min="3842" max="3842" width="26.28515625" style="6" customWidth="1"/>
    <col min="3843" max="3843" width="8.7109375" style="6" customWidth="1"/>
    <col min="3844" max="3844" width="37.28515625" style="6" customWidth="1"/>
    <col min="3845" max="3851" width="15.140625" style="6" customWidth="1"/>
    <col min="3852" max="4096" width="8.85546875" style="6"/>
    <col min="4097" max="4097" width="5.7109375" style="6" customWidth="1"/>
    <col min="4098" max="4098" width="26.28515625" style="6" customWidth="1"/>
    <col min="4099" max="4099" width="8.7109375" style="6" customWidth="1"/>
    <col min="4100" max="4100" width="37.28515625" style="6" customWidth="1"/>
    <col min="4101" max="4107" width="15.140625" style="6" customWidth="1"/>
    <col min="4108" max="4352" width="8.85546875" style="6"/>
    <col min="4353" max="4353" width="5.7109375" style="6" customWidth="1"/>
    <col min="4354" max="4354" width="26.28515625" style="6" customWidth="1"/>
    <col min="4355" max="4355" width="8.7109375" style="6" customWidth="1"/>
    <col min="4356" max="4356" width="37.28515625" style="6" customWidth="1"/>
    <col min="4357" max="4363" width="15.140625" style="6" customWidth="1"/>
    <col min="4364" max="4608" width="8.85546875" style="6"/>
    <col min="4609" max="4609" width="5.7109375" style="6" customWidth="1"/>
    <col min="4610" max="4610" width="26.28515625" style="6" customWidth="1"/>
    <col min="4611" max="4611" width="8.7109375" style="6" customWidth="1"/>
    <col min="4612" max="4612" width="37.28515625" style="6" customWidth="1"/>
    <col min="4613" max="4619" width="15.140625" style="6" customWidth="1"/>
    <col min="4620" max="4864" width="8.85546875" style="6"/>
    <col min="4865" max="4865" width="5.7109375" style="6" customWidth="1"/>
    <col min="4866" max="4866" width="26.28515625" style="6" customWidth="1"/>
    <col min="4867" max="4867" width="8.7109375" style="6" customWidth="1"/>
    <col min="4868" max="4868" width="37.28515625" style="6" customWidth="1"/>
    <col min="4869" max="4875" width="15.140625" style="6" customWidth="1"/>
    <col min="4876" max="5120" width="8.85546875" style="6"/>
    <col min="5121" max="5121" width="5.7109375" style="6" customWidth="1"/>
    <col min="5122" max="5122" width="26.28515625" style="6" customWidth="1"/>
    <col min="5123" max="5123" width="8.7109375" style="6" customWidth="1"/>
    <col min="5124" max="5124" width="37.28515625" style="6" customWidth="1"/>
    <col min="5125" max="5131" width="15.140625" style="6" customWidth="1"/>
    <col min="5132" max="5376" width="8.85546875" style="6"/>
    <col min="5377" max="5377" width="5.7109375" style="6" customWidth="1"/>
    <col min="5378" max="5378" width="26.28515625" style="6" customWidth="1"/>
    <col min="5379" max="5379" width="8.7109375" style="6" customWidth="1"/>
    <col min="5380" max="5380" width="37.28515625" style="6" customWidth="1"/>
    <col min="5381" max="5387" width="15.140625" style="6" customWidth="1"/>
    <col min="5388" max="5632" width="8.85546875" style="6"/>
    <col min="5633" max="5633" width="5.7109375" style="6" customWidth="1"/>
    <col min="5634" max="5634" width="26.28515625" style="6" customWidth="1"/>
    <col min="5635" max="5635" width="8.7109375" style="6" customWidth="1"/>
    <col min="5636" max="5636" width="37.28515625" style="6" customWidth="1"/>
    <col min="5637" max="5643" width="15.140625" style="6" customWidth="1"/>
    <col min="5644" max="5888" width="8.85546875" style="6"/>
    <col min="5889" max="5889" width="5.7109375" style="6" customWidth="1"/>
    <col min="5890" max="5890" width="26.28515625" style="6" customWidth="1"/>
    <col min="5891" max="5891" width="8.7109375" style="6" customWidth="1"/>
    <col min="5892" max="5892" width="37.28515625" style="6" customWidth="1"/>
    <col min="5893" max="5899" width="15.140625" style="6" customWidth="1"/>
    <col min="5900" max="6144" width="8.85546875" style="6"/>
    <col min="6145" max="6145" width="5.7109375" style="6" customWidth="1"/>
    <col min="6146" max="6146" width="26.28515625" style="6" customWidth="1"/>
    <col min="6147" max="6147" width="8.7109375" style="6" customWidth="1"/>
    <col min="6148" max="6148" width="37.28515625" style="6" customWidth="1"/>
    <col min="6149" max="6155" width="15.140625" style="6" customWidth="1"/>
    <col min="6156" max="6400" width="8.85546875" style="6"/>
    <col min="6401" max="6401" width="5.7109375" style="6" customWidth="1"/>
    <col min="6402" max="6402" width="26.28515625" style="6" customWidth="1"/>
    <col min="6403" max="6403" width="8.7109375" style="6" customWidth="1"/>
    <col min="6404" max="6404" width="37.28515625" style="6" customWidth="1"/>
    <col min="6405" max="6411" width="15.140625" style="6" customWidth="1"/>
    <col min="6412" max="6656" width="8.85546875" style="6"/>
    <col min="6657" max="6657" width="5.7109375" style="6" customWidth="1"/>
    <col min="6658" max="6658" width="26.28515625" style="6" customWidth="1"/>
    <col min="6659" max="6659" width="8.7109375" style="6" customWidth="1"/>
    <col min="6660" max="6660" width="37.28515625" style="6" customWidth="1"/>
    <col min="6661" max="6667" width="15.140625" style="6" customWidth="1"/>
    <col min="6668" max="6912" width="8.85546875" style="6"/>
    <col min="6913" max="6913" width="5.7109375" style="6" customWidth="1"/>
    <col min="6914" max="6914" width="26.28515625" style="6" customWidth="1"/>
    <col min="6915" max="6915" width="8.7109375" style="6" customWidth="1"/>
    <col min="6916" max="6916" width="37.28515625" style="6" customWidth="1"/>
    <col min="6917" max="6923" width="15.140625" style="6" customWidth="1"/>
    <col min="6924" max="7168" width="8.85546875" style="6"/>
    <col min="7169" max="7169" width="5.7109375" style="6" customWidth="1"/>
    <col min="7170" max="7170" width="26.28515625" style="6" customWidth="1"/>
    <col min="7171" max="7171" width="8.7109375" style="6" customWidth="1"/>
    <col min="7172" max="7172" width="37.28515625" style="6" customWidth="1"/>
    <col min="7173" max="7179" width="15.140625" style="6" customWidth="1"/>
    <col min="7180" max="7424" width="8.85546875" style="6"/>
    <col min="7425" max="7425" width="5.7109375" style="6" customWidth="1"/>
    <col min="7426" max="7426" width="26.28515625" style="6" customWidth="1"/>
    <col min="7427" max="7427" width="8.7109375" style="6" customWidth="1"/>
    <col min="7428" max="7428" width="37.28515625" style="6" customWidth="1"/>
    <col min="7429" max="7435" width="15.140625" style="6" customWidth="1"/>
    <col min="7436" max="7680" width="8.85546875" style="6"/>
    <col min="7681" max="7681" width="5.7109375" style="6" customWidth="1"/>
    <col min="7682" max="7682" width="26.28515625" style="6" customWidth="1"/>
    <col min="7683" max="7683" width="8.7109375" style="6" customWidth="1"/>
    <col min="7684" max="7684" width="37.28515625" style="6" customWidth="1"/>
    <col min="7685" max="7691" width="15.140625" style="6" customWidth="1"/>
    <col min="7692" max="7936" width="8.85546875" style="6"/>
    <col min="7937" max="7937" width="5.7109375" style="6" customWidth="1"/>
    <col min="7938" max="7938" width="26.28515625" style="6" customWidth="1"/>
    <col min="7939" max="7939" width="8.7109375" style="6" customWidth="1"/>
    <col min="7940" max="7940" width="37.28515625" style="6" customWidth="1"/>
    <col min="7941" max="7947" width="15.140625" style="6" customWidth="1"/>
    <col min="7948" max="8192" width="8.85546875" style="6"/>
    <col min="8193" max="8193" width="5.7109375" style="6" customWidth="1"/>
    <col min="8194" max="8194" width="26.28515625" style="6" customWidth="1"/>
    <col min="8195" max="8195" width="8.7109375" style="6" customWidth="1"/>
    <col min="8196" max="8196" width="37.28515625" style="6" customWidth="1"/>
    <col min="8197" max="8203" width="15.140625" style="6" customWidth="1"/>
    <col min="8204" max="8448" width="8.85546875" style="6"/>
    <col min="8449" max="8449" width="5.7109375" style="6" customWidth="1"/>
    <col min="8450" max="8450" width="26.28515625" style="6" customWidth="1"/>
    <col min="8451" max="8451" width="8.7109375" style="6" customWidth="1"/>
    <col min="8452" max="8452" width="37.28515625" style="6" customWidth="1"/>
    <col min="8453" max="8459" width="15.140625" style="6" customWidth="1"/>
    <col min="8460" max="8704" width="8.85546875" style="6"/>
    <col min="8705" max="8705" width="5.7109375" style="6" customWidth="1"/>
    <col min="8706" max="8706" width="26.28515625" style="6" customWidth="1"/>
    <col min="8707" max="8707" width="8.7109375" style="6" customWidth="1"/>
    <col min="8708" max="8708" width="37.28515625" style="6" customWidth="1"/>
    <col min="8709" max="8715" width="15.140625" style="6" customWidth="1"/>
    <col min="8716" max="8960" width="8.85546875" style="6"/>
    <col min="8961" max="8961" width="5.7109375" style="6" customWidth="1"/>
    <col min="8962" max="8962" width="26.28515625" style="6" customWidth="1"/>
    <col min="8963" max="8963" width="8.7109375" style="6" customWidth="1"/>
    <col min="8964" max="8964" width="37.28515625" style="6" customWidth="1"/>
    <col min="8965" max="8971" width="15.140625" style="6" customWidth="1"/>
    <col min="8972" max="9216" width="8.85546875" style="6"/>
    <col min="9217" max="9217" width="5.7109375" style="6" customWidth="1"/>
    <col min="9218" max="9218" width="26.28515625" style="6" customWidth="1"/>
    <col min="9219" max="9219" width="8.7109375" style="6" customWidth="1"/>
    <col min="9220" max="9220" width="37.28515625" style="6" customWidth="1"/>
    <col min="9221" max="9227" width="15.140625" style="6" customWidth="1"/>
    <col min="9228" max="9472" width="8.85546875" style="6"/>
    <col min="9473" max="9473" width="5.7109375" style="6" customWidth="1"/>
    <col min="9474" max="9474" width="26.28515625" style="6" customWidth="1"/>
    <col min="9475" max="9475" width="8.7109375" style="6" customWidth="1"/>
    <col min="9476" max="9476" width="37.28515625" style="6" customWidth="1"/>
    <col min="9477" max="9483" width="15.140625" style="6" customWidth="1"/>
    <col min="9484" max="9728" width="8.85546875" style="6"/>
    <col min="9729" max="9729" width="5.7109375" style="6" customWidth="1"/>
    <col min="9730" max="9730" width="26.28515625" style="6" customWidth="1"/>
    <col min="9731" max="9731" width="8.7109375" style="6" customWidth="1"/>
    <col min="9732" max="9732" width="37.28515625" style="6" customWidth="1"/>
    <col min="9733" max="9739" width="15.140625" style="6" customWidth="1"/>
    <col min="9740" max="9984" width="8.85546875" style="6"/>
    <col min="9985" max="9985" width="5.7109375" style="6" customWidth="1"/>
    <col min="9986" max="9986" width="26.28515625" style="6" customWidth="1"/>
    <col min="9987" max="9987" width="8.7109375" style="6" customWidth="1"/>
    <col min="9988" max="9988" width="37.28515625" style="6" customWidth="1"/>
    <col min="9989" max="9995" width="15.140625" style="6" customWidth="1"/>
    <col min="9996" max="10240" width="8.85546875" style="6"/>
    <col min="10241" max="10241" width="5.7109375" style="6" customWidth="1"/>
    <col min="10242" max="10242" width="26.28515625" style="6" customWidth="1"/>
    <col min="10243" max="10243" width="8.7109375" style="6" customWidth="1"/>
    <col min="10244" max="10244" width="37.28515625" style="6" customWidth="1"/>
    <col min="10245" max="10251" width="15.140625" style="6" customWidth="1"/>
    <col min="10252" max="10496" width="8.85546875" style="6"/>
    <col min="10497" max="10497" width="5.7109375" style="6" customWidth="1"/>
    <col min="10498" max="10498" width="26.28515625" style="6" customWidth="1"/>
    <col min="10499" max="10499" width="8.7109375" style="6" customWidth="1"/>
    <col min="10500" max="10500" width="37.28515625" style="6" customWidth="1"/>
    <col min="10501" max="10507" width="15.140625" style="6" customWidth="1"/>
    <col min="10508" max="10752" width="8.85546875" style="6"/>
    <col min="10753" max="10753" width="5.7109375" style="6" customWidth="1"/>
    <col min="10754" max="10754" width="26.28515625" style="6" customWidth="1"/>
    <col min="10755" max="10755" width="8.7109375" style="6" customWidth="1"/>
    <col min="10756" max="10756" width="37.28515625" style="6" customWidth="1"/>
    <col min="10757" max="10763" width="15.140625" style="6" customWidth="1"/>
    <col min="10764" max="11008" width="8.85546875" style="6"/>
    <col min="11009" max="11009" width="5.7109375" style="6" customWidth="1"/>
    <col min="11010" max="11010" width="26.28515625" style="6" customWidth="1"/>
    <col min="11011" max="11011" width="8.7109375" style="6" customWidth="1"/>
    <col min="11012" max="11012" width="37.28515625" style="6" customWidth="1"/>
    <col min="11013" max="11019" width="15.140625" style="6" customWidth="1"/>
    <col min="11020" max="11264" width="8.85546875" style="6"/>
    <col min="11265" max="11265" width="5.7109375" style="6" customWidth="1"/>
    <col min="11266" max="11266" width="26.28515625" style="6" customWidth="1"/>
    <col min="11267" max="11267" width="8.7109375" style="6" customWidth="1"/>
    <col min="11268" max="11268" width="37.28515625" style="6" customWidth="1"/>
    <col min="11269" max="11275" width="15.140625" style="6" customWidth="1"/>
    <col min="11276" max="11520" width="8.85546875" style="6"/>
    <col min="11521" max="11521" width="5.7109375" style="6" customWidth="1"/>
    <col min="11522" max="11522" width="26.28515625" style="6" customWidth="1"/>
    <col min="11523" max="11523" width="8.7109375" style="6" customWidth="1"/>
    <col min="11524" max="11524" width="37.28515625" style="6" customWidth="1"/>
    <col min="11525" max="11531" width="15.140625" style="6" customWidth="1"/>
    <col min="11532" max="11776" width="8.85546875" style="6"/>
    <col min="11777" max="11777" width="5.7109375" style="6" customWidth="1"/>
    <col min="11778" max="11778" width="26.28515625" style="6" customWidth="1"/>
    <col min="11779" max="11779" width="8.7109375" style="6" customWidth="1"/>
    <col min="11780" max="11780" width="37.28515625" style="6" customWidth="1"/>
    <col min="11781" max="11787" width="15.140625" style="6" customWidth="1"/>
    <col min="11788" max="12032" width="8.85546875" style="6"/>
    <col min="12033" max="12033" width="5.7109375" style="6" customWidth="1"/>
    <col min="12034" max="12034" width="26.28515625" style="6" customWidth="1"/>
    <col min="12035" max="12035" width="8.7109375" style="6" customWidth="1"/>
    <col min="12036" max="12036" width="37.28515625" style="6" customWidth="1"/>
    <col min="12037" max="12043" width="15.140625" style="6" customWidth="1"/>
    <col min="12044" max="12288" width="8.85546875" style="6"/>
    <col min="12289" max="12289" width="5.7109375" style="6" customWidth="1"/>
    <col min="12290" max="12290" width="26.28515625" style="6" customWidth="1"/>
    <col min="12291" max="12291" width="8.7109375" style="6" customWidth="1"/>
    <col min="12292" max="12292" width="37.28515625" style="6" customWidth="1"/>
    <col min="12293" max="12299" width="15.140625" style="6" customWidth="1"/>
    <col min="12300" max="12544" width="8.85546875" style="6"/>
    <col min="12545" max="12545" width="5.7109375" style="6" customWidth="1"/>
    <col min="12546" max="12546" width="26.28515625" style="6" customWidth="1"/>
    <col min="12547" max="12547" width="8.7109375" style="6" customWidth="1"/>
    <col min="12548" max="12548" width="37.28515625" style="6" customWidth="1"/>
    <col min="12549" max="12555" width="15.140625" style="6" customWidth="1"/>
    <col min="12556" max="12800" width="8.85546875" style="6"/>
    <col min="12801" max="12801" width="5.7109375" style="6" customWidth="1"/>
    <col min="12802" max="12802" width="26.28515625" style="6" customWidth="1"/>
    <col min="12803" max="12803" width="8.7109375" style="6" customWidth="1"/>
    <col min="12804" max="12804" width="37.28515625" style="6" customWidth="1"/>
    <col min="12805" max="12811" width="15.140625" style="6" customWidth="1"/>
    <col min="12812" max="13056" width="8.85546875" style="6"/>
    <col min="13057" max="13057" width="5.7109375" style="6" customWidth="1"/>
    <col min="13058" max="13058" width="26.28515625" style="6" customWidth="1"/>
    <col min="13059" max="13059" width="8.7109375" style="6" customWidth="1"/>
    <col min="13060" max="13060" width="37.28515625" style="6" customWidth="1"/>
    <col min="13061" max="13067" width="15.140625" style="6" customWidth="1"/>
    <col min="13068" max="13312" width="8.85546875" style="6"/>
    <col min="13313" max="13313" width="5.7109375" style="6" customWidth="1"/>
    <col min="13314" max="13314" width="26.28515625" style="6" customWidth="1"/>
    <col min="13315" max="13315" width="8.7109375" style="6" customWidth="1"/>
    <col min="13316" max="13316" width="37.28515625" style="6" customWidth="1"/>
    <col min="13317" max="13323" width="15.140625" style="6" customWidth="1"/>
    <col min="13324" max="13568" width="8.85546875" style="6"/>
    <col min="13569" max="13569" width="5.7109375" style="6" customWidth="1"/>
    <col min="13570" max="13570" width="26.28515625" style="6" customWidth="1"/>
    <col min="13571" max="13571" width="8.7109375" style="6" customWidth="1"/>
    <col min="13572" max="13572" width="37.28515625" style="6" customWidth="1"/>
    <col min="13573" max="13579" width="15.140625" style="6" customWidth="1"/>
    <col min="13580" max="13824" width="8.85546875" style="6"/>
    <col min="13825" max="13825" width="5.7109375" style="6" customWidth="1"/>
    <col min="13826" max="13826" width="26.28515625" style="6" customWidth="1"/>
    <col min="13827" max="13827" width="8.7109375" style="6" customWidth="1"/>
    <col min="13828" max="13828" width="37.28515625" style="6" customWidth="1"/>
    <col min="13829" max="13835" width="15.140625" style="6" customWidth="1"/>
    <col min="13836" max="14080" width="8.85546875" style="6"/>
    <col min="14081" max="14081" width="5.7109375" style="6" customWidth="1"/>
    <col min="14082" max="14082" width="26.28515625" style="6" customWidth="1"/>
    <col min="14083" max="14083" width="8.7109375" style="6" customWidth="1"/>
    <col min="14084" max="14084" width="37.28515625" style="6" customWidth="1"/>
    <col min="14085" max="14091" width="15.140625" style="6" customWidth="1"/>
    <col min="14092" max="14336" width="8.85546875" style="6"/>
    <col min="14337" max="14337" width="5.7109375" style="6" customWidth="1"/>
    <col min="14338" max="14338" width="26.28515625" style="6" customWidth="1"/>
    <col min="14339" max="14339" width="8.7109375" style="6" customWidth="1"/>
    <col min="14340" max="14340" width="37.28515625" style="6" customWidth="1"/>
    <col min="14341" max="14347" width="15.140625" style="6" customWidth="1"/>
    <col min="14348" max="14592" width="8.85546875" style="6"/>
    <col min="14593" max="14593" width="5.7109375" style="6" customWidth="1"/>
    <col min="14594" max="14594" width="26.28515625" style="6" customWidth="1"/>
    <col min="14595" max="14595" width="8.7109375" style="6" customWidth="1"/>
    <col min="14596" max="14596" width="37.28515625" style="6" customWidth="1"/>
    <col min="14597" max="14603" width="15.140625" style="6" customWidth="1"/>
    <col min="14604" max="14848" width="8.85546875" style="6"/>
    <col min="14849" max="14849" width="5.7109375" style="6" customWidth="1"/>
    <col min="14850" max="14850" width="26.28515625" style="6" customWidth="1"/>
    <col min="14851" max="14851" width="8.7109375" style="6" customWidth="1"/>
    <col min="14852" max="14852" width="37.28515625" style="6" customWidth="1"/>
    <col min="14853" max="14859" width="15.140625" style="6" customWidth="1"/>
    <col min="14860" max="15104" width="8.85546875" style="6"/>
    <col min="15105" max="15105" width="5.7109375" style="6" customWidth="1"/>
    <col min="15106" max="15106" width="26.28515625" style="6" customWidth="1"/>
    <col min="15107" max="15107" width="8.7109375" style="6" customWidth="1"/>
    <col min="15108" max="15108" width="37.28515625" style="6" customWidth="1"/>
    <col min="15109" max="15115" width="15.140625" style="6" customWidth="1"/>
    <col min="15116" max="15360" width="8.85546875" style="6"/>
    <col min="15361" max="15361" width="5.7109375" style="6" customWidth="1"/>
    <col min="15362" max="15362" width="26.28515625" style="6" customWidth="1"/>
    <col min="15363" max="15363" width="8.7109375" style="6" customWidth="1"/>
    <col min="15364" max="15364" width="37.28515625" style="6" customWidth="1"/>
    <col min="15365" max="15371" width="15.140625" style="6" customWidth="1"/>
    <col min="15372" max="15616" width="8.85546875" style="6"/>
    <col min="15617" max="15617" width="5.7109375" style="6" customWidth="1"/>
    <col min="15618" max="15618" width="26.28515625" style="6" customWidth="1"/>
    <col min="15619" max="15619" width="8.7109375" style="6" customWidth="1"/>
    <col min="15620" max="15620" width="37.28515625" style="6" customWidth="1"/>
    <col min="15621" max="15627" width="15.140625" style="6" customWidth="1"/>
    <col min="15628" max="15872" width="8.85546875" style="6"/>
    <col min="15873" max="15873" width="5.7109375" style="6" customWidth="1"/>
    <col min="15874" max="15874" width="26.28515625" style="6" customWidth="1"/>
    <col min="15875" max="15875" width="8.7109375" style="6" customWidth="1"/>
    <col min="15876" max="15876" width="37.28515625" style="6" customWidth="1"/>
    <col min="15877" max="15883" width="15.140625" style="6" customWidth="1"/>
    <col min="15884" max="16128" width="8.85546875" style="6"/>
    <col min="16129" max="16129" width="5.7109375" style="6" customWidth="1"/>
    <col min="16130" max="16130" width="26.28515625" style="6" customWidth="1"/>
    <col min="16131" max="16131" width="8.7109375" style="6" customWidth="1"/>
    <col min="16132" max="16132" width="37.28515625" style="6" customWidth="1"/>
    <col min="16133" max="16139" width="15.140625" style="6" customWidth="1"/>
    <col min="16140" max="16384" width="8.85546875" style="6"/>
  </cols>
  <sheetData>
    <row r="3" spans="1:11" x14ac:dyDescent="0.25">
      <c r="B3" s="1" t="s">
        <v>0</v>
      </c>
      <c r="C3" s="1"/>
      <c r="D3" s="1"/>
      <c r="E3" s="2"/>
      <c r="F3" s="2"/>
      <c r="G3" s="2"/>
      <c r="H3" s="2"/>
      <c r="I3" s="2"/>
      <c r="J3" s="2"/>
    </row>
    <row r="4" spans="1:11" x14ac:dyDescent="0.25">
      <c r="B4" s="1" t="s">
        <v>1</v>
      </c>
      <c r="C4" s="1"/>
      <c r="D4" s="1"/>
      <c r="E4" s="2"/>
      <c r="F4" s="2"/>
      <c r="G4" s="2"/>
      <c r="H4" s="2"/>
      <c r="I4" s="2"/>
      <c r="J4" s="2"/>
    </row>
    <row r="5" spans="1:11" x14ac:dyDescent="0.25">
      <c r="B5" s="1" t="s">
        <v>2</v>
      </c>
      <c r="C5" s="1"/>
      <c r="D5" s="1"/>
      <c r="E5" s="2"/>
      <c r="F5" s="2"/>
      <c r="G5" s="2"/>
      <c r="H5" s="2"/>
      <c r="I5" s="2"/>
      <c r="J5" s="2"/>
    </row>
    <row r="7" spans="1:11" ht="18" x14ac:dyDescent="0.25">
      <c r="A7" s="7" t="s">
        <v>3</v>
      </c>
      <c r="B7" s="8" t="s">
        <v>744</v>
      </c>
      <c r="C7" s="9"/>
      <c r="D7" s="10"/>
      <c r="E7" s="11"/>
      <c r="F7" s="11"/>
      <c r="G7" s="11"/>
      <c r="H7" s="11"/>
      <c r="I7" s="11"/>
      <c r="J7" s="12"/>
      <c r="K7" s="13"/>
    </row>
    <row r="8" spans="1:11" ht="13.5" thickBot="1" x14ac:dyDescent="0.3">
      <c r="A8" s="4" t="s">
        <v>3</v>
      </c>
      <c r="C8" s="14"/>
      <c r="E8" s="13"/>
      <c r="F8" s="13"/>
      <c r="G8" s="13"/>
      <c r="H8" s="13"/>
      <c r="I8" s="13"/>
      <c r="J8" s="13"/>
      <c r="K8" s="13"/>
    </row>
    <row r="9" spans="1:11" ht="34.5" customHeight="1" thickBot="1" x14ac:dyDescent="0.3">
      <c r="A9" s="4" t="s">
        <v>3</v>
      </c>
      <c r="B9" s="15"/>
      <c r="C9" s="16"/>
      <c r="D9" s="17" t="s">
        <v>5</v>
      </c>
      <c r="E9" s="149" t="s">
        <v>6</v>
      </c>
      <c r="F9" s="150"/>
      <c r="G9" s="149" t="s">
        <v>7</v>
      </c>
      <c r="H9" s="150"/>
      <c r="I9" s="18"/>
      <c r="J9" s="18"/>
      <c r="K9" s="13"/>
    </row>
    <row r="10" spans="1:11" ht="34.5" customHeight="1" x14ac:dyDescent="0.25">
      <c r="A10" s="4" t="s">
        <v>3</v>
      </c>
      <c r="B10" s="19" t="s">
        <v>8</v>
      </c>
      <c r="C10" s="20" t="s">
        <v>9</v>
      </c>
      <c r="D10" s="21" t="s">
        <v>10</v>
      </c>
      <c r="E10" s="22" t="s">
        <v>11</v>
      </c>
      <c r="F10" s="23" t="s">
        <v>897</v>
      </c>
      <c r="G10" s="22" t="s">
        <v>898</v>
      </c>
      <c r="H10" s="23" t="s">
        <v>899</v>
      </c>
      <c r="I10" s="23" t="s">
        <v>900</v>
      </c>
      <c r="J10" s="23" t="s">
        <v>12</v>
      </c>
      <c r="K10" s="13"/>
    </row>
    <row r="11" spans="1:11" ht="13.5" customHeight="1" thickBot="1" x14ac:dyDescent="0.3">
      <c r="A11" s="4" t="s">
        <v>3</v>
      </c>
      <c r="B11" s="24"/>
      <c r="C11" s="25"/>
      <c r="D11" s="26"/>
      <c r="E11" s="27"/>
      <c r="F11" s="28"/>
      <c r="G11" s="27"/>
      <c r="H11" s="28"/>
      <c r="I11" s="28"/>
      <c r="J11" s="28"/>
      <c r="K11" s="13"/>
    </row>
    <row r="12" spans="1:11" ht="13.5" thickBot="1" x14ac:dyDescent="0.3">
      <c r="A12" s="4" t="s">
        <v>3</v>
      </c>
      <c r="B12" s="29" t="s">
        <v>71</v>
      </c>
      <c r="C12" s="30"/>
      <c r="D12" s="31"/>
      <c r="E12" s="32"/>
      <c r="F12" s="33"/>
      <c r="G12" s="32"/>
      <c r="H12" s="33"/>
      <c r="I12" s="33"/>
      <c r="J12" s="33"/>
      <c r="K12" s="13"/>
    </row>
    <row r="13" spans="1:11" x14ac:dyDescent="0.25">
      <c r="A13" s="4" t="s">
        <v>3</v>
      </c>
      <c r="B13" s="34" t="s">
        <v>81</v>
      </c>
      <c r="C13" s="35" t="s">
        <v>745</v>
      </c>
      <c r="D13" s="36" t="s">
        <v>746</v>
      </c>
      <c r="E13" s="37">
        <v>2041430.07</v>
      </c>
      <c r="F13" s="38">
        <v>1572484.63</v>
      </c>
      <c r="G13" s="37">
        <v>300000</v>
      </c>
      <c r="H13" s="38">
        <v>468944.5</v>
      </c>
      <c r="I13" s="39">
        <v>292750</v>
      </c>
      <c r="J13" s="39">
        <f>E13-(F13+H13+I13)</f>
        <v>-292749.05999999982</v>
      </c>
      <c r="K13" s="13"/>
    </row>
    <row r="14" spans="1:11" x14ac:dyDescent="0.25">
      <c r="A14" s="4" t="s">
        <v>3</v>
      </c>
      <c r="B14" s="40"/>
      <c r="C14" s="41"/>
      <c r="D14" s="42" t="s">
        <v>25</v>
      </c>
      <c r="E14" s="43"/>
      <c r="F14" s="44"/>
      <c r="G14" s="43"/>
      <c r="H14" s="44"/>
      <c r="I14" s="45">
        <v>292750</v>
      </c>
      <c r="J14" s="45"/>
      <c r="K14" s="13"/>
    </row>
    <row r="15" spans="1:11" x14ac:dyDescent="0.25">
      <c r="A15" s="4" t="s">
        <v>3</v>
      </c>
      <c r="B15" s="34" t="s">
        <v>81</v>
      </c>
      <c r="C15" s="35" t="s">
        <v>747</v>
      </c>
      <c r="D15" s="36" t="s">
        <v>748</v>
      </c>
      <c r="E15" s="37">
        <v>1070055</v>
      </c>
      <c r="F15" s="38">
        <v>427774.6</v>
      </c>
      <c r="G15" s="37">
        <v>220000</v>
      </c>
      <c r="H15" s="38">
        <v>139315.5</v>
      </c>
      <c r="I15" s="39">
        <v>100000</v>
      </c>
      <c r="J15" s="39">
        <f>E15-(F15+H15+I15)</f>
        <v>402964.9</v>
      </c>
      <c r="K15" s="13"/>
    </row>
    <row r="16" spans="1:11" x14ac:dyDescent="0.25">
      <c r="A16" s="4" t="s">
        <v>3</v>
      </c>
      <c r="B16" s="40"/>
      <c r="C16" s="41"/>
      <c r="D16" s="42" t="s">
        <v>25</v>
      </c>
      <c r="E16" s="43"/>
      <c r="F16" s="44"/>
      <c r="G16" s="43"/>
      <c r="H16" s="44"/>
      <c r="I16" s="45">
        <v>100000</v>
      </c>
      <c r="J16" s="45"/>
      <c r="K16" s="13"/>
    </row>
    <row r="17" spans="1:11" x14ac:dyDescent="0.25">
      <c r="A17" s="4" t="s">
        <v>3</v>
      </c>
      <c r="B17" s="34" t="s">
        <v>81</v>
      </c>
      <c r="C17" s="35" t="s">
        <v>749</v>
      </c>
      <c r="D17" s="36" t="s">
        <v>750</v>
      </c>
      <c r="E17" s="37">
        <v>1253759.3</v>
      </c>
      <c r="F17" s="38">
        <v>917264.83</v>
      </c>
      <c r="G17" s="37">
        <v>105000</v>
      </c>
      <c r="H17" s="38">
        <v>140211</v>
      </c>
      <c r="I17" s="39">
        <v>140000</v>
      </c>
      <c r="J17" s="39">
        <f>E17-(F17+H17+I17)</f>
        <v>56283.469999999972</v>
      </c>
      <c r="K17" s="13"/>
    </row>
    <row r="18" spans="1:11" ht="13.5" thickBot="1" x14ac:dyDescent="0.3">
      <c r="A18" s="4" t="s">
        <v>3</v>
      </c>
      <c r="B18" s="40"/>
      <c r="C18" s="41"/>
      <c r="D18" s="42" t="s">
        <v>25</v>
      </c>
      <c r="E18" s="43"/>
      <c r="F18" s="44"/>
      <c r="G18" s="43"/>
      <c r="H18" s="44"/>
      <c r="I18" s="45">
        <v>140000</v>
      </c>
      <c r="J18" s="45"/>
      <c r="K18" s="13"/>
    </row>
    <row r="19" spans="1:11" ht="13.5" thickBot="1" x14ac:dyDescent="0.3">
      <c r="A19" s="4" t="s">
        <v>3</v>
      </c>
      <c r="B19" s="29" t="s">
        <v>74</v>
      </c>
      <c r="C19" s="30"/>
      <c r="D19" s="31"/>
      <c r="E19" s="32">
        <v>4365244.37</v>
      </c>
      <c r="F19" s="33">
        <v>2917524.05</v>
      </c>
      <c r="G19" s="32">
        <v>625000</v>
      </c>
      <c r="H19" s="33">
        <v>748471</v>
      </c>
      <c r="I19" s="33">
        <v>532750</v>
      </c>
      <c r="J19" s="33">
        <v>166499.32</v>
      </c>
      <c r="K19" s="13"/>
    </row>
    <row r="20" spans="1:11" ht="13.5" thickBot="1" x14ac:dyDescent="0.3">
      <c r="A20" s="4" t="s">
        <v>3</v>
      </c>
      <c r="B20" s="29" t="s">
        <v>202</v>
      </c>
      <c r="C20" s="30"/>
      <c r="D20" s="31"/>
      <c r="E20" s="32"/>
      <c r="F20" s="33"/>
      <c r="G20" s="32"/>
      <c r="H20" s="33"/>
      <c r="I20" s="33"/>
      <c r="J20" s="33"/>
      <c r="K20" s="13"/>
    </row>
    <row r="21" spans="1:11" x14ac:dyDescent="0.25">
      <c r="A21" s="4" t="s">
        <v>3</v>
      </c>
      <c r="B21" s="34" t="s">
        <v>81</v>
      </c>
      <c r="C21" s="35" t="s">
        <v>751</v>
      </c>
      <c r="D21" s="36" t="s">
        <v>752</v>
      </c>
      <c r="E21" s="37">
        <v>51482</v>
      </c>
      <c r="F21" s="38">
        <v>0</v>
      </c>
      <c r="G21" s="37">
        <v>35000</v>
      </c>
      <c r="H21" s="38">
        <v>35000</v>
      </c>
      <c r="I21" s="39">
        <v>16000</v>
      </c>
      <c r="J21" s="39">
        <f>E21-(F21+H21+I21)</f>
        <v>482</v>
      </c>
      <c r="K21" s="13"/>
    </row>
    <row r="22" spans="1:11" x14ac:dyDescent="0.25">
      <c r="A22" s="4" t="s">
        <v>3</v>
      </c>
      <c r="B22" s="40"/>
      <c r="C22" s="41"/>
      <c r="D22" s="42" t="s">
        <v>25</v>
      </c>
      <c r="E22" s="43"/>
      <c r="F22" s="44"/>
      <c r="G22" s="43"/>
      <c r="H22" s="44"/>
      <c r="I22" s="45">
        <v>16000</v>
      </c>
      <c r="J22" s="45"/>
      <c r="K22" s="13"/>
    </row>
    <row r="23" spans="1:11" x14ac:dyDescent="0.25">
      <c r="A23" s="4" t="s">
        <v>3</v>
      </c>
      <c r="B23" s="34" t="s">
        <v>81</v>
      </c>
      <c r="C23" s="35" t="s">
        <v>1380</v>
      </c>
      <c r="D23" s="36" t="s">
        <v>1381</v>
      </c>
      <c r="E23" s="37">
        <v>25000</v>
      </c>
      <c r="F23" s="38">
        <v>0</v>
      </c>
      <c r="G23" s="37">
        <v>0</v>
      </c>
      <c r="H23" s="38">
        <v>0</v>
      </c>
      <c r="I23" s="39">
        <v>25000</v>
      </c>
      <c r="J23" s="39">
        <f>E23-(F23+H23+I23)</f>
        <v>0</v>
      </c>
      <c r="K23" s="13"/>
    </row>
    <row r="24" spans="1:11" ht="13.5" thickBot="1" x14ac:dyDescent="0.3">
      <c r="A24" s="4" t="s">
        <v>3</v>
      </c>
      <c r="B24" s="40"/>
      <c r="C24" s="41"/>
      <c r="D24" s="42" t="s">
        <v>25</v>
      </c>
      <c r="E24" s="43"/>
      <c r="F24" s="44"/>
      <c r="G24" s="43"/>
      <c r="H24" s="44"/>
      <c r="I24" s="45">
        <v>25000</v>
      </c>
      <c r="J24" s="45"/>
      <c r="K24" s="13"/>
    </row>
    <row r="25" spans="1:11" ht="13.5" thickBot="1" x14ac:dyDescent="0.3">
      <c r="A25" s="4" t="s">
        <v>3</v>
      </c>
      <c r="B25" s="29" t="s">
        <v>203</v>
      </c>
      <c r="C25" s="30"/>
      <c r="D25" s="31"/>
      <c r="E25" s="32">
        <v>76482</v>
      </c>
      <c r="F25" s="33">
        <v>0</v>
      </c>
      <c r="G25" s="32">
        <v>35000</v>
      </c>
      <c r="H25" s="33">
        <v>35000</v>
      </c>
      <c r="I25" s="33">
        <v>41000</v>
      </c>
      <c r="J25" s="33">
        <v>482</v>
      </c>
      <c r="K25" s="13"/>
    </row>
    <row r="26" spans="1:11" ht="13.5" thickBot="1" x14ac:dyDescent="0.3">
      <c r="A26" s="4" t="s">
        <v>3</v>
      </c>
      <c r="B26" s="29" t="s">
        <v>614</v>
      </c>
      <c r="C26" s="30"/>
      <c r="D26" s="31"/>
      <c r="E26" s="32"/>
      <c r="F26" s="33"/>
      <c r="G26" s="32"/>
      <c r="H26" s="33"/>
      <c r="I26" s="33"/>
      <c r="J26" s="33"/>
      <c r="K26" s="13"/>
    </row>
    <row r="27" spans="1:11" x14ac:dyDescent="0.25">
      <c r="A27" s="4" t="s">
        <v>3</v>
      </c>
      <c r="B27" s="34" t="s">
        <v>753</v>
      </c>
      <c r="C27" s="35" t="s">
        <v>1382</v>
      </c>
      <c r="D27" s="36" t="s">
        <v>1383</v>
      </c>
      <c r="E27" s="37">
        <v>200000</v>
      </c>
      <c r="F27" s="38">
        <v>103244.41</v>
      </c>
      <c r="G27" s="37">
        <v>0</v>
      </c>
      <c r="H27" s="38">
        <v>25000</v>
      </c>
      <c r="I27" s="39">
        <v>5000</v>
      </c>
      <c r="J27" s="39">
        <f>E27-(F27+H27+I27)</f>
        <v>66755.59</v>
      </c>
      <c r="K27" s="13"/>
    </row>
    <row r="28" spans="1:11" x14ac:dyDescent="0.25">
      <c r="A28" s="4" t="s">
        <v>3</v>
      </c>
      <c r="B28" s="40"/>
      <c r="C28" s="41"/>
      <c r="D28" s="42" t="s">
        <v>25</v>
      </c>
      <c r="E28" s="43"/>
      <c r="F28" s="44"/>
      <c r="G28" s="43"/>
      <c r="H28" s="44"/>
      <c r="I28" s="45">
        <v>5000</v>
      </c>
      <c r="J28" s="45"/>
      <c r="K28" s="13"/>
    </row>
    <row r="29" spans="1:11" x14ac:dyDescent="0.25">
      <c r="A29" s="4" t="s">
        <v>3</v>
      </c>
      <c r="B29" s="34" t="s">
        <v>753</v>
      </c>
      <c r="C29" s="35" t="s">
        <v>754</v>
      </c>
      <c r="D29" s="36" t="s">
        <v>755</v>
      </c>
      <c r="E29" s="37">
        <v>3145</v>
      </c>
      <c r="F29" s="38">
        <v>2544.41</v>
      </c>
      <c r="G29" s="37">
        <v>500</v>
      </c>
      <c r="H29" s="38">
        <v>500</v>
      </c>
      <c r="I29" s="39">
        <v>100</v>
      </c>
      <c r="J29" s="39">
        <f>E29-(F29+H29+I29)</f>
        <v>0.59000000000014552</v>
      </c>
      <c r="K29" s="13"/>
    </row>
    <row r="30" spans="1:11" x14ac:dyDescent="0.25">
      <c r="A30" s="4" t="s">
        <v>3</v>
      </c>
      <c r="B30" s="40"/>
      <c r="C30" s="41"/>
      <c r="D30" s="42" t="s">
        <v>25</v>
      </c>
      <c r="E30" s="43"/>
      <c r="F30" s="44"/>
      <c r="G30" s="43"/>
      <c r="H30" s="44"/>
      <c r="I30" s="45">
        <v>100</v>
      </c>
      <c r="J30" s="45"/>
      <c r="K30" s="13"/>
    </row>
    <row r="31" spans="1:11" x14ac:dyDescent="0.25">
      <c r="A31" s="4" t="s">
        <v>3</v>
      </c>
      <c r="B31" s="34" t="s">
        <v>81</v>
      </c>
      <c r="C31" s="35" t="s">
        <v>1384</v>
      </c>
      <c r="D31" s="36" t="s">
        <v>1385</v>
      </c>
      <c r="E31" s="37">
        <v>786000</v>
      </c>
      <c r="F31" s="38">
        <v>473725.69</v>
      </c>
      <c r="G31" s="37">
        <v>0</v>
      </c>
      <c r="H31" s="38">
        <v>40000</v>
      </c>
      <c r="I31" s="39">
        <v>10000</v>
      </c>
      <c r="J31" s="39">
        <f>E31-(F31+H31+I31)</f>
        <v>262274.31</v>
      </c>
      <c r="K31" s="13"/>
    </row>
    <row r="32" spans="1:11" x14ac:dyDescent="0.25">
      <c r="A32" s="4" t="s">
        <v>3</v>
      </c>
      <c r="B32" s="40"/>
      <c r="C32" s="41"/>
      <c r="D32" s="42" t="s">
        <v>25</v>
      </c>
      <c r="E32" s="43"/>
      <c r="F32" s="44"/>
      <c r="G32" s="43"/>
      <c r="H32" s="44"/>
      <c r="I32" s="45">
        <v>10000</v>
      </c>
      <c r="J32" s="45"/>
      <c r="K32" s="13"/>
    </row>
    <row r="33" spans="1:11" x14ac:dyDescent="0.25">
      <c r="A33" s="4" t="s">
        <v>3</v>
      </c>
      <c r="B33" s="34" t="s">
        <v>81</v>
      </c>
      <c r="C33" s="35" t="s">
        <v>1386</v>
      </c>
      <c r="D33" s="36" t="s">
        <v>1387</v>
      </c>
      <c r="E33" s="37">
        <v>1210358.2</v>
      </c>
      <c r="F33" s="38">
        <v>196443.9</v>
      </c>
      <c r="G33" s="37">
        <v>0</v>
      </c>
      <c r="H33" s="38">
        <v>42000</v>
      </c>
      <c r="I33" s="39">
        <v>15000</v>
      </c>
      <c r="J33" s="39">
        <f>E33-(F33+H33+I33)</f>
        <v>956914.29999999993</v>
      </c>
      <c r="K33" s="13"/>
    </row>
    <row r="34" spans="1:11" x14ac:dyDescent="0.25">
      <c r="A34" s="4" t="s">
        <v>3</v>
      </c>
      <c r="B34" s="40"/>
      <c r="C34" s="41"/>
      <c r="D34" s="42" t="s">
        <v>25</v>
      </c>
      <c r="E34" s="43"/>
      <c r="F34" s="44"/>
      <c r="G34" s="43"/>
      <c r="H34" s="44"/>
      <c r="I34" s="45">
        <v>15000</v>
      </c>
      <c r="J34" s="45"/>
      <c r="K34" s="13"/>
    </row>
    <row r="35" spans="1:11" x14ac:dyDescent="0.25">
      <c r="A35" s="4" t="s">
        <v>3</v>
      </c>
      <c r="B35" s="34" t="s">
        <v>81</v>
      </c>
      <c r="C35" s="35" t="s">
        <v>756</v>
      </c>
      <c r="D35" s="36" t="s">
        <v>757</v>
      </c>
      <c r="E35" s="37">
        <v>1502400</v>
      </c>
      <c r="F35" s="38">
        <v>416569.59</v>
      </c>
      <c r="G35" s="37">
        <v>80000</v>
      </c>
      <c r="H35" s="38">
        <v>88600</v>
      </c>
      <c r="I35" s="39">
        <v>60000</v>
      </c>
      <c r="J35" s="39">
        <f>E35-(F35+H35+I35)</f>
        <v>937230.40999999992</v>
      </c>
      <c r="K35" s="13"/>
    </row>
    <row r="36" spans="1:11" x14ac:dyDescent="0.25">
      <c r="A36" s="4" t="s">
        <v>3</v>
      </c>
      <c r="B36" s="40"/>
      <c r="C36" s="41"/>
      <c r="D36" s="42" t="s">
        <v>25</v>
      </c>
      <c r="E36" s="43"/>
      <c r="F36" s="44"/>
      <c r="G36" s="43"/>
      <c r="H36" s="44"/>
      <c r="I36" s="45">
        <v>60000</v>
      </c>
      <c r="J36" s="45"/>
      <c r="K36" s="13"/>
    </row>
    <row r="37" spans="1:11" x14ac:dyDescent="0.25">
      <c r="A37" s="4" t="s">
        <v>3</v>
      </c>
      <c r="B37" s="34" t="s">
        <v>81</v>
      </c>
      <c r="C37" s="35" t="s">
        <v>758</v>
      </c>
      <c r="D37" s="36" t="s">
        <v>759</v>
      </c>
      <c r="E37" s="37">
        <v>7608062.4000000004</v>
      </c>
      <c r="F37" s="38">
        <v>5264605.8</v>
      </c>
      <c r="G37" s="37">
        <v>721534.2</v>
      </c>
      <c r="H37" s="38">
        <v>2811599.2</v>
      </c>
      <c r="I37" s="39">
        <v>200000</v>
      </c>
      <c r="J37" s="39">
        <f>E37-(F37+H37+I37)</f>
        <v>-668142.59999999963</v>
      </c>
      <c r="K37" s="13"/>
    </row>
    <row r="38" spans="1:11" x14ac:dyDescent="0.25">
      <c r="A38" s="4" t="s">
        <v>3</v>
      </c>
      <c r="B38" s="40"/>
      <c r="C38" s="41"/>
      <c r="D38" s="42" t="s">
        <v>25</v>
      </c>
      <c r="E38" s="43"/>
      <c r="F38" s="44"/>
      <c r="G38" s="43"/>
      <c r="H38" s="44"/>
      <c r="I38" s="45">
        <v>200000</v>
      </c>
      <c r="J38" s="45"/>
      <c r="K38" s="13"/>
    </row>
    <row r="39" spans="1:11" x14ac:dyDescent="0.25">
      <c r="A39" s="4" t="s">
        <v>3</v>
      </c>
      <c r="B39" s="34" t="s">
        <v>81</v>
      </c>
      <c r="C39" s="35" t="s">
        <v>760</v>
      </c>
      <c r="D39" s="36" t="s">
        <v>761</v>
      </c>
      <c r="E39" s="37">
        <v>18000</v>
      </c>
      <c r="F39" s="38">
        <v>0</v>
      </c>
      <c r="G39" s="37">
        <v>15000</v>
      </c>
      <c r="H39" s="38">
        <v>15000</v>
      </c>
      <c r="I39" s="39">
        <v>500</v>
      </c>
      <c r="J39" s="39">
        <f>E39-(F39+H39+I39)</f>
        <v>2500</v>
      </c>
      <c r="K39" s="13"/>
    </row>
    <row r="40" spans="1:11" x14ac:dyDescent="0.25">
      <c r="A40" s="4" t="s">
        <v>3</v>
      </c>
      <c r="B40" s="40"/>
      <c r="C40" s="41"/>
      <c r="D40" s="42" t="s">
        <v>25</v>
      </c>
      <c r="E40" s="43"/>
      <c r="F40" s="44"/>
      <c r="G40" s="43"/>
      <c r="H40" s="44"/>
      <c r="I40" s="45">
        <v>500</v>
      </c>
      <c r="J40" s="45"/>
      <c r="K40" s="13"/>
    </row>
    <row r="41" spans="1:11" x14ac:dyDescent="0.25">
      <c r="A41" s="4" t="s">
        <v>3</v>
      </c>
      <c r="B41" s="34" t="s">
        <v>81</v>
      </c>
      <c r="C41" s="35" t="s">
        <v>762</v>
      </c>
      <c r="D41" s="36" t="s">
        <v>763</v>
      </c>
      <c r="E41" s="37">
        <v>7000</v>
      </c>
      <c r="F41" s="38">
        <v>0</v>
      </c>
      <c r="G41" s="37">
        <v>7000</v>
      </c>
      <c r="H41" s="38">
        <v>7000</v>
      </c>
      <c r="I41" s="39">
        <v>1000</v>
      </c>
      <c r="J41" s="39">
        <f>E41-(F41+H41+I41)</f>
        <v>-1000</v>
      </c>
      <c r="K41" s="13"/>
    </row>
    <row r="42" spans="1:11" x14ac:dyDescent="0.25">
      <c r="A42" s="4" t="s">
        <v>3</v>
      </c>
      <c r="B42" s="40"/>
      <c r="C42" s="41"/>
      <c r="D42" s="42" t="s">
        <v>25</v>
      </c>
      <c r="E42" s="43"/>
      <c r="F42" s="44"/>
      <c r="G42" s="43"/>
      <c r="H42" s="44"/>
      <c r="I42" s="45">
        <v>1000</v>
      </c>
      <c r="J42" s="45"/>
      <c r="K42" s="13"/>
    </row>
    <row r="43" spans="1:11" x14ac:dyDescent="0.25">
      <c r="A43" s="4" t="s">
        <v>3</v>
      </c>
      <c r="B43" s="34" t="s">
        <v>81</v>
      </c>
      <c r="C43" s="35" t="s">
        <v>764</v>
      </c>
      <c r="D43" s="36" t="s">
        <v>765</v>
      </c>
      <c r="E43" s="37">
        <v>22000</v>
      </c>
      <c r="F43" s="38">
        <v>0</v>
      </c>
      <c r="G43" s="37">
        <v>20000</v>
      </c>
      <c r="H43" s="38">
        <v>20000</v>
      </c>
      <c r="I43" s="39">
        <v>25000</v>
      </c>
      <c r="J43" s="39">
        <f>E43-(F43+H43+I43)</f>
        <v>-23000</v>
      </c>
      <c r="K43" s="13"/>
    </row>
    <row r="44" spans="1:11" x14ac:dyDescent="0.25">
      <c r="A44" s="4" t="s">
        <v>3</v>
      </c>
      <c r="B44" s="40"/>
      <c r="C44" s="41"/>
      <c r="D44" s="42" t="s">
        <v>25</v>
      </c>
      <c r="E44" s="43"/>
      <c r="F44" s="44"/>
      <c r="G44" s="43"/>
      <c r="H44" s="44"/>
      <c r="I44" s="45">
        <v>25000</v>
      </c>
      <c r="J44" s="45"/>
      <c r="K44" s="13"/>
    </row>
    <row r="45" spans="1:11" x14ac:dyDescent="0.25">
      <c r="A45" s="4" t="s">
        <v>3</v>
      </c>
      <c r="B45" s="34" t="s">
        <v>81</v>
      </c>
      <c r="C45" s="35" t="s">
        <v>766</v>
      </c>
      <c r="D45" s="36" t="s">
        <v>767</v>
      </c>
      <c r="E45" s="37">
        <v>14600</v>
      </c>
      <c r="F45" s="38">
        <v>0</v>
      </c>
      <c r="G45" s="37">
        <v>14600</v>
      </c>
      <c r="H45" s="38">
        <v>14600</v>
      </c>
      <c r="I45" s="39">
        <v>13000</v>
      </c>
      <c r="J45" s="39">
        <f>E45-(F45+H45+I45)</f>
        <v>-13000</v>
      </c>
      <c r="K45" s="13"/>
    </row>
    <row r="46" spans="1:11" x14ac:dyDescent="0.25">
      <c r="A46" s="4" t="s">
        <v>3</v>
      </c>
      <c r="B46" s="40"/>
      <c r="C46" s="41"/>
      <c r="D46" s="42" t="s">
        <v>25</v>
      </c>
      <c r="E46" s="43"/>
      <c r="F46" s="44"/>
      <c r="G46" s="43"/>
      <c r="H46" s="44"/>
      <c r="I46" s="45">
        <v>13000</v>
      </c>
      <c r="J46" s="45"/>
      <c r="K46" s="13"/>
    </row>
    <row r="47" spans="1:11" x14ac:dyDescent="0.25">
      <c r="A47" s="4" t="s">
        <v>3</v>
      </c>
      <c r="B47" s="34" t="s">
        <v>81</v>
      </c>
      <c r="C47" s="35" t="s">
        <v>768</v>
      </c>
      <c r="D47" s="36" t="s">
        <v>769</v>
      </c>
      <c r="E47" s="37">
        <v>28000</v>
      </c>
      <c r="F47" s="38">
        <v>0</v>
      </c>
      <c r="G47" s="37">
        <v>20000</v>
      </c>
      <c r="H47" s="38">
        <v>9000</v>
      </c>
      <c r="I47" s="39">
        <v>10000</v>
      </c>
      <c r="J47" s="39">
        <f>E47-(F47+H47+I47)</f>
        <v>9000</v>
      </c>
      <c r="K47" s="13"/>
    </row>
    <row r="48" spans="1:11" x14ac:dyDescent="0.25">
      <c r="A48" s="4" t="s">
        <v>3</v>
      </c>
      <c r="B48" s="40"/>
      <c r="C48" s="41"/>
      <c r="D48" s="42" t="s">
        <v>25</v>
      </c>
      <c r="E48" s="43"/>
      <c r="F48" s="44"/>
      <c r="G48" s="43"/>
      <c r="H48" s="44"/>
      <c r="I48" s="45">
        <v>10000</v>
      </c>
      <c r="J48" s="45"/>
      <c r="K48" s="13"/>
    </row>
    <row r="49" spans="1:11" x14ac:dyDescent="0.25">
      <c r="A49" s="4" t="s">
        <v>3</v>
      </c>
      <c r="B49" s="34" t="s">
        <v>81</v>
      </c>
      <c r="C49" s="35" t="s">
        <v>770</v>
      </c>
      <c r="D49" s="36" t="s">
        <v>771</v>
      </c>
      <c r="E49" s="37">
        <v>20000</v>
      </c>
      <c r="F49" s="38">
        <v>0</v>
      </c>
      <c r="G49" s="37">
        <v>20000</v>
      </c>
      <c r="H49" s="38">
        <v>20000</v>
      </c>
      <c r="I49" s="39">
        <v>69000</v>
      </c>
      <c r="J49" s="39">
        <f>E49-(F49+H49+I49)</f>
        <v>-69000</v>
      </c>
      <c r="K49" s="13"/>
    </row>
    <row r="50" spans="1:11" x14ac:dyDescent="0.25">
      <c r="A50" s="4" t="s">
        <v>3</v>
      </c>
      <c r="B50" s="40"/>
      <c r="C50" s="41"/>
      <c r="D50" s="42" t="s">
        <v>25</v>
      </c>
      <c r="E50" s="43"/>
      <c r="F50" s="44"/>
      <c r="G50" s="43"/>
      <c r="H50" s="44"/>
      <c r="I50" s="45">
        <v>69000</v>
      </c>
      <c r="J50" s="45"/>
      <c r="K50" s="13"/>
    </row>
    <row r="51" spans="1:11" x14ac:dyDescent="0.25">
      <c r="A51" s="4" t="s">
        <v>3</v>
      </c>
      <c r="B51" s="34" t="s">
        <v>81</v>
      </c>
      <c r="C51" s="35" t="s">
        <v>1388</v>
      </c>
      <c r="D51" s="36" t="s">
        <v>1389</v>
      </c>
      <c r="E51" s="37">
        <v>14000</v>
      </c>
      <c r="F51" s="38">
        <v>0</v>
      </c>
      <c r="G51" s="37">
        <v>0</v>
      </c>
      <c r="H51" s="38">
        <v>0</v>
      </c>
      <c r="I51" s="39">
        <v>14000</v>
      </c>
      <c r="J51" s="39">
        <f>E51-(F51+H51+I51)</f>
        <v>0</v>
      </c>
      <c r="K51" s="13"/>
    </row>
    <row r="52" spans="1:11" x14ac:dyDescent="0.25">
      <c r="A52" s="4" t="s">
        <v>3</v>
      </c>
      <c r="B52" s="40"/>
      <c r="C52" s="41"/>
      <c r="D52" s="42" t="s">
        <v>25</v>
      </c>
      <c r="E52" s="43"/>
      <c r="F52" s="44"/>
      <c r="G52" s="43"/>
      <c r="H52" s="44"/>
      <c r="I52" s="45">
        <v>14000</v>
      </c>
      <c r="J52" s="45"/>
      <c r="K52" s="13"/>
    </row>
    <row r="53" spans="1:11" x14ac:dyDescent="0.25">
      <c r="A53" s="4" t="s">
        <v>3</v>
      </c>
      <c r="B53" s="34" t="s">
        <v>81</v>
      </c>
      <c r="C53" s="35" t="s">
        <v>1390</v>
      </c>
      <c r="D53" s="36" t="s">
        <v>1391</v>
      </c>
      <c r="E53" s="37">
        <v>58000</v>
      </c>
      <c r="F53" s="38">
        <v>0</v>
      </c>
      <c r="G53" s="37">
        <v>0</v>
      </c>
      <c r="H53" s="38">
        <v>0</v>
      </c>
      <c r="I53" s="39">
        <v>6600</v>
      </c>
      <c r="J53" s="39">
        <f>E53-(F53+H53+I53)</f>
        <v>51400</v>
      </c>
      <c r="K53" s="13"/>
    </row>
    <row r="54" spans="1:11" x14ac:dyDescent="0.25">
      <c r="A54" s="4" t="s">
        <v>3</v>
      </c>
      <c r="B54" s="40"/>
      <c r="C54" s="41"/>
      <c r="D54" s="42" t="s">
        <v>25</v>
      </c>
      <c r="E54" s="43"/>
      <c r="F54" s="44"/>
      <c r="G54" s="43"/>
      <c r="H54" s="44"/>
      <c r="I54" s="45">
        <v>6600</v>
      </c>
      <c r="J54" s="45"/>
      <c r="K54" s="13"/>
    </row>
    <row r="55" spans="1:11" x14ac:dyDescent="0.25">
      <c r="A55" s="4" t="s">
        <v>3</v>
      </c>
      <c r="B55" s="34" t="s">
        <v>81</v>
      </c>
      <c r="C55" s="35" t="s">
        <v>1392</v>
      </c>
      <c r="D55" s="36" t="s">
        <v>1393</v>
      </c>
      <c r="E55" s="37">
        <v>9000</v>
      </c>
      <c r="F55" s="38">
        <v>0</v>
      </c>
      <c r="G55" s="37">
        <v>0</v>
      </c>
      <c r="H55" s="38">
        <v>0</v>
      </c>
      <c r="I55" s="39">
        <v>5000</v>
      </c>
      <c r="J55" s="39">
        <f>E55-(F55+H55+I55)</f>
        <v>4000</v>
      </c>
      <c r="K55" s="13"/>
    </row>
    <row r="56" spans="1:11" x14ac:dyDescent="0.25">
      <c r="A56" s="4" t="s">
        <v>3</v>
      </c>
      <c r="B56" s="40"/>
      <c r="C56" s="41"/>
      <c r="D56" s="42" t="s">
        <v>25</v>
      </c>
      <c r="E56" s="43"/>
      <c r="F56" s="44"/>
      <c r="G56" s="43"/>
      <c r="H56" s="44"/>
      <c r="I56" s="45">
        <v>5000</v>
      </c>
      <c r="J56" s="45"/>
      <c r="K56" s="13"/>
    </row>
    <row r="57" spans="1:11" x14ac:dyDescent="0.25">
      <c r="A57" s="4" t="s">
        <v>3</v>
      </c>
      <c r="B57" s="34" t="s">
        <v>81</v>
      </c>
      <c r="C57" s="35" t="s">
        <v>1394</v>
      </c>
      <c r="D57" s="36" t="s">
        <v>1395</v>
      </c>
      <c r="E57" s="37">
        <v>240000</v>
      </c>
      <c r="F57" s="38">
        <v>0</v>
      </c>
      <c r="G57" s="37">
        <v>0</v>
      </c>
      <c r="H57" s="38">
        <v>0</v>
      </c>
      <c r="I57" s="39">
        <v>30000</v>
      </c>
      <c r="J57" s="39">
        <f>E57-(F57+H57+I57)</f>
        <v>210000</v>
      </c>
      <c r="K57" s="13"/>
    </row>
    <row r="58" spans="1:11" x14ac:dyDescent="0.25">
      <c r="A58" s="4" t="s">
        <v>3</v>
      </c>
      <c r="B58" s="40"/>
      <c r="C58" s="41"/>
      <c r="D58" s="42" t="s">
        <v>25</v>
      </c>
      <c r="E58" s="43"/>
      <c r="F58" s="44"/>
      <c r="G58" s="43"/>
      <c r="H58" s="44"/>
      <c r="I58" s="45">
        <v>30000</v>
      </c>
      <c r="J58" s="45"/>
      <c r="K58" s="13"/>
    </row>
    <row r="59" spans="1:11" x14ac:dyDescent="0.25">
      <c r="A59" s="4" t="s">
        <v>3</v>
      </c>
      <c r="B59" s="34" t="s">
        <v>81</v>
      </c>
      <c r="C59" s="35" t="s">
        <v>1396</v>
      </c>
      <c r="D59" s="36" t="s">
        <v>1397</v>
      </c>
      <c r="E59" s="37">
        <v>68000</v>
      </c>
      <c r="F59" s="38">
        <v>0</v>
      </c>
      <c r="G59" s="37">
        <v>0</v>
      </c>
      <c r="H59" s="38">
        <v>0</v>
      </c>
      <c r="I59" s="39">
        <v>3400</v>
      </c>
      <c r="J59" s="39">
        <f>E59-(F59+H59+I59)</f>
        <v>64600</v>
      </c>
      <c r="K59" s="13"/>
    </row>
    <row r="60" spans="1:11" x14ac:dyDescent="0.25">
      <c r="A60" s="4" t="s">
        <v>3</v>
      </c>
      <c r="B60" s="40"/>
      <c r="C60" s="41"/>
      <c r="D60" s="42" t="s">
        <v>25</v>
      </c>
      <c r="E60" s="43"/>
      <c r="F60" s="44"/>
      <c r="G60" s="43"/>
      <c r="H60" s="44"/>
      <c r="I60" s="45">
        <v>3400</v>
      </c>
      <c r="J60" s="45"/>
      <c r="K60" s="13"/>
    </row>
    <row r="61" spans="1:11" x14ac:dyDescent="0.25">
      <c r="A61" s="4" t="s">
        <v>3</v>
      </c>
      <c r="B61" s="34" t="s">
        <v>81</v>
      </c>
      <c r="C61" s="35" t="s">
        <v>1398</v>
      </c>
      <c r="D61" s="36" t="s">
        <v>1399</v>
      </c>
      <c r="E61" s="37">
        <v>117471</v>
      </c>
      <c r="F61" s="38">
        <v>0</v>
      </c>
      <c r="G61" s="37">
        <v>0</v>
      </c>
      <c r="H61" s="38">
        <v>0</v>
      </c>
      <c r="I61" s="39">
        <v>28500</v>
      </c>
      <c r="J61" s="39">
        <f>E61-(F61+H61+I61)</f>
        <v>88971</v>
      </c>
      <c r="K61" s="13"/>
    </row>
    <row r="62" spans="1:11" ht="13.5" thickBot="1" x14ac:dyDescent="0.3">
      <c r="A62" s="4" t="s">
        <v>3</v>
      </c>
      <c r="B62" s="40"/>
      <c r="C62" s="41"/>
      <c r="D62" s="42" t="s">
        <v>25</v>
      </c>
      <c r="E62" s="43"/>
      <c r="F62" s="44"/>
      <c r="G62" s="43"/>
      <c r="H62" s="44"/>
      <c r="I62" s="45">
        <v>28500</v>
      </c>
      <c r="J62" s="45"/>
      <c r="K62" s="13"/>
    </row>
    <row r="63" spans="1:11" ht="13.5" thickBot="1" x14ac:dyDescent="0.3">
      <c r="A63" s="4" t="s">
        <v>3</v>
      </c>
      <c r="B63" s="29" t="s">
        <v>617</v>
      </c>
      <c r="C63" s="30"/>
      <c r="D63" s="31"/>
      <c r="E63" s="32">
        <v>11926036.6</v>
      </c>
      <c r="F63" s="33">
        <v>6457133.7999999998</v>
      </c>
      <c r="G63" s="32">
        <v>898634.2</v>
      </c>
      <c r="H63" s="33">
        <v>3093299.2000000002</v>
      </c>
      <c r="I63" s="33">
        <v>496100</v>
      </c>
      <c r="J63" s="33">
        <v>1879503.6</v>
      </c>
      <c r="K63" s="13"/>
    </row>
    <row r="64" spans="1:11" ht="13.5" thickBot="1" x14ac:dyDescent="0.3">
      <c r="A64" s="4" t="s">
        <v>3</v>
      </c>
      <c r="B64" s="29" t="s">
        <v>75</v>
      </c>
      <c r="C64" s="30"/>
      <c r="D64" s="31"/>
      <c r="E64" s="32"/>
      <c r="F64" s="33"/>
      <c r="G64" s="32"/>
      <c r="H64" s="33"/>
      <c r="I64" s="33"/>
      <c r="J64" s="33"/>
      <c r="K64" s="13"/>
    </row>
    <row r="65" spans="1:11" x14ac:dyDescent="0.25">
      <c r="A65" s="4" t="s">
        <v>3</v>
      </c>
      <c r="B65" s="34" t="s">
        <v>773</v>
      </c>
      <c r="C65" s="35" t="s">
        <v>774</v>
      </c>
      <c r="D65" s="36" t="s">
        <v>775</v>
      </c>
      <c r="E65" s="37">
        <v>26000</v>
      </c>
      <c r="F65" s="38">
        <v>4000</v>
      </c>
      <c r="G65" s="37">
        <v>2000</v>
      </c>
      <c r="H65" s="38">
        <v>2000</v>
      </c>
      <c r="I65" s="39">
        <v>2000</v>
      </c>
      <c r="J65" s="39">
        <f>E65-(F65+H65+I65)</f>
        <v>18000</v>
      </c>
      <c r="K65" s="13"/>
    </row>
    <row r="66" spans="1:11" x14ac:dyDescent="0.25">
      <c r="A66" s="4" t="s">
        <v>3</v>
      </c>
      <c r="B66" s="40"/>
      <c r="C66" s="41"/>
      <c r="D66" s="42" t="s">
        <v>17</v>
      </c>
      <c r="E66" s="43"/>
      <c r="F66" s="44"/>
      <c r="G66" s="43"/>
      <c r="H66" s="44"/>
      <c r="I66" s="45">
        <v>2000</v>
      </c>
      <c r="J66" s="45"/>
      <c r="K66" s="13"/>
    </row>
    <row r="67" spans="1:11" x14ac:dyDescent="0.25">
      <c r="A67" s="4" t="s">
        <v>3</v>
      </c>
      <c r="B67" s="34" t="s">
        <v>773</v>
      </c>
      <c r="C67" s="35" t="s">
        <v>1400</v>
      </c>
      <c r="D67" s="36" t="s">
        <v>1401</v>
      </c>
      <c r="E67" s="37">
        <v>21000</v>
      </c>
      <c r="F67" s="38">
        <v>0</v>
      </c>
      <c r="G67" s="37">
        <v>0</v>
      </c>
      <c r="H67" s="38">
        <v>0</v>
      </c>
      <c r="I67" s="39">
        <v>8000</v>
      </c>
      <c r="J67" s="39">
        <f>E67-(F67+H67+I67)</f>
        <v>13000</v>
      </c>
      <c r="K67" s="13"/>
    </row>
    <row r="68" spans="1:11" x14ac:dyDescent="0.25">
      <c r="A68" s="4" t="s">
        <v>3</v>
      </c>
      <c r="B68" s="40"/>
      <c r="C68" s="41"/>
      <c r="D68" s="42" t="s">
        <v>17</v>
      </c>
      <c r="E68" s="43"/>
      <c r="F68" s="44"/>
      <c r="G68" s="43"/>
      <c r="H68" s="44"/>
      <c r="I68" s="45">
        <v>8000</v>
      </c>
      <c r="J68" s="45"/>
      <c r="K68" s="13"/>
    </row>
    <row r="69" spans="1:11" x14ac:dyDescent="0.25">
      <c r="A69" s="4" t="s">
        <v>3</v>
      </c>
      <c r="B69" s="34" t="s">
        <v>773</v>
      </c>
      <c r="C69" s="35" t="s">
        <v>1402</v>
      </c>
      <c r="D69" s="36" t="s">
        <v>1403</v>
      </c>
      <c r="E69" s="37">
        <v>18000</v>
      </c>
      <c r="F69" s="38">
        <v>0</v>
      </c>
      <c r="G69" s="37">
        <v>0</v>
      </c>
      <c r="H69" s="38">
        <v>2000</v>
      </c>
      <c r="I69" s="39">
        <v>4000</v>
      </c>
      <c r="J69" s="39">
        <f>E69-(F69+H69+I69)</f>
        <v>12000</v>
      </c>
      <c r="K69" s="13"/>
    </row>
    <row r="70" spans="1:11" x14ac:dyDescent="0.25">
      <c r="A70" s="4" t="s">
        <v>3</v>
      </c>
      <c r="B70" s="40"/>
      <c r="C70" s="41"/>
      <c r="D70" s="42" t="s">
        <v>17</v>
      </c>
      <c r="E70" s="43"/>
      <c r="F70" s="44"/>
      <c r="G70" s="43"/>
      <c r="H70" s="44"/>
      <c r="I70" s="45">
        <v>4000</v>
      </c>
      <c r="J70" s="45"/>
      <c r="K70" s="13"/>
    </row>
    <row r="71" spans="1:11" x14ac:dyDescent="0.25">
      <c r="A71" s="4" t="s">
        <v>3</v>
      </c>
      <c r="B71" s="34" t="s">
        <v>773</v>
      </c>
      <c r="C71" s="35" t="s">
        <v>1404</v>
      </c>
      <c r="D71" s="36" t="s">
        <v>1405</v>
      </c>
      <c r="E71" s="37">
        <v>16000</v>
      </c>
      <c r="F71" s="38">
        <v>0</v>
      </c>
      <c r="G71" s="37">
        <v>0</v>
      </c>
      <c r="H71" s="38">
        <v>1000</v>
      </c>
      <c r="I71" s="39">
        <v>6000</v>
      </c>
      <c r="J71" s="39">
        <f>E71-(F71+H71+I71)</f>
        <v>9000</v>
      </c>
      <c r="K71" s="13"/>
    </row>
    <row r="72" spans="1:11" x14ac:dyDescent="0.25">
      <c r="A72" s="4" t="s">
        <v>3</v>
      </c>
      <c r="B72" s="40"/>
      <c r="C72" s="41"/>
      <c r="D72" s="42" t="s">
        <v>17</v>
      </c>
      <c r="E72" s="43"/>
      <c r="F72" s="44"/>
      <c r="G72" s="43"/>
      <c r="H72" s="44"/>
      <c r="I72" s="45">
        <v>6000</v>
      </c>
      <c r="J72" s="45"/>
      <c r="K72" s="13"/>
    </row>
    <row r="73" spans="1:11" x14ac:dyDescent="0.25">
      <c r="A73" s="4" t="s">
        <v>3</v>
      </c>
      <c r="B73" s="34" t="s">
        <v>773</v>
      </c>
      <c r="C73" s="35" t="s">
        <v>1406</v>
      </c>
      <c r="D73" s="36" t="s">
        <v>1407</v>
      </c>
      <c r="E73" s="37">
        <v>14000</v>
      </c>
      <c r="F73" s="38">
        <v>0</v>
      </c>
      <c r="G73" s="37">
        <v>0</v>
      </c>
      <c r="H73" s="38">
        <v>4000</v>
      </c>
      <c r="I73" s="39">
        <v>5000</v>
      </c>
      <c r="J73" s="39">
        <f>E73-(F73+H73+I73)</f>
        <v>5000</v>
      </c>
      <c r="K73" s="13"/>
    </row>
    <row r="74" spans="1:11" x14ac:dyDescent="0.25">
      <c r="A74" s="4" t="s">
        <v>3</v>
      </c>
      <c r="B74" s="40"/>
      <c r="C74" s="41"/>
      <c r="D74" s="42" t="s">
        <v>17</v>
      </c>
      <c r="E74" s="43"/>
      <c r="F74" s="44"/>
      <c r="G74" s="43"/>
      <c r="H74" s="44"/>
      <c r="I74" s="45">
        <v>5000</v>
      </c>
      <c r="J74" s="45"/>
      <c r="K74" s="13"/>
    </row>
    <row r="75" spans="1:11" x14ac:dyDescent="0.25">
      <c r="A75" s="4" t="s">
        <v>3</v>
      </c>
      <c r="B75" s="34" t="s">
        <v>773</v>
      </c>
      <c r="C75" s="35" t="s">
        <v>1408</v>
      </c>
      <c r="D75" s="36" t="s">
        <v>1409</v>
      </c>
      <c r="E75" s="37">
        <v>6000</v>
      </c>
      <c r="F75" s="38">
        <v>0</v>
      </c>
      <c r="G75" s="37">
        <v>0</v>
      </c>
      <c r="H75" s="38">
        <v>0</v>
      </c>
      <c r="I75" s="39">
        <v>3000</v>
      </c>
      <c r="J75" s="39">
        <f>E75-(F75+H75+I75)</f>
        <v>3000</v>
      </c>
      <c r="K75" s="13"/>
    </row>
    <row r="76" spans="1:11" x14ac:dyDescent="0.25">
      <c r="A76" s="4" t="s">
        <v>3</v>
      </c>
      <c r="B76" s="40"/>
      <c r="C76" s="41"/>
      <c r="D76" s="42" t="s">
        <v>17</v>
      </c>
      <c r="E76" s="43"/>
      <c r="F76" s="44"/>
      <c r="G76" s="43"/>
      <c r="H76" s="44"/>
      <c r="I76" s="45">
        <v>3000</v>
      </c>
      <c r="J76" s="45"/>
      <c r="K76" s="13"/>
    </row>
    <row r="77" spans="1:11" x14ac:dyDescent="0.25">
      <c r="A77" s="4" t="s">
        <v>3</v>
      </c>
      <c r="B77" s="34" t="s">
        <v>773</v>
      </c>
      <c r="C77" s="35" t="s">
        <v>1410</v>
      </c>
      <c r="D77" s="36" t="s">
        <v>1411</v>
      </c>
      <c r="E77" s="37">
        <v>4000</v>
      </c>
      <c r="F77" s="38">
        <v>0</v>
      </c>
      <c r="G77" s="37">
        <v>0</v>
      </c>
      <c r="H77" s="38">
        <v>0</v>
      </c>
      <c r="I77" s="39">
        <v>4000</v>
      </c>
      <c r="J77" s="39">
        <f>E77-(F77+H77+I77)</f>
        <v>0</v>
      </c>
      <c r="K77" s="13"/>
    </row>
    <row r="78" spans="1:11" x14ac:dyDescent="0.25">
      <c r="A78" s="4" t="s">
        <v>3</v>
      </c>
      <c r="B78" s="40"/>
      <c r="C78" s="41"/>
      <c r="D78" s="42" t="s">
        <v>17</v>
      </c>
      <c r="E78" s="43"/>
      <c r="F78" s="44"/>
      <c r="G78" s="43"/>
      <c r="H78" s="44"/>
      <c r="I78" s="45">
        <v>4000</v>
      </c>
      <c r="J78" s="45"/>
      <c r="K78" s="13"/>
    </row>
    <row r="79" spans="1:11" x14ac:dyDescent="0.25">
      <c r="A79" s="4" t="s">
        <v>3</v>
      </c>
      <c r="B79" s="34" t="s">
        <v>773</v>
      </c>
      <c r="C79" s="35" t="s">
        <v>1412</v>
      </c>
      <c r="D79" s="36" t="s">
        <v>1413</v>
      </c>
      <c r="E79" s="37">
        <v>2400</v>
      </c>
      <c r="F79" s="38">
        <v>0</v>
      </c>
      <c r="G79" s="37">
        <v>0</v>
      </c>
      <c r="H79" s="38">
        <v>0</v>
      </c>
      <c r="I79" s="39">
        <v>2400</v>
      </c>
      <c r="J79" s="39">
        <f>E79-(F79+H79+I79)</f>
        <v>0</v>
      </c>
      <c r="K79" s="13"/>
    </row>
    <row r="80" spans="1:11" x14ac:dyDescent="0.25">
      <c r="A80" s="4" t="s">
        <v>3</v>
      </c>
      <c r="B80" s="40"/>
      <c r="C80" s="41"/>
      <c r="D80" s="42" t="s">
        <v>17</v>
      </c>
      <c r="E80" s="43"/>
      <c r="F80" s="44"/>
      <c r="G80" s="43"/>
      <c r="H80" s="44"/>
      <c r="I80" s="45">
        <v>2400</v>
      </c>
      <c r="J80" s="45"/>
      <c r="K80" s="13"/>
    </row>
    <row r="81" spans="1:11" x14ac:dyDescent="0.25">
      <c r="A81" s="4" t="s">
        <v>3</v>
      </c>
      <c r="B81" s="34" t="s">
        <v>773</v>
      </c>
      <c r="C81" s="35" t="s">
        <v>1414</v>
      </c>
      <c r="D81" s="36" t="s">
        <v>1415</v>
      </c>
      <c r="E81" s="37">
        <v>26600</v>
      </c>
      <c r="F81" s="38">
        <v>0</v>
      </c>
      <c r="G81" s="37">
        <v>0</v>
      </c>
      <c r="H81" s="38">
        <v>0</v>
      </c>
      <c r="I81" s="39">
        <v>6000</v>
      </c>
      <c r="J81" s="39">
        <f>E81-(F81+H81+I81)</f>
        <v>20600</v>
      </c>
      <c r="K81" s="13"/>
    </row>
    <row r="82" spans="1:11" x14ac:dyDescent="0.25">
      <c r="A82" s="4" t="s">
        <v>3</v>
      </c>
      <c r="B82" s="40"/>
      <c r="C82" s="41"/>
      <c r="D82" s="42" t="s">
        <v>17</v>
      </c>
      <c r="E82" s="43"/>
      <c r="F82" s="44"/>
      <c r="G82" s="43"/>
      <c r="H82" s="44"/>
      <c r="I82" s="45">
        <v>6000</v>
      </c>
      <c r="J82" s="45"/>
      <c r="K82" s="13"/>
    </row>
    <row r="83" spans="1:11" x14ac:dyDescent="0.25">
      <c r="A83" s="4" t="s">
        <v>3</v>
      </c>
      <c r="B83" s="34" t="s">
        <v>773</v>
      </c>
      <c r="C83" s="35" t="s">
        <v>1416</v>
      </c>
      <c r="D83" s="36" t="s">
        <v>1417</v>
      </c>
      <c r="E83" s="37">
        <v>2700</v>
      </c>
      <c r="F83" s="38">
        <v>0</v>
      </c>
      <c r="G83" s="37">
        <v>0</v>
      </c>
      <c r="H83" s="38">
        <v>0</v>
      </c>
      <c r="I83" s="39">
        <v>2700</v>
      </c>
      <c r="J83" s="39">
        <f>E83-(F83+H83+I83)</f>
        <v>0</v>
      </c>
      <c r="K83" s="13"/>
    </row>
    <row r="84" spans="1:11" x14ac:dyDescent="0.25">
      <c r="A84" s="4" t="s">
        <v>3</v>
      </c>
      <c r="B84" s="40"/>
      <c r="C84" s="41"/>
      <c r="D84" s="42" t="s">
        <v>17</v>
      </c>
      <c r="E84" s="43"/>
      <c r="F84" s="44"/>
      <c r="G84" s="43"/>
      <c r="H84" s="44"/>
      <c r="I84" s="45">
        <v>2700</v>
      </c>
      <c r="J84" s="45"/>
      <c r="K84" s="13"/>
    </row>
    <row r="85" spans="1:11" x14ac:dyDescent="0.25">
      <c r="A85" s="4" t="s">
        <v>3</v>
      </c>
      <c r="B85" s="34" t="s">
        <v>773</v>
      </c>
      <c r="C85" s="35" t="s">
        <v>1418</v>
      </c>
      <c r="D85" s="36" t="s">
        <v>1419</v>
      </c>
      <c r="E85" s="37">
        <v>13000</v>
      </c>
      <c r="F85" s="38">
        <v>0</v>
      </c>
      <c r="G85" s="37">
        <v>0</v>
      </c>
      <c r="H85" s="38">
        <v>0</v>
      </c>
      <c r="I85" s="39">
        <v>5000</v>
      </c>
      <c r="J85" s="39">
        <f>E85-(F85+H85+I85)</f>
        <v>8000</v>
      </c>
      <c r="K85" s="13"/>
    </row>
    <row r="86" spans="1:11" x14ac:dyDescent="0.25">
      <c r="A86" s="4" t="s">
        <v>3</v>
      </c>
      <c r="B86" s="40"/>
      <c r="C86" s="41"/>
      <c r="D86" s="42" t="s">
        <v>17</v>
      </c>
      <c r="E86" s="43"/>
      <c r="F86" s="44"/>
      <c r="G86" s="43"/>
      <c r="H86" s="44"/>
      <c r="I86" s="45">
        <v>5000</v>
      </c>
      <c r="J86" s="45"/>
      <c r="K86" s="13"/>
    </row>
    <row r="87" spans="1:11" x14ac:dyDescent="0.25">
      <c r="A87" s="4" t="s">
        <v>3</v>
      </c>
      <c r="B87" s="34" t="s">
        <v>81</v>
      </c>
      <c r="C87" s="35" t="s">
        <v>1420</v>
      </c>
      <c r="D87" s="36" t="s">
        <v>1421</v>
      </c>
      <c r="E87" s="37">
        <v>10406</v>
      </c>
      <c r="F87" s="38">
        <v>0</v>
      </c>
      <c r="G87" s="37">
        <v>0</v>
      </c>
      <c r="H87" s="38">
        <v>5203</v>
      </c>
      <c r="I87" s="39">
        <v>5203</v>
      </c>
      <c r="J87" s="39">
        <f>E87-(F87+H87+I87)</f>
        <v>0</v>
      </c>
      <c r="K87" s="13"/>
    </row>
    <row r="88" spans="1:11" x14ac:dyDescent="0.25">
      <c r="A88" s="4" t="s">
        <v>3</v>
      </c>
      <c r="B88" s="40"/>
      <c r="C88" s="41"/>
      <c r="D88" s="42" t="s">
        <v>421</v>
      </c>
      <c r="E88" s="43"/>
      <c r="F88" s="44"/>
      <c r="G88" s="43"/>
      <c r="H88" s="44"/>
      <c r="I88" s="45">
        <v>4300</v>
      </c>
      <c r="J88" s="45"/>
      <c r="K88" s="13"/>
    </row>
    <row r="89" spans="1:11" x14ac:dyDescent="0.25">
      <c r="A89" s="4" t="s">
        <v>3</v>
      </c>
      <c r="B89" s="40"/>
      <c r="C89" s="41"/>
      <c r="D89" s="42" t="s">
        <v>17</v>
      </c>
      <c r="E89" s="43"/>
      <c r="F89" s="44"/>
      <c r="G89" s="43"/>
      <c r="H89" s="44"/>
      <c r="I89" s="45">
        <v>903</v>
      </c>
      <c r="J89" s="45"/>
      <c r="K89" s="13"/>
    </row>
    <row r="90" spans="1:11" x14ac:dyDescent="0.25">
      <c r="A90" s="4" t="s">
        <v>3</v>
      </c>
      <c r="B90" s="34" t="s">
        <v>81</v>
      </c>
      <c r="C90" s="35" t="s">
        <v>776</v>
      </c>
      <c r="D90" s="36" t="s">
        <v>777</v>
      </c>
      <c r="E90" s="37">
        <v>1022000</v>
      </c>
      <c r="F90" s="38">
        <v>588963.68000000005</v>
      </c>
      <c r="G90" s="37">
        <v>50000</v>
      </c>
      <c r="H90" s="38">
        <v>61329</v>
      </c>
      <c r="I90" s="39">
        <v>165000</v>
      </c>
      <c r="J90" s="39">
        <f>E90-(F90+H90+I90)</f>
        <v>206707.31999999995</v>
      </c>
      <c r="K90" s="13"/>
    </row>
    <row r="91" spans="1:11" x14ac:dyDescent="0.25">
      <c r="A91" s="4" t="s">
        <v>3</v>
      </c>
      <c r="B91" s="40"/>
      <c r="C91" s="41"/>
      <c r="D91" s="42" t="s">
        <v>25</v>
      </c>
      <c r="E91" s="43"/>
      <c r="F91" s="44"/>
      <c r="G91" s="43"/>
      <c r="H91" s="44"/>
      <c r="I91" s="45">
        <v>165000</v>
      </c>
      <c r="J91" s="45"/>
      <c r="K91" s="13"/>
    </row>
    <row r="92" spans="1:11" x14ac:dyDescent="0.25">
      <c r="A92" s="4" t="s">
        <v>3</v>
      </c>
      <c r="B92" s="34" t="s">
        <v>81</v>
      </c>
      <c r="C92" s="35" t="s">
        <v>1422</v>
      </c>
      <c r="D92" s="36" t="s">
        <v>1423</v>
      </c>
      <c r="E92" s="37">
        <v>65000</v>
      </c>
      <c r="F92" s="38">
        <v>2694.67</v>
      </c>
      <c r="G92" s="37">
        <v>0</v>
      </c>
      <c r="H92" s="38">
        <v>47300</v>
      </c>
      <c r="I92" s="39">
        <v>12905</v>
      </c>
      <c r="J92" s="39">
        <f>E92-(F92+H92+I92)</f>
        <v>2100.3300000000017</v>
      </c>
      <c r="K92" s="13"/>
    </row>
    <row r="93" spans="1:11" x14ac:dyDescent="0.25">
      <c r="A93" s="4" t="s">
        <v>3</v>
      </c>
      <c r="B93" s="40"/>
      <c r="C93" s="41"/>
      <c r="D93" s="42" t="s">
        <v>25</v>
      </c>
      <c r="E93" s="43"/>
      <c r="F93" s="44"/>
      <c r="G93" s="43"/>
      <c r="H93" s="44"/>
      <c r="I93" s="45">
        <v>12905</v>
      </c>
      <c r="J93" s="45"/>
      <c r="K93" s="13"/>
    </row>
    <row r="94" spans="1:11" x14ac:dyDescent="0.25">
      <c r="A94" s="4" t="s">
        <v>3</v>
      </c>
      <c r="B94" s="34" t="s">
        <v>772</v>
      </c>
      <c r="C94" s="35" t="s">
        <v>1424</v>
      </c>
      <c r="D94" s="36" t="s">
        <v>1425</v>
      </c>
      <c r="E94" s="37">
        <v>600000</v>
      </c>
      <c r="F94" s="38">
        <v>0</v>
      </c>
      <c r="G94" s="37">
        <v>0</v>
      </c>
      <c r="H94" s="38">
        <v>0</v>
      </c>
      <c r="I94" s="39">
        <v>600000</v>
      </c>
      <c r="J94" s="39">
        <f>E94-(F94+H94+I94)</f>
        <v>0</v>
      </c>
      <c r="K94" s="13"/>
    </row>
    <row r="95" spans="1:11" ht="13.5" thickBot="1" x14ac:dyDescent="0.3">
      <c r="A95" s="4" t="s">
        <v>3</v>
      </c>
      <c r="B95" s="40"/>
      <c r="C95" s="41"/>
      <c r="D95" s="42" t="s">
        <v>25</v>
      </c>
      <c r="E95" s="43"/>
      <c r="F95" s="44"/>
      <c r="G95" s="43"/>
      <c r="H95" s="44"/>
      <c r="I95" s="45">
        <v>600000</v>
      </c>
      <c r="J95" s="45"/>
      <c r="K95" s="13"/>
    </row>
    <row r="96" spans="1:11" ht="13.5" thickBot="1" x14ac:dyDescent="0.3">
      <c r="A96" s="4" t="s">
        <v>3</v>
      </c>
      <c r="B96" s="29" t="s">
        <v>78</v>
      </c>
      <c r="C96" s="30"/>
      <c r="D96" s="31"/>
      <c r="E96" s="32">
        <v>1847106</v>
      </c>
      <c r="F96" s="33">
        <v>595658.35</v>
      </c>
      <c r="G96" s="32">
        <v>52000</v>
      </c>
      <c r="H96" s="33">
        <v>122832</v>
      </c>
      <c r="I96" s="33">
        <v>831208</v>
      </c>
      <c r="J96" s="33">
        <v>297406.84999999998</v>
      </c>
      <c r="K96" s="13"/>
    </row>
    <row r="97" spans="1:11" ht="13.5" thickBot="1" x14ac:dyDescent="0.3">
      <c r="A97" s="4" t="s">
        <v>3</v>
      </c>
      <c r="B97" s="46"/>
      <c r="C97" s="47"/>
      <c r="D97" s="48" t="s">
        <v>79</v>
      </c>
      <c r="E97" s="49">
        <f>SUM(E12:E96)/2</f>
        <v>18214868.969999999</v>
      </c>
      <c r="F97" s="50">
        <f>SUM(F12:F96)/2</f>
        <v>9970316.2050000019</v>
      </c>
      <c r="G97" s="49">
        <f>SUM(G12:G96)/2</f>
        <v>1610634.2000000002</v>
      </c>
      <c r="H97" s="51">
        <f>SUM(H12:H96)/2</f>
        <v>3999602.2</v>
      </c>
      <c r="I97" s="51">
        <f>SUM(I12:I96)/3</f>
        <v>1901058</v>
      </c>
      <c r="J97" s="51">
        <f>E97-(F97+H97+I97)</f>
        <v>2343892.5649999976</v>
      </c>
      <c r="K97" s="52"/>
    </row>
    <row r="98" spans="1:11" x14ac:dyDescent="0.25">
      <c r="A98" s="4" t="s">
        <v>3</v>
      </c>
      <c r="C98" s="14"/>
      <c r="E98" s="13"/>
      <c r="F98" s="13"/>
      <c r="G98" s="13"/>
      <c r="H98" s="13"/>
      <c r="I98" s="13"/>
      <c r="J98" s="13"/>
      <c r="K98" s="13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7" fitToHeight="20" orientation="landscape" r:id="rId1"/>
  <headerFooter alignWithMargins="0"/>
  <rowBreaks count="1" manualBreakCount="1">
    <brk id="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12</vt:i4>
      </vt:variant>
    </vt:vector>
  </HeadingPairs>
  <TitlesOfParts>
    <vt:vector size="23" baseType="lpstr">
      <vt:lpstr>SOUHRN</vt:lpstr>
      <vt:lpstr>Kap.01</vt:lpstr>
      <vt:lpstr>Kap.02</vt:lpstr>
      <vt:lpstr>Kap.03</vt:lpstr>
      <vt:lpstr>Kap.04</vt:lpstr>
      <vt:lpstr>Kap.05</vt:lpstr>
      <vt:lpstr>Kap.06</vt:lpstr>
      <vt:lpstr>Kap.07</vt:lpstr>
      <vt:lpstr>Kap.08</vt:lpstr>
      <vt:lpstr>Kap.09</vt:lpstr>
      <vt:lpstr>Kap.10</vt:lpstr>
      <vt:lpstr>Kap.01!Názvy_tisku</vt:lpstr>
      <vt:lpstr>Kap.02!Názvy_tisku</vt:lpstr>
      <vt:lpstr>Kap.03!Názvy_tisku</vt:lpstr>
      <vt:lpstr>Kap.04!Názvy_tisku</vt:lpstr>
      <vt:lpstr>Kap.05!Názvy_tisku</vt:lpstr>
      <vt:lpstr>Kap.06!Názvy_tisku</vt:lpstr>
      <vt:lpstr>Kap.07!Názvy_tisku</vt:lpstr>
      <vt:lpstr>Kap.08!Názvy_tisku</vt:lpstr>
      <vt:lpstr>Kap.09!Názvy_tisku</vt:lpstr>
      <vt:lpstr>Kap.10!Názvy_tisku</vt:lpstr>
      <vt:lpstr>Kap.02!Oblast_tisku</vt:lpstr>
      <vt:lpstr>Kap.08!Oblast_tisku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Bernášek Martin (MHMP, ROZ)</dc:creator>
  <cp:lastModifiedBy>Žižlavská Ilona (MHMP, ROZ)</cp:lastModifiedBy>
  <cp:lastPrinted>2025-11-19T16:23:51Z</cp:lastPrinted>
  <dcterms:created xsi:type="dcterms:W3CDTF">2015-06-05T18:19:34Z</dcterms:created>
  <dcterms:modified xsi:type="dcterms:W3CDTF">2025-12-17T13:17:03Z</dcterms:modified>
</cp:coreProperties>
</file>