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227"/>
  <workbookPr defaultThemeVersion="124226"/>
  <mc:AlternateContent xmlns:mc="http://schemas.openxmlformats.org/markup-compatibility/2006">
    <mc:Choice Requires="x15">
      <x15ac:absPath xmlns:x15ac="http://schemas.microsoft.com/office/spreadsheetml/2010/11/ac" url="\\mag.mepnet.cz\UserHome\NR\m000xm1329\Documents\NÁVRH ROZPOČTU 2025\ZHMP\"/>
    </mc:Choice>
  </mc:AlternateContent>
  <xr:revisionPtr revIDLastSave="0" documentId="13_ncr:1_{D2B7A1FF-3A4D-423F-8056-6700349A3045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Limity zaměstanci 2025" sheetId="1" r:id="rId1"/>
    <sheet name="Limity platy 2025" sheetId="2" r:id="rId2"/>
  </sheets>
  <definedNames>
    <definedName name="_xlnm.Print_Titles" localSheetId="1">'Limity platy 2025'!$3:$6</definedName>
    <definedName name="_xlnm.Print_Titles" localSheetId="0">'Limity zaměstanci 2025'!$7:$10</definedName>
    <definedName name="_xlnm.Print_Area" localSheetId="1">'Limity platy 2025'!$A$1:$D$79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50" i="1" l="1"/>
  <c r="D49" i="1"/>
  <c r="D48" i="1"/>
  <c r="D47" i="1"/>
  <c r="D46" i="1"/>
  <c r="D45" i="1"/>
  <c r="D44" i="1"/>
  <c r="D43" i="1"/>
  <c r="D42" i="1"/>
  <c r="D41" i="1"/>
  <c r="D40" i="1"/>
  <c r="D39" i="1"/>
  <c r="D38" i="1"/>
  <c r="D37" i="1"/>
  <c r="D36" i="1"/>
  <c r="D35" i="1"/>
  <c r="D34" i="1"/>
  <c r="D33" i="1"/>
  <c r="D32" i="1"/>
  <c r="D31" i="1"/>
  <c r="D30" i="1"/>
  <c r="D29" i="1"/>
  <c r="D28" i="1"/>
  <c r="D27" i="1"/>
  <c r="D26" i="1"/>
  <c r="D25" i="1"/>
  <c r="D24" i="1"/>
  <c r="D46" i="2"/>
  <c r="D45" i="2"/>
  <c r="D44" i="2"/>
  <c r="D43" i="2"/>
  <c r="D42" i="2"/>
  <c r="D41" i="2"/>
  <c r="D40" i="2"/>
  <c r="D39" i="2"/>
  <c r="D38" i="2"/>
  <c r="D37" i="2"/>
  <c r="D36" i="2"/>
  <c r="D35" i="2"/>
  <c r="D34" i="2"/>
  <c r="D33" i="2"/>
  <c r="D32" i="2"/>
  <c r="D31" i="2"/>
  <c r="D30" i="2"/>
  <c r="D29" i="2"/>
  <c r="D28" i="2"/>
  <c r="D27" i="2"/>
  <c r="D26" i="2"/>
  <c r="D25" i="2"/>
  <c r="D24" i="2"/>
  <c r="D23" i="2"/>
  <c r="D22" i="2"/>
  <c r="D21" i="2"/>
  <c r="D20" i="2"/>
  <c r="D11" i="2" l="1"/>
  <c r="D67" i="1" l="1"/>
  <c r="D63" i="2"/>
  <c r="B72" i="2"/>
  <c r="C76" i="2"/>
  <c r="D76" i="2" s="1"/>
  <c r="C75" i="2"/>
  <c r="D75" i="2" s="1"/>
  <c r="D74" i="2"/>
  <c r="D15" i="1"/>
  <c r="C72" i="2" l="1"/>
  <c r="D72" i="2" s="1"/>
  <c r="D12" i="2"/>
  <c r="D71" i="2"/>
  <c r="D64" i="2"/>
  <c r="D8" i="2"/>
  <c r="D9" i="2"/>
  <c r="D10" i="2"/>
  <c r="D13" i="2"/>
  <c r="D14" i="2"/>
  <c r="D15" i="2"/>
  <c r="D16" i="2"/>
  <c r="D17" i="2"/>
  <c r="D18" i="2"/>
  <c r="D19" i="2"/>
  <c r="D47" i="2"/>
  <c r="D48" i="2"/>
  <c r="D49" i="2"/>
  <c r="D50" i="2"/>
  <c r="D51" i="2"/>
  <c r="D52" i="2"/>
  <c r="D53" i="2"/>
  <c r="D54" i="2"/>
  <c r="D55" i="2"/>
  <c r="D56" i="2"/>
  <c r="D57" i="2"/>
  <c r="D58" i="2"/>
  <c r="D59" i="2"/>
  <c r="D60" i="2"/>
  <c r="D61" i="2"/>
  <c r="D62" i="2"/>
  <c r="D65" i="2"/>
  <c r="D7" i="2"/>
  <c r="D77" i="1"/>
  <c r="D76" i="1"/>
  <c r="D13" i="1"/>
  <c r="D12" i="1"/>
  <c r="D14" i="1"/>
  <c r="D16" i="1"/>
  <c r="D17" i="1"/>
  <c r="D18" i="1"/>
  <c r="D19" i="1"/>
  <c r="D20" i="1"/>
  <c r="D21" i="1"/>
  <c r="D22" i="1"/>
  <c r="D23" i="1"/>
  <c r="D51" i="1"/>
  <c r="D52" i="1"/>
  <c r="D53" i="1"/>
  <c r="D54" i="1"/>
  <c r="D55" i="1"/>
  <c r="D56" i="1"/>
  <c r="D57" i="1"/>
  <c r="D58" i="1"/>
  <c r="D59" i="1"/>
  <c r="D60" i="1"/>
  <c r="D61" i="1"/>
  <c r="D62" i="1"/>
  <c r="D63" i="1"/>
  <c r="D64" i="1"/>
  <c r="D65" i="1"/>
  <c r="D66" i="1"/>
  <c r="D68" i="1"/>
  <c r="D69" i="1"/>
  <c r="D11" i="1"/>
  <c r="B70" i="2" l="1"/>
  <c r="C74" i="1" l="1"/>
  <c r="C73" i="1"/>
  <c r="D70" i="2" l="1"/>
  <c r="D75" i="1"/>
  <c r="B75" i="1"/>
</calcChain>
</file>

<file path=xl/sharedStrings.xml><?xml version="1.0" encoding="utf-8"?>
<sst xmlns="http://schemas.openxmlformats.org/spreadsheetml/2006/main" count="160" uniqueCount="92">
  <si>
    <t>Přepoč. osoby</t>
  </si>
  <si>
    <t>Návrh</t>
  </si>
  <si>
    <t>ROPID</t>
  </si>
  <si>
    <t>Divadlo v Dlouhé</t>
  </si>
  <si>
    <t>Divadlo na Vinohradech</t>
  </si>
  <si>
    <t>Divadlo Na zábradlí</t>
  </si>
  <si>
    <t>Divadlo pod Palmovkou</t>
  </si>
  <si>
    <t>Městská divadla pražská</t>
  </si>
  <si>
    <t>Muzeum hl. m. Prahy</t>
  </si>
  <si>
    <t>Galerie hl. m. Prahy</t>
  </si>
  <si>
    <t>Národní kulturní památka Vyšehrad</t>
  </si>
  <si>
    <t>Botanická zahrada hl.m. Prahy</t>
  </si>
  <si>
    <t>Zoologická zahrada hl.m. Prahy</t>
  </si>
  <si>
    <t>Domov pro seniory Ďáblice</t>
  </si>
  <si>
    <t>Domov pro seniory Malešice</t>
  </si>
  <si>
    <t>Domov pro seniory Háje</t>
  </si>
  <si>
    <t xml:space="preserve">Domov pro seniory Chodov </t>
  </si>
  <si>
    <t>Domov pro seniory E. Purkyňové</t>
  </si>
  <si>
    <t>Domov pro seniory Kobylisy</t>
  </si>
  <si>
    <t>Domov pro seniory Dobřichovice</t>
  </si>
  <si>
    <t>Domov pro seniory Heřmanův Městec</t>
  </si>
  <si>
    <t>ICOZP Horní Poustevna</t>
  </si>
  <si>
    <t>DZR Krásná Lípa</t>
  </si>
  <si>
    <t>DOZP Kytlice</t>
  </si>
  <si>
    <t>DOZP Leontýn</t>
  </si>
  <si>
    <t>DOZP Lochovice</t>
  </si>
  <si>
    <t>ICSS Odlochovice</t>
  </si>
  <si>
    <t>DZR Terezín</t>
  </si>
  <si>
    <t>Domov Zvíkovecká kytička</t>
  </si>
  <si>
    <t>Centrum sociálních služeb Praha</t>
  </si>
  <si>
    <t>Domov pro seniory Hortenzie</t>
  </si>
  <si>
    <t>Domov Maxov</t>
  </si>
  <si>
    <t>snížení</t>
  </si>
  <si>
    <t>Správa služeb hl. m. Prahy</t>
  </si>
  <si>
    <t>Městská policie hl. m. Prahy</t>
  </si>
  <si>
    <t>Městská knihovna v Praze</t>
  </si>
  <si>
    <t>Hudební divadlo v Karlíně</t>
  </si>
  <si>
    <t>v tis. Kč</t>
  </si>
  <si>
    <t>Příspěvkové organizace</t>
  </si>
  <si>
    <t>Botanická zahrada hl.m.Prahy</t>
  </si>
  <si>
    <t>Zoologická zahrada hl.m.Prahy</t>
  </si>
  <si>
    <t xml:space="preserve">Jedličkův ústav a školy </t>
  </si>
  <si>
    <t>Domov pro seniory Chodov</t>
  </si>
  <si>
    <t>Domov pro seniory  Ďáblice</t>
  </si>
  <si>
    <t>Domov pro seniory  Kobylisy</t>
  </si>
  <si>
    <t>Domov pro seniory  Malešice</t>
  </si>
  <si>
    <t>Domov pro seniory Zahradní Město</t>
  </si>
  <si>
    <t>ICSS  Odlochovice</t>
  </si>
  <si>
    <t>Dětské centrum Paprsek</t>
  </si>
  <si>
    <t>Galerie hl.m. Prahy</t>
  </si>
  <si>
    <t>Zdravotnická záchranná služba hl.m. Prahy</t>
  </si>
  <si>
    <t>Městská poliklinika Praha</t>
  </si>
  <si>
    <t>Městská nemocnice následné péče</t>
  </si>
  <si>
    <t>Centrum léčebné rehabilitace</t>
  </si>
  <si>
    <t>Zdrav. záchranná služba hl. m. Prahy</t>
  </si>
  <si>
    <t>Švandovo divadlo na Smíchově</t>
  </si>
  <si>
    <t>Divadlo Spejbla a Hurvínka</t>
  </si>
  <si>
    <t>Minor</t>
  </si>
  <si>
    <t>Jedličkův ústav a školy</t>
  </si>
  <si>
    <t>Institut plánování rozvoje hl. m. Prahy</t>
  </si>
  <si>
    <t>Symfonický orchestr hl. m. Prahy FOK</t>
  </si>
  <si>
    <t>Hvězdárna a planetárium hl. m. Prahy</t>
  </si>
  <si>
    <t>Studio Ypsilon</t>
  </si>
  <si>
    <t>popř. upravený</t>
  </si>
  <si>
    <t>Schválený,</t>
  </si>
  <si>
    <t>limitu</t>
  </si>
  <si>
    <t xml:space="preserve">limitu </t>
  </si>
  <si>
    <t>Zvýšení/</t>
  </si>
  <si>
    <t>Domov pro seniory Nová slunečnice</t>
  </si>
  <si>
    <t>Domov Rudné u Nejdku</t>
  </si>
  <si>
    <t xml:space="preserve">PER MHMP            </t>
  </si>
  <si>
    <t xml:space="preserve">PER MHMP    </t>
  </si>
  <si>
    <t>Pražská developerská společnost</t>
  </si>
  <si>
    <t>Lesy hl. m. Prahy</t>
  </si>
  <si>
    <t>Pražské společenství obnovitelné energie</t>
  </si>
  <si>
    <t>CS a DD Ch. Masarykové</t>
  </si>
  <si>
    <t>Centrum komunitních služeb Pro život</t>
  </si>
  <si>
    <t>Hřbitovy a pohřební služby hl. m. Prahy</t>
  </si>
  <si>
    <t>z toho:</t>
  </si>
  <si>
    <t>Návrh limitu počtu zaměstnanců a limitu prostředků na platy příspěvkových organizací, Městské policie hl. m. Prahy a MHMP na rok 2025</t>
  </si>
  <si>
    <t>limit 2024</t>
  </si>
  <si>
    <t>Návrh limitu prostředků na platy příspěvkových organizací, Městské policie a MHMP na rok 2025</t>
  </si>
  <si>
    <t>Domov Sulická</t>
  </si>
  <si>
    <t>Návrh limitu počtu zaměstnanců příspěvkových organizací, Městské policie a MHMP na rok 2025</t>
  </si>
  <si>
    <t>Zahrada pro duši</t>
  </si>
  <si>
    <t>MHMP *)</t>
  </si>
  <si>
    <t>FON MHP</t>
  </si>
  <si>
    <t>PRI MHMP</t>
  </si>
  <si>
    <t>Dům národnostních menšin</t>
  </si>
  <si>
    <t xml:space="preserve">*) zahrnuje limit prostředků na platy pro projekty EU/EHP </t>
  </si>
  <si>
    <t xml:space="preserve">Palata </t>
  </si>
  <si>
    <t>Příloha č. 5  k usnesení Zastupitelstva HMP č. 19/1 ze dne 12. 12.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</si>
</sst>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"/>
    <numFmt numFmtId="165" formatCode="0.0"/>
  </numFmts>
  <fonts count="21" x14ac:knownFonts="1">
    <font>
      <sz val="10"/>
      <name val="Arial CE"/>
      <charset val="238"/>
    </font>
    <font>
      <sz val="10"/>
      <name val="Arial CE"/>
      <family val="2"/>
      <charset val="238"/>
    </font>
    <font>
      <i/>
      <u/>
      <sz val="10"/>
      <name val="Arial CE"/>
      <family val="2"/>
      <charset val="238"/>
    </font>
    <font>
      <b/>
      <sz val="12"/>
      <name val="Times New Roman"/>
      <family val="1"/>
      <charset val="238"/>
    </font>
    <font>
      <sz val="10"/>
      <name val="Times New Roman"/>
      <family val="1"/>
      <charset val="238"/>
    </font>
    <font>
      <sz val="12"/>
      <name val="Times New Roman"/>
      <family val="1"/>
      <charset val="238"/>
    </font>
    <font>
      <b/>
      <sz val="14"/>
      <name val="Times New Roman"/>
      <family val="1"/>
      <charset val="238"/>
    </font>
    <font>
      <b/>
      <u/>
      <sz val="14"/>
      <name val="Times New Roman"/>
      <family val="1"/>
      <charset val="238"/>
    </font>
    <font>
      <sz val="14"/>
      <name val="Times New Roman"/>
      <family val="1"/>
      <charset val="238"/>
    </font>
    <font>
      <b/>
      <sz val="11"/>
      <name val="Times New Roman"/>
      <family val="1"/>
      <charset val="238"/>
    </font>
    <font>
      <sz val="10"/>
      <name val="Arial CE"/>
      <charset val="238"/>
    </font>
    <font>
      <i/>
      <sz val="10"/>
      <name val="Times New Roman"/>
      <family val="1"/>
      <charset val="238"/>
    </font>
    <font>
      <b/>
      <u/>
      <sz val="12"/>
      <name val="Times New Roman"/>
      <family val="1"/>
      <charset val="238"/>
    </font>
    <font>
      <sz val="10"/>
      <color rgb="FFFF0000"/>
      <name val="Arial CE"/>
      <charset val="238"/>
    </font>
    <font>
      <sz val="10"/>
      <color rgb="FF0070C0"/>
      <name val="Arial CE"/>
      <charset val="238"/>
    </font>
    <font>
      <b/>
      <sz val="10"/>
      <color rgb="FF0070C0"/>
      <name val="Arial CE"/>
      <charset val="238"/>
    </font>
    <font>
      <sz val="10"/>
      <color rgb="FFFF0000"/>
      <name val="Times New Roman"/>
      <family val="1"/>
      <charset val="238"/>
    </font>
    <font>
      <sz val="12"/>
      <color theme="1"/>
      <name val="Times New Roman"/>
      <family val="1"/>
      <charset val="238"/>
    </font>
    <font>
      <i/>
      <u/>
      <sz val="12"/>
      <color theme="1"/>
      <name val="Times New Roman"/>
      <family val="1"/>
      <charset val="238"/>
    </font>
    <font>
      <b/>
      <u/>
      <sz val="14"/>
      <color theme="1"/>
      <name val="Times New Roman"/>
      <family val="1"/>
      <charset val="238"/>
    </font>
    <font>
      <b/>
      <u/>
      <sz val="12"/>
      <color theme="1"/>
      <name val="Times New Roman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</borders>
  <cellStyleXfs count="1">
    <xf numFmtId="0" fontId="0" fillId="0" borderId="0"/>
  </cellStyleXfs>
  <cellXfs count="95">
    <xf numFmtId="0" fontId="0" fillId="0" borderId="0" xfId="0"/>
    <xf numFmtId="0" fontId="2" fillId="0" borderId="0" xfId="0" applyFont="1"/>
    <xf numFmtId="1" fontId="1" fillId="0" borderId="0" xfId="0" applyNumberFormat="1" applyFont="1"/>
    <xf numFmtId="1" fontId="0" fillId="0" borderId="0" xfId="0" applyNumberFormat="1"/>
    <xf numFmtId="164" fontId="5" fillId="0" borderId="1" xfId="0" applyNumberFormat="1" applyFont="1" applyBorder="1"/>
    <xf numFmtId="0" fontId="4" fillId="0" borderId="0" xfId="0" applyFont="1"/>
    <xf numFmtId="0" fontId="6" fillId="0" borderId="0" xfId="0" applyFont="1" applyAlignment="1">
      <alignment horizontal="centerContinuous"/>
    </xf>
    <xf numFmtId="0" fontId="8" fillId="0" borderId="0" xfId="0" applyFont="1" applyAlignment="1">
      <alignment horizontal="centerContinuous"/>
    </xf>
    <xf numFmtId="0" fontId="9" fillId="0" borderId="2" xfId="0" applyFont="1" applyBorder="1" applyAlignment="1">
      <alignment horizontal="centerContinuous"/>
    </xf>
    <xf numFmtId="0" fontId="9" fillId="0" borderId="2" xfId="0" applyFont="1" applyBorder="1" applyAlignment="1">
      <alignment horizontal="center"/>
    </xf>
    <xf numFmtId="0" fontId="9" fillId="0" borderId="3" xfId="0" applyFont="1" applyBorder="1" applyAlignment="1">
      <alignment horizontal="centerContinuous"/>
    </xf>
    <xf numFmtId="0" fontId="9" fillId="0" borderId="3" xfId="0" applyFont="1" applyBorder="1" applyAlignment="1">
      <alignment horizontal="center"/>
    </xf>
    <xf numFmtId="0" fontId="9" fillId="0" borderId="1" xfId="0" applyFont="1" applyBorder="1" applyAlignment="1">
      <alignment horizontal="centerContinuous"/>
    </xf>
    <xf numFmtId="0" fontId="9" fillId="0" borderId="1" xfId="0" applyFont="1" applyBorder="1" applyAlignment="1">
      <alignment horizontal="center"/>
    </xf>
    <xf numFmtId="0" fontId="4" fillId="0" borderId="4" xfId="0" applyFont="1" applyBorder="1"/>
    <xf numFmtId="165" fontId="5" fillId="0" borderId="5" xfId="0" applyNumberFormat="1" applyFont="1" applyBorder="1"/>
    <xf numFmtId="164" fontId="5" fillId="0" borderId="6" xfId="0" applyNumberFormat="1" applyFont="1" applyBorder="1"/>
    <xf numFmtId="1" fontId="4" fillId="0" borderId="0" xfId="0" applyNumberFormat="1" applyFont="1"/>
    <xf numFmtId="164" fontId="5" fillId="0" borderId="5" xfId="0" applyNumberFormat="1" applyFont="1" applyBorder="1"/>
    <xf numFmtId="0" fontId="4" fillId="0" borderId="8" xfId="0" applyFont="1" applyBorder="1"/>
    <xf numFmtId="164" fontId="4" fillId="0" borderId="0" xfId="0" applyNumberFormat="1" applyFont="1"/>
    <xf numFmtId="0" fontId="10" fillId="0" borderId="0" xfId="0" applyFont="1"/>
    <xf numFmtId="0" fontId="3" fillId="0" borderId="0" xfId="0" applyFont="1" applyAlignment="1">
      <alignment horizontal="center"/>
    </xf>
    <xf numFmtId="0" fontId="11" fillId="0" borderId="0" xfId="0" applyFont="1"/>
    <xf numFmtId="164" fontId="5" fillId="0" borderId="0" xfId="0" applyNumberFormat="1" applyFont="1"/>
    <xf numFmtId="164" fontId="5" fillId="0" borderId="9" xfId="0" applyNumberFormat="1" applyFont="1" applyBorder="1"/>
    <xf numFmtId="0" fontId="3" fillId="0" borderId="0" xfId="0" applyFont="1" applyAlignment="1">
      <alignment horizontal="right"/>
    </xf>
    <xf numFmtId="0" fontId="4" fillId="0" borderId="10" xfId="0" applyFont="1" applyBorder="1"/>
    <xf numFmtId="0" fontId="4" fillId="0" borderId="11" xfId="0" applyFont="1" applyBorder="1"/>
    <xf numFmtId="0" fontId="0" fillId="0" borderId="0" xfId="0" applyProtection="1">
      <protection locked="0"/>
    </xf>
    <xf numFmtId="0" fontId="4" fillId="0" borderId="0" xfId="0" applyFont="1" applyProtection="1">
      <protection locked="0"/>
    </xf>
    <xf numFmtId="0" fontId="5" fillId="0" borderId="0" xfId="0" applyFont="1" applyProtection="1">
      <protection locked="0"/>
    </xf>
    <xf numFmtId="0" fontId="3" fillId="0" borderId="0" xfId="0" applyFont="1" applyAlignment="1" applyProtection="1">
      <alignment horizontal="right"/>
      <protection locked="0"/>
    </xf>
    <xf numFmtId="0" fontId="10" fillId="0" borderId="0" xfId="0" applyFont="1" applyProtection="1">
      <protection locked="0"/>
    </xf>
    <xf numFmtId="0" fontId="4" fillId="0" borderId="7" xfId="0" applyFont="1" applyBorder="1"/>
    <xf numFmtId="164" fontId="5" fillId="0" borderId="7" xfId="0" applyNumberFormat="1" applyFont="1" applyBorder="1"/>
    <xf numFmtId="0" fontId="4" fillId="0" borderId="5" xfId="0" applyFont="1" applyBorder="1"/>
    <xf numFmtId="164" fontId="5" fillId="0" borderId="5" xfId="0" applyNumberFormat="1" applyFont="1" applyBorder="1" applyAlignment="1">
      <alignment horizontal="right"/>
    </xf>
    <xf numFmtId="0" fontId="4" fillId="0" borderId="1" xfId="0" applyFont="1" applyBorder="1"/>
    <xf numFmtId="0" fontId="4" fillId="0" borderId="12" xfId="0" applyFont="1" applyBorder="1"/>
    <xf numFmtId="0" fontId="4" fillId="0" borderId="6" xfId="0" applyFont="1" applyBorder="1"/>
    <xf numFmtId="165" fontId="5" fillId="0" borderId="6" xfId="0" applyNumberFormat="1" applyFont="1" applyBorder="1"/>
    <xf numFmtId="0" fontId="13" fillId="0" borderId="0" xfId="0" applyFont="1" applyProtection="1">
      <protection locked="0"/>
    </xf>
    <xf numFmtId="164" fontId="5" fillId="0" borderId="0" xfId="0" applyNumberFormat="1" applyFont="1" applyProtection="1">
      <protection locked="0"/>
    </xf>
    <xf numFmtId="164" fontId="0" fillId="0" borderId="0" xfId="0" applyNumberFormat="1" applyProtection="1">
      <protection locked="0"/>
    </xf>
    <xf numFmtId="164" fontId="16" fillId="0" borderId="0" xfId="0" applyNumberFormat="1" applyFont="1" applyProtection="1">
      <protection locked="0"/>
    </xf>
    <xf numFmtId="0" fontId="9" fillId="0" borderId="2" xfId="0" applyFont="1" applyBorder="1" applyAlignment="1" applyProtection="1">
      <alignment horizontal="centerContinuous"/>
      <protection locked="0"/>
    </xf>
    <xf numFmtId="0" fontId="9" fillId="0" borderId="2" xfId="0" applyFont="1" applyBorder="1" applyAlignment="1" applyProtection="1">
      <alignment horizontal="center"/>
      <protection locked="0"/>
    </xf>
    <xf numFmtId="0" fontId="9" fillId="0" borderId="3" xfId="0" applyFont="1" applyBorder="1" applyAlignment="1" applyProtection="1">
      <alignment horizontal="centerContinuous"/>
      <protection locked="0"/>
    </xf>
    <xf numFmtId="0" fontId="9" fillId="0" borderId="3" xfId="0" applyFont="1" applyBorder="1" applyAlignment="1" applyProtection="1">
      <alignment horizontal="center"/>
      <protection locked="0"/>
    </xf>
    <xf numFmtId="0" fontId="9" fillId="0" borderId="1" xfId="0" applyFont="1" applyBorder="1" applyAlignment="1" applyProtection="1">
      <alignment horizontal="centerContinuous"/>
      <protection locked="0"/>
    </xf>
    <xf numFmtId="0" fontId="9" fillId="0" borderId="1" xfId="0" applyFont="1" applyBorder="1" applyAlignment="1" applyProtection="1">
      <alignment horizontal="center"/>
      <protection locked="0"/>
    </xf>
    <xf numFmtId="0" fontId="11" fillId="0" borderId="0" xfId="0" applyFont="1" applyProtection="1">
      <protection locked="0"/>
    </xf>
    <xf numFmtId="3" fontId="5" fillId="0" borderId="0" xfId="0" applyNumberFormat="1" applyFont="1" applyProtection="1">
      <protection locked="0"/>
    </xf>
    <xf numFmtId="0" fontId="3" fillId="0" borderId="2" xfId="0" applyFont="1" applyBorder="1" applyProtection="1">
      <protection locked="0"/>
    </xf>
    <xf numFmtId="0" fontId="3" fillId="0" borderId="3" xfId="0" applyFont="1" applyBorder="1" applyProtection="1">
      <protection locked="0"/>
    </xf>
    <xf numFmtId="0" fontId="3" fillId="0" borderId="1" xfId="0" applyFont="1" applyBorder="1" applyProtection="1">
      <protection locked="0"/>
    </xf>
    <xf numFmtId="3" fontId="4" fillId="0" borderId="0" xfId="0" applyNumberFormat="1" applyFont="1" applyProtection="1">
      <protection locked="0"/>
    </xf>
    <xf numFmtId="0" fontId="15" fillId="0" borderId="0" xfId="0" applyFont="1" applyAlignment="1" applyProtection="1">
      <alignment horizontal="center"/>
      <protection locked="0"/>
    </xf>
    <xf numFmtId="164" fontId="14" fillId="0" borderId="0" xfId="0" applyNumberFormat="1" applyFont="1" applyProtection="1">
      <protection locked="0"/>
    </xf>
    <xf numFmtId="164" fontId="15" fillId="0" borderId="0" xfId="0" applyNumberFormat="1" applyFont="1" applyProtection="1">
      <protection locked="0"/>
    </xf>
    <xf numFmtId="0" fontId="14" fillId="0" borderId="0" xfId="0" applyFont="1" applyProtection="1">
      <protection locked="0"/>
    </xf>
    <xf numFmtId="0" fontId="14" fillId="0" borderId="0" xfId="0" applyFont="1" applyAlignment="1" applyProtection="1">
      <alignment horizontal="center"/>
      <protection locked="0"/>
    </xf>
    <xf numFmtId="0" fontId="4" fillId="0" borderId="0" xfId="0" applyFont="1" applyAlignment="1" applyProtection="1">
      <alignment horizontal="center"/>
      <protection locked="0"/>
    </xf>
    <xf numFmtId="0" fontId="4" fillId="0" borderId="13" xfId="0" applyFont="1" applyBorder="1"/>
    <xf numFmtId="164" fontId="5" fillId="0" borderId="12" xfId="0" applyNumberFormat="1" applyFont="1" applyBorder="1"/>
    <xf numFmtId="165" fontId="17" fillId="0" borderId="5" xfId="0" applyNumberFormat="1" applyFont="1" applyBorder="1"/>
    <xf numFmtId="164" fontId="17" fillId="0" borderId="5" xfId="0" applyNumberFormat="1" applyFont="1" applyBorder="1"/>
    <xf numFmtId="0" fontId="4" fillId="0" borderId="3" xfId="0" applyFont="1" applyBorder="1"/>
    <xf numFmtId="164" fontId="5" fillId="0" borderId="3" xfId="0" applyNumberFormat="1" applyFont="1" applyBorder="1"/>
    <xf numFmtId="164" fontId="5" fillId="2" borderId="6" xfId="0" applyNumberFormat="1" applyFont="1" applyFill="1" applyBorder="1"/>
    <xf numFmtId="0" fontId="18" fillId="0" borderId="0" xfId="0" applyFont="1"/>
    <xf numFmtId="0" fontId="19" fillId="0" borderId="0" xfId="0" applyFont="1" applyAlignment="1">
      <alignment horizontal="center"/>
    </xf>
    <xf numFmtId="0" fontId="4" fillId="2" borderId="5" xfId="0" applyFont="1" applyFill="1" applyBorder="1"/>
    <xf numFmtId="164" fontId="5" fillId="2" borderId="5" xfId="0" applyNumberFormat="1" applyFont="1" applyFill="1" applyBorder="1"/>
    <xf numFmtId="0" fontId="4" fillId="2" borderId="4" xfId="0" applyFont="1" applyFill="1" applyBorder="1"/>
    <xf numFmtId="165" fontId="5" fillId="2" borderId="5" xfId="0" applyNumberFormat="1" applyFont="1" applyFill="1" applyBorder="1"/>
    <xf numFmtId="164" fontId="5" fillId="0" borderId="14" xfId="0" applyNumberFormat="1" applyFont="1" applyBorder="1" applyProtection="1">
      <protection locked="0"/>
    </xf>
    <xf numFmtId="164" fontId="5" fillId="2" borderId="9" xfId="0" applyNumberFormat="1" applyFont="1" applyFill="1" applyBorder="1"/>
    <xf numFmtId="164" fontId="5" fillId="2" borderId="12" xfId="0" applyNumberFormat="1" applyFont="1" applyFill="1" applyBorder="1"/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19" fillId="0" borderId="0" xfId="0" applyFont="1" applyAlignment="1">
      <alignment horizontal="left" vertical="center" wrapText="1"/>
    </xf>
    <xf numFmtId="0" fontId="20" fillId="0" borderId="0" xfId="0" applyFont="1" applyAlignment="1">
      <alignment horizontal="left" vertical="center"/>
    </xf>
    <xf numFmtId="0" fontId="3" fillId="0" borderId="2" xfId="0" applyFont="1" applyBorder="1" applyAlignment="1">
      <alignment horizontal="left" vertical="center"/>
    </xf>
    <xf numFmtId="0" fontId="3" fillId="0" borderId="3" xfId="0" applyFont="1" applyBorder="1" applyAlignment="1">
      <alignment horizontal="left" vertical="center"/>
    </xf>
    <xf numFmtId="0" fontId="3" fillId="0" borderId="1" xfId="0" applyFont="1" applyBorder="1" applyAlignment="1">
      <alignment horizontal="left" vertical="center"/>
    </xf>
    <xf numFmtId="0" fontId="7" fillId="0" borderId="0" xfId="0" applyFont="1" applyAlignment="1" applyProtection="1">
      <alignment horizontal="center"/>
      <protection locked="0"/>
    </xf>
    <xf numFmtId="0" fontId="3" fillId="0" borderId="2" xfId="0" applyFont="1" applyBorder="1" applyAlignment="1" applyProtection="1">
      <alignment horizontal="left" vertical="center"/>
      <protection locked="0"/>
    </xf>
    <xf numFmtId="0" fontId="0" fillId="0" borderId="3" xfId="0" applyBorder="1" applyProtection="1">
      <protection locked="0"/>
    </xf>
    <xf numFmtId="0" fontId="0" fillId="0" borderId="1" xfId="0" applyBorder="1" applyProtection="1">
      <protection locked="0"/>
    </xf>
    <xf numFmtId="0" fontId="15" fillId="0" borderId="0" xfId="0" applyFont="1" applyAlignment="1" applyProtection="1">
      <alignment horizontal="center" vertical="center" wrapText="1"/>
      <protection locked="0"/>
    </xf>
    <xf numFmtId="0" fontId="13" fillId="0" borderId="0" xfId="0" applyFont="1" applyAlignment="1" applyProtection="1">
      <alignment horizontal="center" vertical="center" wrapText="1"/>
      <protection locked="0"/>
    </xf>
    <xf numFmtId="0" fontId="12" fillId="0" borderId="0" xfId="0" applyFont="1" applyAlignment="1" applyProtection="1">
      <alignment horizontal="left" vertical="center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79"/>
  <sheetViews>
    <sheetView showGridLines="0" tabSelected="1" zoomScaleNormal="100" workbookViewId="0">
      <pane xSplit="1" ySplit="10" topLeftCell="B29" activePane="bottomRight" state="frozen"/>
      <selection pane="topRight" activeCell="B1" sqref="B1"/>
      <selection pane="bottomLeft" activeCell="A10" sqref="A10"/>
      <selection pane="bottomRight"/>
    </sheetView>
  </sheetViews>
  <sheetFormatPr defaultRowHeight="12.75" x14ac:dyDescent="0.2"/>
  <cols>
    <col min="1" max="1" width="36.85546875" customWidth="1"/>
    <col min="2" max="2" width="19.85546875" customWidth="1"/>
    <col min="3" max="3" width="17.140625" customWidth="1"/>
    <col min="4" max="4" width="19.85546875" customWidth="1"/>
  </cols>
  <sheetData>
    <row r="1" spans="1:4" ht="15.75" x14ac:dyDescent="0.25">
      <c r="A1" s="71" t="s">
        <v>91</v>
      </c>
    </row>
    <row r="2" spans="1:4" x14ac:dyDescent="0.2">
      <c r="A2" s="1"/>
    </row>
    <row r="3" spans="1:4" x14ac:dyDescent="0.2">
      <c r="A3" s="83" t="s">
        <v>79</v>
      </c>
      <c r="B3" s="83"/>
      <c r="C3" s="83"/>
      <c r="D3" s="83"/>
    </row>
    <row r="4" spans="1:4" ht="21" customHeight="1" x14ac:dyDescent="0.2">
      <c r="A4" s="83"/>
      <c r="B4" s="83"/>
      <c r="C4" s="83"/>
      <c r="D4" s="83"/>
    </row>
    <row r="5" spans="1:4" ht="18.75" x14ac:dyDescent="0.3">
      <c r="A5" s="72"/>
      <c r="B5" s="72"/>
      <c r="C5" s="72"/>
      <c r="D5" s="72"/>
    </row>
    <row r="6" spans="1:4" ht="15.75" x14ac:dyDescent="0.2">
      <c r="A6" s="84" t="s">
        <v>83</v>
      </c>
      <c r="B6" s="84"/>
      <c r="C6" s="84"/>
      <c r="D6" s="84"/>
    </row>
    <row r="7" spans="1:4" ht="19.5" thickBot="1" x14ac:dyDescent="0.35">
      <c r="A7" s="6"/>
      <c r="B7" s="7"/>
      <c r="C7" s="22"/>
      <c r="D7" s="26" t="s">
        <v>0</v>
      </c>
    </row>
    <row r="8" spans="1:4" ht="15.75" customHeight="1" x14ac:dyDescent="0.2">
      <c r="A8" s="85" t="s">
        <v>38</v>
      </c>
      <c r="B8" s="8" t="s">
        <v>64</v>
      </c>
      <c r="C8" s="9" t="s">
        <v>67</v>
      </c>
      <c r="D8" s="9" t="s">
        <v>1</v>
      </c>
    </row>
    <row r="9" spans="1:4" ht="14.25" x14ac:dyDescent="0.2">
      <c r="A9" s="86"/>
      <c r="B9" s="10" t="s">
        <v>63</v>
      </c>
      <c r="C9" s="11" t="s">
        <v>32</v>
      </c>
      <c r="D9" s="11" t="s">
        <v>65</v>
      </c>
    </row>
    <row r="10" spans="1:4" ht="15" thickBot="1" x14ac:dyDescent="0.25">
      <c r="A10" s="87"/>
      <c r="B10" s="12" t="s">
        <v>80</v>
      </c>
      <c r="C10" s="13"/>
      <c r="D10" s="13">
        <v>2025</v>
      </c>
    </row>
    <row r="11" spans="1:4" ht="15.75" x14ac:dyDescent="0.25">
      <c r="A11" s="27" t="s">
        <v>59</v>
      </c>
      <c r="B11" s="35">
        <v>249.5</v>
      </c>
      <c r="C11" s="35">
        <v>0</v>
      </c>
      <c r="D11" s="25">
        <f t="shared" ref="D11:D23" si="0">SUM(B11:C11)</f>
        <v>249.5</v>
      </c>
    </row>
    <row r="12" spans="1:4" ht="15.75" x14ac:dyDescent="0.25">
      <c r="A12" s="64" t="s">
        <v>72</v>
      </c>
      <c r="B12" s="65">
        <v>31.7</v>
      </c>
      <c r="C12" s="65">
        <v>3.3</v>
      </c>
      <c r="D12" s="25">
        <f t="shared" si="0"/>
        <v>35</v>
      </c>
    </row>
    <row r="13" spans="1:4" ht="15.75" x14ac:dyDescent="0.25">
      <c r="A13" s="14" t="s">
        <v>11</v>
      </c>
      <c r="B13" s="15">
        <v>111</v>
      </c>
      <c r="C13" s="15">
        <v>0</v>
      </c>
      <c r="D13" s="25">
        <f t="shared" si="0"/>
        <v>111</v>
      </c>
    </row>
    <row r="14" spans="1:4" ht="15.75" x14ac:dyDescent="0.25">
      <c r="A14" s="14" t="s">
        <v>12</v>
      </c>
      <c r="B14" s="15">
        <v>249</v>
      </c>
      <c r="C14" s="15">
        <v>0</v>
      </c>
      <c r="D14" s="25">
        <f t="shared" si="0"/>
        <v>249</v>
      </c>
    </row>
    <row r="15" spans="1:4" ht="15.75" x14ac:dyDescent="0.25">
      <c r="A15" s="14" t="s">
        <v>73</v>
      </c>
      <c r="B15" s="15">
        <v>238</v>
      </c>
      <c r="C15" s="15">
        <v>16</v>
      </c>
      <c r="D15" s="25">
        <f t="shared" si="0"/>
        <v>254</v>
      </c>
    </row>
    <row r="16" spans="1:4" ht="15.75" x14ac:dyDescent="0.25">
      <c r="A16" s="14" t="s">
        <v>74</v>
      </c>
      <c r="B16" s="15">
        <v>10</v>
      </c>
      <c r="C16" s="15">
        <v>0</v>
      </c>
      <c r="D16" s="25">
        <f t="shared" si="0"/>
        <v>10</v>
      </c>
    </row>
    <row r="17" spans="1:4" ht="15.75" x14ac:dyDescent="0.25">
      <c r="A17" s="14" t="s">
        <v>2</v>
      </c>
      <c r="B17" s="15">
        <v>119.8</v>
      </c>
      <c r="C17" s="15">
        <v>0.2</v>
      </c>
      <c r="D17" s="25">
        <f t="shared" si="0"/>
        <v>120</v>
      </c>
    </row>
    <row r="18" spans="1:4" ht="18" customHeight="1" x14ac:dyDescent="0.25">
      <c r="A18" s="14" t="s">
        <v>54</v>
      </c>
      <c r="B18" s="66">
        <v>624</v>
      </c>
      <c r="C18" s="66">
        <v>22</v>
      </c>
      <c r="D18" s="25">
        <f t="shared" si="0"/>
        <v>646</v>
      </c>
    </row>
    <row r="19" spans="1:4" ht="15.75" customHeight="1" x14ac:dyDescent="0.25">
      <c r="A19" s="14" t="s">
        <v>51</v>
      </c>
      <c r="B19" s="66">
        <v>102</v>
      </c>
      <c r="C19" s="66">
        <v>0</v>
      </c>
      <c r="D19" s="25">
        <f t="shared" si="0"/>
        <v>102</v>
      </c>
    </row>
    <row r="20" spans="1:4" s="21" customFormat="1" ht="17.25" customHeight="1" x14ac:dyDescent="0.25">
      <c r="A20" s="14" t="s">
        <v>52</v>
      </c>
      <c r="B20" s="66">
        <v>120</v>
      </c>
      <c r="C20" s="66">
        <v>0</v>
      </c>
      <c r="D20" s="25">
        <f t="shared" si="0"/>
        <v>120</v>
      </c>
    </row>
    <row r="21" spans="1:4" s="21" customFormat="1" ht="17.25" customHeight="1" x14ac:dyDescent="0.25">
      <c r="A21" s="14" t="s">
        <v>84</v>
      </c>
      <c r="B21" s="66">
        <v>31.3</v>
      </c>
      <c r="C21" s="66">
        <v>86.7</v>
      </c>
      <c r="D21" s="25">
        <f t="shared" si="0"/>
        <v>118</v>
      </c>
    </row>
    <row r="22" spans="1:4" s="21" customFormat="1" ht="15" customHeight="1" x14ac:dyDescent="0.25">
      <c r="A22" s="14" t="s">
        <v>53</v>
      </c>
      <c r="B22" s="66">
        <v>10</v>
      </c>
      <c r="C22" s="66">
        <v>0</v>
      </c>
      <c r="D22" s="25">
        <f t="shared" si="0"/>
        <v>10</v>
      </c>
    </row>
    <row r="23" spans="1:4" s="21" customFormat="1" ht="15" customHeight="1" x14ac:dyDescent="0.25">
      <c r="A23" s="14" t="s">
        <v>75</v>
      </c>
      <c r="B23" s="66">
        <v>50</v>
      </c>
      <c r="C23" s="66">
        <v>9</v>
      </c>
      <c r="D23" s="25">
        <f t="shared" si="0"/>
        <v>59</v>
      </c>
    </row>
    <row r="24" spans="1:4" s="21" customFormat="1" ht="15.75" x14ac:dyDescent="0.25">
      <c r="A24" s="75" t="s">
        <v>58</v>
      </c>
      <c r="B24" s="76">
        <v>160</v>
      </c>
      <c r="C24" s="15">
        <v>0</v>
      </c>
      <c r="D24" s="25">
        <f t="shared" ref="D24:D50" si="1">SUM(B24:C24)</f>
        <v>160</v>
      </c>
    </row>
    <row r="25" spans="1:4" s="21" customFormat="1" ht="15.75" x14ac:dyDescent="0.25">
      <c r="A25" s="14" t="s">
        <v>30</v>
      </c>
      <c r="B25" s="76">
        <v>42</v>
      </c>
      <c r="C25" s="76">
        <v>2</v>
      </c>
      <c r="D25" s="25">
        <f t="shared" si="1"/>
        <v>44</v>
      </c>
    </row>
    <row r="26" spans="1:4" s="21" customFormat="1" ht="15.75" x14ac:dyDescent="0.25">
      <c r="A26" s="14" t="s">
        <v>16</v>
      </c>
      <c r="B26" s="76">
        <v>187</v>
      </c>
      <c r="C26" s="15">
        <v>0</v>
      </c>
      <c r="D26" s="25">
        <f t="shared" si="1"/>
        <v>187</v>
      </c>
    </row>
    <row r="27" spans="1:4" s="21" customFormat="1" ht="15.75" x14ac:dyDescent="0.25">
      <c r="A27" s="14" t="s">
        <v>15</v>
      </c>
      <c r="B27" s="76">
        <v>131.1</v>
      </c>
      <c r="C27" s="76">
        <v>0.7</v>
      </c>
      <c r="D27" s="25">
        <f t="shared" si="1"/>
        <v>131.79999999999998</v>
      </c>
    </row>
    <row r="28" spans="1:4" s="21" customFormat="1" ht="15.75" x14ac:dyDescent="0.25">
      <c r="A28" s="14" t="s">
        <v>17</v>
      </c>
      <c r="B28" s="76">
        <v>178</v>
      </c>
      <c r="C28" s="15">
        <v>0</v>
      </c>
      <c r="D28" s="25">
        <f t="shared" si="1"/>
        <v>178</v>
      </c>
    </row>
    <row r="29" spans="1:4" s="21" customFormat="1" ht="15.75" x14ac:dyDescent="0.25">
      <c r="A29" s="14" t="s">
        <v>13</v>
      </c>
      <c r="B29" s="76">
        <v>125</v>
      </c>
      <c r="C29" s="15">
        <v>0</v>
      </c>
      <c r="D29" s="25">
        <f t="shared" si="1"/>
        <v>125</v>
      </c>
    </row>
    <row r="30" spans="1:4" s="21" customFormat="1" ht="15.75" x14ac:dyDescent="0.25">
      <c r="A30" s="14" t="s">
        <v>68</v>
      </c>
      <c r="B30" s="76">
        <v>136.5</v>
      </c>
      <c r="C30" s="76">
        <v>1</v>
      </c>
      <c r="D30" s="25">
        <f t="shared" si="1"/>
        <v>137.5</v>
      </c>
    </row>
    <row r="31" spans="1:4" s="21" customFormat="1" ht="15.75" x14ac:dyDescent="0.25">
      <c r="A31" s="14" t="s">
        <v>18</v>
      </c>
      <c r="B31" s="76">
        <v>127</v>
      </c>
      <c r="C31" s="15">
        <v>0</v>
      </c>
      <c r="D31" s="25">
        <f t="shared" si="1"/>
        <v>127</v>
      </c>
    </row>
    <row r="32" spans="1:4" s="21" customFormat="1" ht="15.75" x14ac:dyDescent="0.25">
      <c r="A32" s="14" t="s">
        <v>14</v>
      </c>
      <c r="B32" s="76">
        <v>137</v>
      </c>
      <c r="C32" s="15">
        <v>0</v>
      </c>
      <c r="D32" s="25">
        <f t="shared" si="1"/>
        <v>137</v>
      </c>
    </row>
    <row r="33" spans="1:4" s="21" customFormat="1" ht="15.75" x14ac:dyDescent="0.25">
      <c r="A33" s="14" t="s">
        <v>46</v>
      </c>
      <c r="B33" s="76">
        <v>200</v>
      </c>
      <c r="C33" s="15">
        <v>0</v>
      </c>
      <c r="D33" s="25">
        <f t="shared" si="1"/>
        <v>200</v>
      </c>
    </row>
    <row r="34" spans="1:4" s="21" customFormat="1" ht="15.75" x14ac:dyDescent="0.25">
      <c r="A34" s="14" t="s">
        <v>20</v>
      </c>
      <c r="B34" s="76">
        <v>101</v>
      </c>
      <c r="C34" s="15">
        <v>0</v>
      </c>
      <c r="D34" s="25">
        <f t="shared" si="1"/>
        <v>101</v>
      </c>
    </row>
    <row r="35" spans="1:4" s="21" customFormat="1" ht="15.75" x14ac:dyDescent="0.25">
      <c r="A35" s="14" t="s">
        <v>19</v>
      </c>
      <c r="B35" s="76">
        <v>35</v>
      </c>
      <c r="C35" s="76">
        <v>8</v>
      </c>
      <c r="D35" s="25">
        <f t="shared" si="1"/>
        <v>43</v>
      </c>
    </row>
    <row r="36" spans="1:4" s="21" customFormat="1" ht="15.75" x14ac:dyDescent="0.25">
      <c r="A36" s="14" t="s">
        <v>22</v>
      </c>
      <c r="B36" s="76">
        <v>96.6</v>
      </c>
      <c r="C36" s="76">
        <v>0</v>
      </c>
      <c r="D36" s="25">
        <f t="shared" si="1"/>
        <v>96.6</v>
      </c>
    </row>
    <row r="37" spans="1:4" s="21" customFormat="1" ht="15.75" x14ac:dyDescent="0.25">
      <c r="A37" s="14" t="s">
        <v>27</v>
      </c>
      <c r="B37" s="76">
        <v>183</v>
      </c>
      <c r="C37" s="15">
        <v>3</v>
      </c>
      <c r="D37" s="25">
        <f t="shared" si="1"/>
        <v>186</v>
      </c>
    </row>
    <row r="38" spans="1:4" s="21" customFormat="1" ht="15.75" x14ac:dyDescent="0.25">
      <c r="A38" s="14" t="s">
        <v>76</v>
      </c>
      <c r="B38" s="76">
        <v>252</v>
      </c>
      <c r="C38" s="15">
        <v>-20</v>
      </c>
      <c r="D38" s="25">
        <f t="shared" si="1"/>
        <v>232</v>
      </c>
    </row>
    <row r="39" spans="1:4" s="21" customFormat="1" ht="15.75" x14ac:dyDescent="0.25">
      <c r="A39" s="14" t="s">
        <v>90</v>
      </c>
      <c r="B39" s="76">
        <v>112</v>
      </c>
      <c r="C39" s="15">
        <v>0</v>
      </c>
      <c r="D39" s="25">
        <f t="shared" si="1"/>
        <v>112</v>
      </c>
    </row>
    <row r="40" spans="1:4" s="21" customFormat="1" ht="15.75" x14ac:dyDescent="0.25">
      <c r="A40" s="14" t="s">
        <v>23</v>
      </c>
      <c r="B40" s="76">
        <v>49</v>
      </c>
      <c r="C40" s="15">
        <v>3</v>
      </c>
      <c r="D40" s="25">
        <f t="shared" si="1"/>
        <v>52</v>
      </c>
    </row>
    <row r="41" spans="1:4" s="21" customFormat="1" ht="15.75" x14ac:dyDescent="0.25">
      <c r="A41" s="14" t="s">
        <v>31</v>
      </c>
      <c r="B41" s="76">
        <v>94</v>
      </c>
      <c r="C41" s="15">
        <v>0</v>
      </c>
      <c r="D41" s="25">
        <f t="shared" si="1"/>
        <v>94</v>
      </c>
    </row>
    <row r="42" spans="1:4" s="21" customFormat="1" ht="15.75" x14ac:dyDescent="0.25">
      <c r="A42" s="14" t="s">
        <v>25</v>
      </c>
      <c r="B42" s="76">
        <v>41</v>
      </c>
      <c r="C42" s="15">
        <v>0</v>
      </c>
      <c r="D42" s="25">
        <f t="shared" si="1"/>
        <v>41</v>
      </c>
    </row>
    <row r="43" spans="1:4" s="21" customFormat="1" ht="15.75" x14ac:dyDescent="0.25">
      <c r="A43" s="14" t="s">
        <v>21</v>
      </c>
      <c r="B43" s="76">
        <v>108.8</v>
      </c>
      <c r="C43" s="15">
        <v>0</v>
      </c>
      <c r="D43" s="25">
        <f t="shared" si="1"/>
        <v>108.8</v>
      </c>
    </row>
    <row r="44" spans="1:4" s="21" customFormat="1" ht="15.75" x14ac:dyDescent="0.25">
      <c r="A44" s="14" t="s">
        <v>28</v>
      </c>
      <c r="B44" s="76">
        <v>62.2</v>
      </c>
      <c r="C44" s="76">
        <v>6.2</v>
      </c>
      <c r="D44" s="25">
        <f t="shared" si="1"/>
        <v>68.400000000000006</v>
      </c>
    </row>
    <row r="45" spans="1:4" s="21" customFormat="1" ht="15.75" x14ac:dyDescent="0.25">
      <c r="A45" s="14" t="s">
        <v>69</v>
      </c>
      <c r="B45" s="76">
        <v>61</v>
      </c>
      <c r="C45" s="15">
        <v>0</v>
      </c>
      <c r="D45" s="25">
        <f t="shared" si="1"/>
        <v>61</v>
      </c>
    </row>
    <row r="46" spans="1:4" s="21" customFormat="1" ht="15.75" x14ac:dyDescent="0.25">
      <c r="A46" s="14" t="s">
        <v>24</v>
      </c>
      <c r="B46" s="76">
        <v>73.8</v>
      </c>
      <c r="C46" s="76">
        <v>1.2</v>
      </c>
      <c r="D46" s="25">
        <f t="shared" si="1"/>
        <v>75</v>
      </c>
    </row>
    <row r="47" spans="1:4" s="21" customFormat="1" ht="15.75" x14ac:dyDescent="0.25">
      <c r="A47" s="14" t="s">
        <v>82</v>
      </c>
      <c r="B47" s="76">
        <v>255.3</v>
      </c>
      <c r="C47" s="15">
        <v>0</v>
      </c>
      <c r="D47" s="25">
        <f t="shared" si="1"/>
        <v>255.3</v>
      </c>
    </row>
    <row r="48" spans="1:4" s="21" customFormat="1" ht="15.75" x14ac:dyDescent="0.25">
      <c r="A48" s="14" t="s">
        <v>26</v>
      </c>
      <c r="B48" s="76">
        <v>153.30000000000001</v>
      </c>
      <c r="C48" s="15">
        <v>0</v>
      </c>
      <c r="D48" s="25">
        <f t="shared" si="1"/>
        <v>153.30000000000001</v>
      </c>
    </row>
    <row r="49" spans="1:4" s="21" customFormat="1" ht="15.75" x14ac:dyDescent="0.25">
      <c r="A49" s="14" t="s">
        <v>48</v>
      </c>
      <c r="B49" s="76">
        <v>132.30000000000001</v>
      </c>
      <c r="C49" s="76">
        <v>4</v>
      </c>
      <c r="D49" s="25">
        <f t="shared" si="1"/>
        <v>136.30000000000001</v>
      </c>
    </row>
    <row r="50" spans="1:4" s="21" customFormat="1" ht="15.75" x14ac:dyDescent="0.25">
      <c r="A50" s="14" t="s">
        <v>29</v>
      </c>
      <c r="B50" s="76">
        <v>253.3</v>
      </c>
      <c r="C50" s="15">
        <v>22.7</v>
      </c>
      <c r="D50" s="78">
        <f t="shared" si="1"/>
        <v>276</v>
      </c>
    </row>
    <row r="51" spans="1:4" ht="15.75" x14ac:dyDescent="0.25">
      <c r="A51" s="14" t="s">
        <v>35</v>
      </c>
      <c r="B51" s="15">
        <v>474.5</v>
      </c>
      <c r="C51" s="15">
        <v>0</v>
      </c>
      <c r="D51" s="25">
        <f t="shared" ref="D51:D69" si="2">SUM(B51:C51)</f>
        <v>474.5</v>
      </c>
    </row>
    <row r="52" spans="1:4" ht="15.75" x14ac:dyDescent="0.25">
      <c r="A52" s="14" t="s">
        <v>62</v>
      </c>
      <c r="B52" s="15">
        <v>53</v>
      </c>
      <c r="C52" s="15">
        <v>-2</v>
      </c>
      <c r="D52" s="25">
        <f t="shared" si="2"/>
        <v>51</v>
      </c>
    </row>
    <row r="53" spans="1:4" ht="15.75" x14ac:dyDescent="0.25">
      <c r="A53" s="14" t="s">
        <v>3</v>
      </c>
      <c r="B53" s="15">
        <v>75.599999999999994</v>
      </c>
      <c r="C53" s="15">
        <v>0</v>
      </c>
      <c r="D53" s="25">
        <f t="shared" si="2"/>
        <v>75.599999999999994</v>
      </c>
    </row>
    <row r="54" spans="1:4" ht="15.75" x14ac:dyDescent="0.25">
      <c r="A54" s="14" t="s">
        <v>4</v>
      </c>
      <c r="B54" s="15">
        <v>185</v>
      </c>
      <c r="C54" s="15">
        <v>0</v>
      </c>
      <c r="D54" s="25">
        <f t="shared" si="2"/>
        <v>185</v>
      </c>
    </row>
    <row r="55" spans="1:4" ht="15.75" x14ac:dyDescent="0.25">
      <c r="A55" s="14" t="s">
        <v>5</v>
      </c>
      <c r="B55" s="15">
        <v>49.9</v>
      </c>
      <c r="C55" s="15">
        <v>0</v>
      </c>
      <c r="D55" s="25">
        <f t="shared" si="2"/>
        <v>49.9</v>
      </c>
    </row>
    <row r="56" spans="1:4" ht="15.75" x14ac:dyDescent="0.25">
      <c r="A56" s="14" t="s">
        <v>56</v>
      </c>
      <c r="B56" s="15">
        <v>35</v>
      </c>
      <c r="C56" s="15">
        <v>0</v>
      </c>
      <c r="D56" s="25">
        <f t="shared" si="2"/>
        <v>35</v>
      </c>
    </row>
    <row r="57" spans="1:4" ht="15.75" x14ac:dyDescent="0.25">
      <c r="A57" s="14" t="s">
        <v>6</v>
      </c>
      <c r="B57" s="15">
        <v>70</v>
      </c>
      <c r="C57" s="15">
        <v>0</v>
      </c>
      <c r="D57" s="25">
        <f t="shared" si="2"/>
        <v>70</v>
      </c>
    </row>
    <row r="58" spans="1:4" ht="15.75" x14ac:dyDescent="0.25">
      <c r="A58" s="14" t="s">
        <v>57</v>
      </c>
      <c r="B58" s="15">
        <v>55.6</v>
      </c>
      <c r="C58" s="15">
        <v>3</v>
      </c>
      <c r="D58" s="25">
        <f t="shared" si="2"/>
        <v>58.6</v>
      </c>
    </row>
    <row r="59" spans="1:4" ht="15.75" x14ac:dyDescent="0.25">
      <c r="A59" s="14" t="s">
        <v>7</v>
      </c>
      <c r="B59" s="15">
        <v>137</v>
      </c>
      <c r="C59" s="15">
        <v>0</v>
      </c>
      <c r="D59" s="25">
        <f t="shared" si="2"/>
        <v>137</v>
      </c>
    </row>
    <row r="60" spans="1:4" ht="15.75" x14ac:dyDescent="0.25">
      <c r="A60" s="14" t="s">
        <v>36</v>
      </c>
      <c r="B60" s="15">
        <v>105</v>
      </c>
      <c r="C60" s="15">
        <v>0</v>
      </c>
      <c r="D60" s="25">
        <f t="shared" si="2"/>
        <v>105</v>
      </c>
    </row>
    <row r="61" spans="1:4" ht="15.75" x14ac:dyDescent="0.25">
      <c r="A61" s="14" t="s">
        <v>55</v>
      </c>
      <c r="B61" s="15">
        <v>73</v>
      </c>
      <c r="C61" s="15">
        <v>1</v>
      </c>
      <c r="D61" s="25">
        <f t="shared" si="2"/>
        <v>74</v>
      </c>
    </row>
    <row r="62" spans="1:4" ht="15.75" x14ac:dyDescent="0.25">
      <c r="A62" s="14" t="s">
        <v>60</v>
      </c>
      <c r="B62" s="15">
        <v>135</v>
      </c>
      <c r="C62" s="15">
        <v>0</v>
      </c>
      <c r="D62" s="25">
        <f t="shared" si="2"/>
        <v>135</v>
      </c>
    </row>
    <row r="63" spans="1:4" ht="15.75" x14ac:dyDescent="0.25">
      <c r="A63" s="14" t="s">
        <v>8</v>
      </c>
      <c r="B63" s="15">
        <v>132.80000000000001</v>
      </c>
      <c r="C63" s="15">
        <v>0</v>
      </c>
      <c r="D63" s="25">
        <f t="shared" si="2"/>
        <v>132.80000000000001</v>
      </c>
    </row>
    <row r="64" spans="1:4" ht="15.75" x14ac:dyDescent="0.25">
      <c r="A64" s="14" t="s">
        <v>9</v>
      </c>
      <c r="B64" s="15">
        <v>70</v>
      </c>
      <c r="C64" s="15">
        <v>1</v>
      </c>
      <c r="D64" s="25">
        <f t="shared" si="2"/>
        <v>71</v>
      </c>
    </row>
    <row r="65" spans="1:4" ht="15.75" x14ac:dyDescent="0.25">
      <c r="A65" s="14" t="s">
        <v>61</v>
      </c>
      <c r="B65" s="15">
        <v>44</v>
      </c>
      <c r="C65" s="15">
        <v>0</v>
      </c>
      <c r="D65" s="25">
        <f t="shared" si="2"/>
        <v>44</v>
      </c>
    </row>
    <row r="66" spans="1:4" ht="15.75" x14ac:dyDescent="0.25">
      <c r="A66" s="14" t="s">
        <v>10</v>
      </c>
      <c r="B66" s="15">
        <v>20.6</v>
      </c>
      <c r="C66" s="15">
        <v>0</v>
      </c>
      <c r="D66" s="25">
        <f t="shared" si="2"/>
        <v>20.6</v>
      </c>
    </row>
    <row r="67" spans="1:4" ht="15.75" x14ac:dyDescent="0.25">
      <c r="A67" s="14" t="s">
        <v>88</v>
      </c>
      <c r="B67" s="15">
        <v>0</v>
      </c>
      <c r="C67" s="15">
        <v>9</v>
      </c>
      <c r="D67" s="25">
        <f t="shared" si="2"/>
        <v>9</v>
      </c>
    </row>
    <row r="68" spans="1:4" ht="15.75" x14ac:dyDescent="0.25">
      <c r="A68" s="14" t="s">
        <v>33</v>
      </c>
      <c r="B68" s="18">
        <v>364</v>
      </c>
      <c r="C68" s="15">
        <v>0</v>
      </c>
      <c r="D68" s="25">
        <f t="shared" si="2"/>
        <v>364</v>
      </c>
    </row>
    <row r="69" spans="1:4" ht="20.25" customHeight="1" thickBot="1" x14ac:dyDescent="0.3">
      <c r="A69" s="28" t="s">
        <v>77</v>
      </c>
      <c r="B69" s="16">
        <v>288</v>
      </c>
      <c r="C69" s="41">
        <v>0</v>
      </c>
      <c r="D69" s="16">
        <f t="shared" si="2"/>
        <v>288</v>
      </c>
    </row>
    <row r="70" spans="1:4" ht="20.25" customHeight="1" x14ac:dyDescent="0.25">
      <c r="A70" s="23"/>
      <c r="B70" s="24"/>
      <c r="C70" s="24"/>
      <c r="D70" s="24"/>
    </row>
    <row r="71" spans="1:4" ht="20.25" customHeight="1" x14ac:dyDescent="0.25">
      <c r="A71" s="5"/>
      <c r="B71" s="24"/>
      <c r="C71" s="24"/>
      <c r="D71" s="24"/>
    </row>
    <row r="72" spans="1:4" ht="20.25" customHeight="1" thickBot="1" x14ac:dyDescent="0.3">
      <c r="A72" s="5"/>
      <c r="B72" s="24"/>
      <c r="C72" s="24"/>
      <c r="D72" s="26" t="s">
        <v>0</v>
      </c>
    </row>
    <row r="73" spans="1:4" ht="15.75" customHeight="1" x14ac:dyDescent="0.2">
      <c r="A73" s="80"/>
      <c r="B73" s="8" t="s">
        <v>64</v>
      </c>
      <c r="C73" s="9" t="str">
        <f>C8</f>
        <v>Zvýšení/</v>
      </c>
      <c r="D73" s="9" t="s">
        <v>1</v>
      </c>
    </row>
    <row r="74" spans="1:4" ht="14.25" x14ac:dyDescent="0.2">
      <c r="A74" s="81"/>
      <c r="B74" s="10" t="s">
        <v>63</v>
      </c>
      <c r="C74" s="11" t="str">
        <f>C9</f>
        <v>snížení</v>
      </c>
      <c r="D74" s="11" t="s">
        <v>65</v>
      </c>
    </row>
    <row r="75" spans="1:4" ht="15" thickBot="1" x14ac:dyDescent="0.25">
      <c r="A75" s="82"/>
      <c r="B75" s="12" t="str">
        <f>B10</f>
        <v>limit 2024</v>
      </c>
      <c r="C75" s="13"/>
      <c r="D75" s="13">
        <f>D10</f>
        <v>2025</v>
      </c>
    </row>
    <row r="76" spans="1:4" ht="15.75" x14ac:dyDescent="0.25">
      <c r="A76" s="14" t="s">
        <v>34</v>
      </c>
      <c r="B76" s="18">
        <v>2300</v>
      </c>
      <c r="C76" s="18">
        <v>0</v>
      </c>
      <c r="D76" s="18">
        <f>SUM(B76:C76)</f>
        <v>2300</v>
      </c>
    </row>
    <row r="77" spans="1:4" ht="16.5" thickBot="1" x14ac:dyDescent="0.3">
      <c r="A77" s="19" t="s">
        <v>71</v>
      </c>
      <c r="B77" s="4">
        <v>2326.5</v>
      </c>
      <c r="C77" s="4">
        <v>-1</v>
      </c>
      <c r="D77" s="4">
        <f>SUM(B77:C77)</f>
        <v>2325.5</v>
      </c>
    </row>
    <row r="78" spans="1:4" x14ac:dyDescent="0.2">
      <c r="A78" s="23"/>
      <c r="B78" s="17"/>
      <c r="C78" s="20"/>
      <c r="D78" s="20"/>
    </row>
    <row r="79" spans="1:4" x14ac:dyDescent="0.2">
      <c r="A79" s="5"/>
      <c r="B79" s="2"/>
      <c r="C79" s="3"/>
      <c r="D79" s="3"/>
    </row>
  </sheetData>
  <sheetProtection selectLockedCells="1" selectUnlockedCells="1"/>
  <mergeCells count="4">
    <mergeCell ref="A73:A75"/>
    <mergeCell ref="A3:D4"/>
    <mergeCell ref="A6:D6"/>
    <mergeCell ref="A8:A10"/>
  </mergeCells>
  <phoneticPr fontId="0" type="noConversion"/>
  <pageMargins left="0.78740157480314965" right="0.59055118110236227" top="0.98425196850393704" bottom="0.98425196850393704" header="0.51181102362204722" footer="0.51181102362204722"/>
  <pageSetup paperSize="9" scale="90" orientation="portrait" r:id="rId1"/>
  <headerFooter alignWithMargins="0"/>
  <rowBreaks count="1" manualBreakCount="1">
    <brk id="50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80"/>
  <sheetViews>
    <sheetView showGridLines="0" zoomScaleNormal="100" workbookViewId="0">
      <pane xSplit="1" ySplit="6" topLeftCell="B22" activePane="bottomRight" state="frozen"/>
      <selection pane="topRight" activeCell="B1" sqref="B1"/>
      <selection pane="bottomLeft" activeCell="A9" sqref="A9"/>
      <selection pane="bottomRight" activeCell="D31" sqref="D31"/>
    </sheetView>
  </sheetViews>
  <sheetFormatPr defaultRowHeight="12.75" x14ac:dyDescent="0.2"/>
  <cols>
    <col min="1" max="1" width="33.5703125" style="29" customWidth="1"/>
    <col min="2" max="3" width="22.28515625" style="29" customWidth="1"/>
    <col min="4" max="4" width="22.28515625" style="30" customWidth="1"/>
    <col min="5" max="5" width="12.42578125" style="29" customWidth="1"/>
    <col min="6" max="6" width="15" style="61" customWidth="1"/>
    <col min="7" max="8" width="9.140625" style="29" customWidth="1"/>
    <col min="9" max="16384" width="9.140625" style="29"/>
  </cols>
  <sheetData>
    <row r="1" spans="1:9" ht="18.75" x14ac:dyDescent="0.3">
      <c r="A1" s="88"/>
      <c r="B1" s="88"/>
      <c r="C1" s="88"/>
      <c r="D1" s="63"/>
      <c r="F1" s="93"/>
    </row>
    <row r="2" spans="1:9" ht="15.75" x14ac:dyDescent="0.2">
      <c r="A2" s="94" t="s">
        <v>81</v>
      </c>
      <c r="B2" s="94"/>
      <c r="C2" s="94"/>
      <c r="D2" s="94"/>
      <c r="F2" s="93"/>
    </row>
    <row r="3" spans="1:9" ht="16.5" thickBot="1" x14ac:dyDescent="0.3">
      <c r="A3" s="30"/>
      <c r="B3" s="30"/>
      <c r="C3" s="31"/>
      <c r="D3" s="32" t="s">
        <v>37</v>
      </c>
      <c r="F3" s="93"/>
    </row>
    <row r="4" spans="1:9" ht="14.25" customHeight="1" x14ac:dyDescent="0.2">
      <c r="A4" s="89" t="s">
        <v>38</v>
      </c>
      <c r="B4" s="46" t="s">
        <v>64</v>
      </c>
      <c r="C4" s="47" t="s">
        <v>67</v>
      </c>
      <c r="D4" s="47" t="s">
        <v>1</v>
      </c>
      <c r="F4" s="92"/>
    </row>
    <row r="5" spans="1:9" ht="14.25" x14ac:dyDescent="0.2">
      <c r="A5" s="90"/>
      <c r="B5" s="48" t="s">
        <v>63</v>
      </c>
      <c r="C5" s="49" t="s">
        <v>32</v>
      </c>
      <c r="D5" s="49" t="s">
        <v>66</v>
      </c>
      <c r="F5" s="92"/>
    </row>
    <row r="6" spans="1:9" ht="14.25" customHeight="1" thickBot="1" x14ac:dyDescent="0.25">
      <c r="A6" s="91"/>
      <c r="B6" s="50" t="s">
        <v>80</v>
      </c>
      <c r="C6" s="51"/>
      <c r="D6" s="49">
        <v>2025</v>
      </c>
      <c r="F6" s="58"/>
    </row>
    <row r="7" spans="1:9" ht="15.75" x14ac:dyDescent="0.25">
      <c r="A7" s="34" t="s">
        <v>59</v>
      </c>
      <c r="B7" s="25">
        <v>161807.4</v>
      </c>
      <c r="C7" s="25">
        <v>0</v>
      </c>
      <c r="D7" s="35">
        <f>SUM(B7:C7)</f>
        <v>161807.4</v>
      </c>
      <c r="F7" s="59"/>
      <c r="G7" s="44"/>
      <c r="I7" s="44"/>
    </row>
    <row r="8" spans="1:9" ht="15.75" x14ac:dyDescent="0.25">
      <c r="A8" s="39" t="s">
        <v>72</v>
      </c>
      <c r="B8" s="25">
        <v>23830.400000000001</v>
      </c>
      <c r="C8" s="25">
        <v>5432.6</v>
      </c>
      <c r="D8" s="18">
        <f t="shared" ref="D8:D65" si="0">SUM(B8:C8)</f>
        <v>29263</v>
      </c>
      <c r="F8" s="59"/>
      <c r="G8" s="44"/>
      <c r="I8" s="44"/>
    </row>
    <row r="9" spans="1:9" ht="15.75" x14ac:dyDescent="0.25">
      <c r="A9" s="36" t="s">
        <v>39</v>
      </c>
      <c r="B9" s="18">
        <v>56630.2</v>
      </c>
      <c r="C9" s="18">
        <v>0</v>
      </c>
      <c r="D9" s="18">
        <f t="shared" si="0"/>
        <v>56630.2</v>
      </c>
      <c r="F9" s="59"/>
      <c r="G9" s="44"/>
      <c r="I9" s="44"/>
    </row>
    <row r="10" spans="1:9" ht="15.75" x14ac:dyDescent="0.25">
      <c r="A10" s="36" t="s">
        <v>40</v>
      </c>
      <c r="B10" s="18">
        <v>118731.5</v>
      </c>
      <c r="C10" s="18">
        <v>12468</v>
      </c>
      <c r="D10" s="18">
        <f t="shared" si="0"/>
        <v>131199.5</v>
      </c>
      <c r="F10" s="59"/>
      <c r="G10" s="44"/>
      <c r="I10" s="44"/>
    </row>
    <row r="11" spans="1:9" ht="15.75" x14ac:dyDescent="0.25">
      <c r="A11" s="36" t="s">
        <v>73</v>
      </c>
      <c r="B11" s="25">
        <v>108257.1</v>
      </c>
      <c r="C11" s="25">
        <v>9511</v>
      </c>
      <c r="D11" s="18">
        <f>SUM(B11:C11)</f>
        <v>117768.1</v>
      </c>
      <c r="F11" s="59"/>
      <c r="G11" s="44"/>
      <c r="I11" s="44"/>
    </row>
    <row r="12" spans="1:9" ht="15.75" x14ac:dyDescent="0.25">
      <c r="A12" s="36" t="s">
        <v>74</v>
      </c>
      <c r="B12" s="18">
        <v>7047.6</v>
      </c>
      <c r="C12" s="18">
        <v>0</v>
      </c>
      <c r="D12" s="18">
        <f>SUM(B12:C12)</f>
        <v>7047.6</v>
      </c>
      <c r="F12" s="59"/>
      <c r="G12" s="44"/>
      <c r="I12" s="44"/>
    </row>
    <row r="13" spans="1:9" ht="15.75" x14ac:dyDescent="0.25">
      <c r="A13" s="36" t="s">
        <v>2</v>
      </c>
      <c r="B13" s="18">
        <v>68878.600000000006</v>
      </c>
      <c r="C13" s="18">
        <v>130.4</v>
      </c>
      <c r="D13" s="65">
        <f t="shared" si="0"/>
        <v>69009</v>
      </c>
      <c r="F13" s="59"/>
      <c r="G13" s="44"/>
      <c r="I13" s="44"/>
    </row>
    <row r="14" spans="1:9" ht="15.75" x14ac:dyDescent="0.25">
      <c r="A14" s="36" t="s">
        <v>50</v>
      </c>
      <c r="B14" s="18">
        <v>594849</v>
      </c>
      <c r="C14" s="18">
        <v>29895</v>
      </c>
      <c r="D14" s="18">
        <f t="shared" si="0"/>
        <v>624744</v>
      </c>
      <c r="E14" s="42"/>
      <c r="F14" s="59"/>
      <c r="G14" s="44"/>
      <c r="H14" s="44"/>
      <c r="I14" s="44"/>
    </row>
    <row r="15" spans="1:9" ht="15.75" x14ac:dyDescent="0.25">
      <c r="A15" s="36" t="s">
        <v>51</v>
      </c>
      <c r="B15" s="67">
        <v>72683.600000000006</v>
      </c>
      <c r="C15" s="67">
        <v>0</v>
      </c>
      <c r="D15" s="18">
        <f t="shared" si="0"/>
        <v>72683.600000000006</v>
      </c>
      <c r="F15" s="59"/>
      <c r="G15" s="44"/>
      <c r="H15" s="44"/>
      <c r="I15" s="44"/>
    </row>
    <row r="16" spans="1:9" ht="15.75" x14ac:dyDescent="0.25">
      <c r="A16" s="36" t="s">
        <v>52</v>
      </c>
      <c r="B16" s="18">
        <v>85551.1</v>
      </c>
      <c r="C16" s="18">
        <v>5374.7</v>
      </c>
      <c r="D16" s="18">
        <f t="shared" si="0"/>
        <v>90925.8</v>
      </c>
      <c r="F16" s="59"/>
      <c r="G16" s="44"/>
      <c r="H16" s="44"/>
      <c r="I16" s="44"/>
    </row>
    <row r="17" spans="1:9" ht="15.75" x14ac:dyDescent="0.25">
      <c r="A17" s="36" t="s">
        <v>84</v>
      </c>
      <c r="B17" s="18">
        <v>14763.6</v>
      </c>
      <c r="C17" s="18">
        <v>37336.400000000001</v>
      </c>
      <c r="D17" s="18">
        <f t="shared" si="0"/>
        <v>52100</v>
      </c>
      <c r="F17" s="59"/>
      <c r="G17" s="44"/>
      <c r="H17" s="44"/>
      <c r="I17" s="44"/>
    </row>
    <row r="18" spans="1:9" ht="15.75" x14ac:dyDescent="0.25">
      <c r="A18" s="36" t="s">
        <v>53</v>
      </c>
      <c r="B18" s="18">
        <v>6503.4</v>
      </c>
      <c r="C18" s="18">
        <v>46.6</v>
      </c>
      <c r="D18" s="18">
        <f t="shared" si="0"/>
        <v>6550</v>
      </c>
      <c r="F18" s="59"/>
      <c r="G18" s="44"/>
      <c r="H18" s="44"/>
      <c r="I18" s="44"/>
    </row>
    <row r="19" spans="1:9" ht="15.75" x14ac:dyDescent="0.25">
      <c r="A19" s="36" t="s">
        <v>75</v>
      </c>
      <c r="B19" s="18">
        <v>28080.400000000001</v>
      </c>
      <c r="C19" s="18">
        <v>5040</v>
      </c>
      <c r="D19" s="18">
        <f t="shared" si="0"/>
        <v>33120.400000000001</v>
      </c>
      <c r="F19" s="59"/>
      <c r="G19" s="44"/>
      <c r="H19" s="44"/>
      <c r="I19" s="44"/>
    </row>
    <row r="20" spans="1:9" s="33" customFormat="1" ht="15.75" x14ac:dyDescent="0.25">
      <c r="A20" s="73" t="s">
        <v>41</v>
      </c>
      <c r="B20" s="74">
        <v>73009.8</v>
      </c>
      <c r="C20" s="65">
        <v>0</v>
      </c>
      <c r="D20" s="65">
        <f>B20+C20</f>
        <v>73009.8</v>
      </c>
      <c r="F20" s="59"/>
      <c r="G20" s="44"/>
      <c r="H20" s="44"/>
      <c r="I20" s="44"/>
    </row>
    <row r="21" spans="1:9" s="33" customFormat="1" ht="15.75" x14ac:dyDescent="0.25">
      <c r="A21" s="36" t="s">
        <v>30</v>
      </c>
      <c r="B21" s="74">
        <v>21477.1</v>
      </c>
      <c r="C21" s="79">
        <v>1022.7</v>
      </c>
      <c r="D21" s="65">
        <f t="shared" ref="D21:D46" si="1">B21+C21</f>
        <v>22499.8</v>
      </c>
      <c r="F21" s="59"/>
      <c r="G21" s="44"/>
      <c r="H21" s="44"/>
      <c r="I21" s="44"/>
    </row>
    <row r="22" spans="1:9" s="33" customFormat="1" ht="15.75" x14ac:dyDescent="0.25">
      <c r="A22" s="36" t="s">
        <v>42</v>
      </c>
      <c r="B22" s="74">
        <v>97814.9</v>
      </c>
      <c r="C22" s="65">
        <v>0</v>
      </c>
      <c r="D22" s="65">
        <f t="shared" si="1"/>
        <v>97814.9</v>
      </c>
      <c r="F22" s="59"/>
      <c r="G22" s="44"/>
      <c r="H22" s="44"/>
      <c r="I22" s="44"/>
    </row>
    <row r="23" spans="1:9" s="33" customFormat="1" ht="15.75" x14ac:dyDescent="0.25">
      <c r="A23" s="36" t="s">
        <v>15</v>
      </c>
      <c r="B23" s="74">
        <v>64552</v>
      </c>
      <c r="C23" s="79">
        <v>7415</v>
      </c>
      <c r="D23" s="65">
        <f t="shared" si="1"/>
        <v>71967</v>
      </c>
      <c r="F23" s="59"/>
      <c r="G23" s="44"/>
      <c r="H23" s="44"/>
      <c r="I23" s="44"/>
    </row>
    <row r="24" spans="1:9" s="33" customFormat="1" ht="15.75" x14ac:dyDescent="0.25">
      <c r="A24" s="36" t="s">
        <v>17</v>
      </c>
      <c r="B24" s="74">
        <v>97213.5</v>
      </c>
      <c r="C24" s="65">
        <v>0</v>
      </c>
      <c r="D24" s="65">
        <f t="shared" si="1"/>
        <v>97213.5</v>
      </c>
      <c r="F24" s="59"/>
      <c r="G24" s="44"/>
      <c r="H24" s="44"/>
      <c r="I24" s="44"/>
    </row>
    <row r="25" spans="1:9" s="33" customFormat="1" ht="15.75" x14ac:dyDescent="0.25">
      <c r="A25" s="36" t="s">
        <v>43</v>
      </c>
      <c r="B25" s="74">
        <v>62489.9</v>
      </c>
      <c r="C25" s="65">
        <v>0</v>
      </c>
      <c r="D25" s="65">
        <f t="shared" si="1"/>
        <v>62489.9</v>
      </c>
      <c r="F25" s="59"/>
      <c r="G25" s="44"/>
      <c r="H25" s="44"/>
      <c r="I25" s="44"/>
    </row>
    <row r="26" spans="1:9" s="33" customFormat="1" ht="15.75" x14ac:dyDescent="0.25">
      <c r="A26" s="36" t="s">
        <v>68</v>
      </c>
      <c r="B26" s="74">
        <v>66536</v>
      </c>
      <c r="C26" s="79">
        <v>592</v>
      </c>
      <c r="D26" s="65">
        <f t="shared" si="1"/>
        <v>67128</v>
      </c>
      <c r="F26" s="59"/>
      <c r="G26" s="44"/>
      <c r="H26" s="44"/>
      <c r="I26" s="44"/>
    </row>
    <row r="27" spans="1:9" s="33" customFormat="1" ht="15.75" x14ac:dyDescent="0.25">
      <c r="A27" s="36" t="s">
        <v>44</v>
      </c>
      <c r="B27" s="74">
        <v>67523.399999999994</v>
      </c>
      <c r="C27" s="65">
        <v>0</v>
      </c>
      <c r="D27" s="65">
        <f t="shared" si="1"/>
        <v>67523.399999999994</v>
      </c>
      <c r="F27" s="59"/>
      <c r="G27" s="44"/>
      <c r="H27" s="44"/>
      <c r="I27" s="44"/>
    </row>
    <row r="28" spans="1:9" s="33" customFormat="1" ht="15.75" x14ac:dyDescent="0.25">
      <c r="A28" s="36" t="s">
        <v>45</v>
      </c>
      <c r="B28" s="74">
        <v>65893.600000000006</v>
      </c>
      <c r="C28" s="65">
        <v>0</v>
      </c>
      <c r="D28" s="65">
        <f t="shared" si="1"/>
        <v>65893.600000000006</v>
      </c>
      <c r="F28" s="59"/>
      <c r="G28" s="44"/>
      <c r="H28" s="44"/>
      <c r="I28" s="44"/>
    </row>
    <row r="29" spans="1:9" s="33" customFormat="1" ht="15.75" x14ac:dyDescent="0.25">
      <c r="A29" s="36" t="s">
        <v>46</v>
      </c>
      <c r="B29" s="74">
        <v>100615.3</v>
      </c>
      <c r="C29" s="65">
        <v>0</v>
      </c>
      <c r="D29" s="65">
        <f t="shared" si="1"/>
        <v>100615.3</v>
      </c>
      <c r="F29" s="59"/>
      <c r="G29" s="44"/>
      <c r="H29" s="44"/>
      <c r="I29" s="44"/>
    </row>
    <row r="30" spans="1:9" s="33" customFormat="1" ht="15.75" x14ac:dyDescent="0.25">
      <c r="A30" s="36" t="s">
        <v>20</v>
      </c>
      <c r="B30" s="74">
        <v>47270</v>
      </c>
      <c r="C30" s="65">
        <v>0</v>
      </c>
      <c r="D30" s="65">
        <f t="shared" si="1"/>
        <v>47270</v>
      </c>
      <c r="F30" s="59"/>
      <c r="G30" s="44"/>
      <c r="H30" s="44"/>
      <c r="I30" s="44"/>
    </row>
    <row r="31" spans="1:9" s="33" customFormat="1" ht="15.75" x14ac:dyDescent="0.25">
      <c r="A31" s="36" t="s">
        <v>19</v>
      </c>
      <c r="B31" s="74">
        <v>17203.900000000001</v>
      </c>
      <c r="C31" s="79">
        <v>3932.3</v>
      </c>
      <c r="D31" s="65">
        <f t="shared" si="1"/>
        <v>21136.2</v>
      </c>
      <c r="F31" s="59"/>
      <c r="G31" s="44"/>
      <c r="H31" s="44"/>
      <c r="I31" s="44"/>
    </row>
    <row r="32" spans="1:9" s="33" customFormat="1" ht="15.75" x14ac:dyDescent="0.25">
      <c r="A32" s="36" t="s">
        <v>22</v>
      </c>
      <c r="B32" s="74">
        <v>49727.199999999997</v>
      </c>
      <c r="C32" s="65">
        <v>0</v>
      </c>
      <c r="D32" s="65">
        <f t="shared" si="1"/>
        <v>49727.199999999997</v>
      </c>
      <c r="F32" s="59"/>
      <c r="G32" s="44"/>
      <c r="H32" s="44"/>
      <c r="I32" s="44"/>
    </row>
    <row r="33" spans="1:9" s="33" customFormat="1" ht="15.75" x14ac:dyDescent="0.25">
      <c r="A33" s="36" t="s">
        <v>27</v>
      </c>
      <c r="B33" s="74">
        <v>93255.3</v>
      </c>
      <c r="C33" s="65">
        <v>1615.5</v>
      </c>
      <c r="D33" s="65">
        <f t="shared" si="1"/>
        <v>94870.8</v>
      </c>
      <c r="F33" s="59"/>
      <c r="G33" s="44"/>
      <c r="H33" s="44"/>
      <c r="I33" s="44"/>
    </row>
    <row r="34" spans="1:9" s="33" customFormat="1" ht="15.75" x14ac:dyDescent="0.25">
      <c r="A34" s="36" t="s">
        <v>76</v>
      </c>
      <c r="B34" s="74">
        <v>126588.8</v>
      </c>
      <c r="C34" s="65">
        <v>-4825.3</v>
      </c>
      <c r="D34" s="65">
        <f t="shared" si="1"/>
        <v>121763.5</v>
      </c>
      <c r="F34" s="59"/>
      <c r="G34" s="44"/>
      <c r="H34" s="44"/>
      <c r="I34" s="44"/>
    </row>
    <row r="35" spans="1:9" s="33" customFormat="1" ht="15.75" x14ac:dyDescent="0.25">
      <c r="A35" s="36" t="s">
        <v>90</v>
      </c>
      <c r="B35" s="74">
        <v>59762.400000000001</v>
      </c>
      <c r="C35" s="79">
        <v>5383</v>
      </c>
      <c r="D35" s="65">
        <f t="shared" si="1"/>
        <v>65145.4</v>
      </c>
      <c r="F35" s="59"/>
      <c r="G35" s="44"/>
      <c r="H35" s="44"/>
      <c r="I35" s="44"/>
    </row>
    <row r="36" spans="1:9" s="33" customFormat="1" ht="15.75" x14ac:dyDescent="0.25">
      <c r="A36" s="36" t="s">
        <v>23</v>
      </c>
      <c r="B36" s="74">
        <v>25651.5</v>
      </c>
      <c r="C36" s="65">
        <v>1615.1</v>
      </c>
      <c r="D36" s="65">
        <f t="shared" si="1"/>
        <v>27266.6</v>
      </c>
      <c r="F36" s="59"/>
      <c r="G36" s="44"/>
      <c r="H36" s="44"/>
      <c r="I36" s="44"/>
    </row>
    <row r="37" spans="1:9" s="33" customFormat="1" ht="15.75" x14ac:dyDescent="0.25">
      <c r="A37" s="36" t="s">
        <v>31</v>
      </c>
      <c r="B37" s="74">
        <v>45179.4</v>
      </c>
      <c r="C37" s="65">
        <v>0</v>
      </c>
      <c r="D37" s="65">
        <f t="shared" si="1"/>
        <v>45179.4</v>
      </c>
      <c r="F37" s="59"/>
      <c r="G37" s="44"/>
      <c r="H37" s="44"/>
      <c r="I37" s="44"/>
    </row>
    <row r="38" spans="1:9" s="33" customFormat="1" ht="15.75" x14ac:dyDescent="0.25">
      <c r="A38" s="36" t="s">
        <v>25</v>
      </c>
      <c r="B38" s="74">
        <v>20760.400000000001</v>
      </c>
      <c r="C38" s="65">
        <v>0</v>
      </c>
      <c r="D38" s="65">
        <f t="shared" si="1"/>
        <v>20760.400000000001</v>
      </c>
      <c r="F38" s="59"/>
      <c r="G38" s="44"/>
      <c r="H38" s="44"/>
      <c r="I38" s="44"/>
    </row>
    <row r="39" spans="1:9" s="33" customFormat="1" ht="15.75" x14ac:dyDescent="0.25">
      <c r="A39" s="36" t="s">
        <v>21</v>
      </c>
      <c r="B39" s="74">
        <v>53189</v>
      </c>
      <c r="C39" s="65">
        <v>0</v>
      </c>
      <c r="D39" s="65">
        <f t="shared" si="1"/>
        <v>53189</v>
      </c>
      <c r="F39" s="59"/>
      <c r="G39" s="44"/>
      <c r="H39" s="44"/>
      <c r="I39" s="44"/>
    </row>
    <row r="40" spans="1:9" s="33" customFormat="1" ht="15.75" x14ac:dyDescent="0.25">
      <c r="A40" s="36" t="s">
        <v>28</v>
      </c>
      <c r="B40" s="74">
        <v>32333.200000000001</v>
      </c>
      <c r="C40" s="65">
        <v>3197</v>
      </c>
      <c r="D40" s="65">
        <f t="shared" si="1"/>
        <v>35530.199999999997</v>
      </c>
      <c r="F40" s="59"/>
      <c r="G40" s="44"/>
      <c r="H40" s="44"/>
      <c r="I40" s="44"/>
    </row>
    <row r="41" spans="1:9" s="33" customFormat="1" ht="15.75" x14ac:dyDescent="0.25">
      <c r="A41" s="36" t="s">
        <v>69</v>
      </c>
      <c r="B41" s="74">
        <v>31191.599999999999</v>
      </c>
      <c r="C41" s="65">
        <v>0</v>
      </c>
      <c r="D41" s="65">
        <f t="shared" si="1"/>
        <v>31191.599999999999</v>
      </c>
      <c r="F41" s="59"/>
      <c r="G41" s="44"/>
      <c r="H41" s="44"/>
      <c r="I41" s="44"/>
    </row>
    <row r="42" spans="1:9" s="33" customFormat="1" ht="15.75" x14ac:dyDescent="0.25">
      <c r="A42" s="36" t="s">
        <v>24</v>
      </c>
      <c r="B42" s="74">
        <v>36493.9</v>
      </c>
      <c r="C42" s="65">
        <v>576.79999999999995</v>
      </c>
      <c r="D42" s="65">
        <f t="shared" si="1"/>
        <v>37070.700000000004</v>
      </c>
      <c r="F42" s="59"/>
      <c r="G42" s="44"/>
      <c r="H42" s="44"/>
      <c r="I42" s="44"/>
    </row>
    <row r="43" spans="1:9" s="33" customFormat="1" ht="15.75" x14ac:dyDescent="0.25">
      <c r="A43" s="36" t="s">
        <v>82</v>
      </c>
      <c r="B43" s="74">
        <v>127296.4</v>
      </c>
      <c r="C43" s="79">
        <v>8592</v>
      </c>
      <c r="D43" s="65">
        <f t="shared" si="1"/>
        <v>135888.4</v>
      </c>
      <c r="F43" s="59"/>
      <c r="G43" s="44"/>
      <c r="H43" s="44"/>
      <c r="I43" s="44"/>
    </row>
    <row r="44" spans="1:9" s="33" customFormat="1" ht="15.75" x14ac:dyDescent="0.25">
      <c r="A44" s="36" t="s">
        <v>47</v>
      </c>
      <c r="B44" s="74">
        <v>72787.5</v>
      </c>
      <c r="C44" s="65">
        <v>0</v>
      </c>
      <c r="D44" s="65">
        <f t="shared" si="1"/>
        <v>72787.5</v>
      </c>
      <c r="F44" s="59"/>
      <c r="G44" s="44"/>
      <c r="H44" s="44"/>
      <c r="I44" s="44"/>
    </row>
    <row r="45" spans="1:9" s="33" customFormat="1" ht="15.75" x14ac:dyDescent="0.25">
      <c r="A45" s="36" t="s">
        <v>48</v>
      </c>
      <c r="B45" s="74">
        <v>66378.899999999994</v>
      </c>
      <c r="C45" s="79">
        <v>2006.9</v>
      </c>
      <c r="D45" s="65">
        <f t="shared" si="1"/>
        <v>68385.799999999988</v>
      </c>
      <c r="F45" s="59"/>
      <c r="G45" s="44"/>
      <c r="H45" s="44"/>
      <c r="I45" s="44"/>
    </row>
    <row r="46" spans="1:9" s="33" customFormat="1" ht="15.75" x14ac:dyDescent="0.25">
      <c r="A46" s="36" t="s">
        <v>29</v>
      </c>
      <c r="B46" s="74">
        <v>131647.70000000001</v>
      </c>
      <c r="C46" s="65">
        <v>15553.5</v>
      </c>
      <c r="D46" s="65">
        <f t="shared" si="1"/>
        <v>147201.20000000001</v>
      </c>
      <c r="F46" s="59"/>
      <c r="G46" s="44"/>
      <c r="H46" s="44"/>
      <c r="I46" s="44"/>
    </row>
    <row r="47" spans="1:9" ht="15.75" x14ac:dyDescent="0.25">
      <c r="A47" s="36" t="s">
        <v>35</v>
      </c>
      <c r="B47" s="37">
        <v>218782.6</v>
      </c>
      <c r="C47" s="18">
        <v>2225.5</v>
      </c>
      <c r="D47" s="18">
        <f t="shared" si="0"/>
        <v>221008.1</v>
      </c>
      <c r="F47" s="59"/>
      <c r="G47" s="44"/>
      <c r="I47" s="44"/>
    </row>
    <row r="48" spans="1:9" ht="15.75" x14ac:dyDescent="0.25">
      <c r="A48" s="36" t="s">
        <v>62</v>
      </c>
      <c r="B48" s="37">
        <v>24425.8</v>
      </c>
      <c r="C48" s="18">
        <v>-900</v>
      </c>
      <c r="D48" s="18">
        <f t="shared" si="0"/>
        <v>23525.8</v>
      </c>
      <c r="F48" s="59"/>
      <c r="G48" s="44"/>
      <c r="I48" s="44"/>
    </row>
    <row r="49" spans="1:9" ht="16.5" customHeight="1" x14ac:dyDescent="0.25">
      <c r="A49" s="36" t="s">
        <v>3</v>
      </c>
      <c r="B49" s="18">
        <v>31549.8</v>
      </c>
      <c r="C49" s="18">
        <v>0</v>
      </c>
      <c r="D49" s="18">
        <f t="shared" si="0"/>
        <v>31549.8</v>
      </c>
      <c r="F49" s="59"/>
      <c r="G49" s="44"/>
      <c r="I49" s="44"/>
    </row>
    <row r="50" spans="1:9" ht="16.5" customHeight="1" x14ac:dyDescent="0.25">
      <c r="A50" s="36" t="s">
        <v>4</v>
      </c>
      <c r="B50" s="18">
        <v>76588.399999999994</v>
      </c>
      <c r="C50" s="18">
        <v>0</v>
      </c>
      <c r="D50" s="18">
        <f t="shared" si="0"/>
        <v>76588.399999999994</v>
      </c>
      <c r="F50" s="59"/>
      <c r="G50" s="44"/>
      <c r="I50" s="44"/>
    </row>
    <row r="51" spans="1:9" ht="16.5" customHeight="1" x14ac:dyDescent="0.25">
      <c r="A51" s="36" t="s">
        <v>5</v>
      </c>
      <c r="B51" s="18">
        <v>21687.1</v>
      </c>
      <c r="C51" s="18">
        <v>667.7</v>
      </c>
      <c r="D51" s="18">
        <f t="shared" si="0"/>
        <v>22354.799999999999</v>
      </c>
      <c r="F51" s="59"/>
      <c r="G51" s="44"/>
      <c r="I51" s="44"/>
    </row>
    <row r="52" spans="1:9" ht="16.5" customHeight="1" x14ac:dyDescent="0.25">
      <c r="A52" s="36" t="s">
        <v>56</v>
      </c>
      <c r="B52" s="18">
        <v>15493.6</v>
      </c>
      <c r="C52" s="18">
        <v>1205</v>
      </c>
      <c r="D52" s="18">
        <f t="shared" si="0"/>
        <v>16698.599999999999</v>
      </c>
      <c r="F52" s="59"/>
      <c r="G52" s="44"/>
      <c r="I52" s="44"/>
    </row>
    <row r="53" spans="1:9" ht="16.5" customHeight="1" x14ac:dyDescent="0.25">
      <c r="A53" s="36" t="s">
        <v>6</v>
      </c>
      <c r="B53" s="18">
        <v>31257</v>
      </c>
      <c r="C53" s="18">
        <v>0</v>
      </c>
      <c r="D53" s="18">
        <f t="shared" si="0"/>
        <v>31257</v>
      </c>
      <c r="F53" s="59"/>
      <c r="G53" s="44"/>
      <c r="I53" s="44"/>
    </row>
    <row r="54" spans="1:9" ht="15.75" x14ac:dyDescent="0.25">
      <c r="A54" s="36" t="s">
        <v>57</v>
      </c>
      <c r="B54" s="37">
        <v>23142.5</v>
      </c>
      <c r="C54" s="18">
        <v>1483.7</v>
      </c>
      <c r="D54" s="18">
        <f t="shared" si="0"/>
        <v>24626.2</v>
      </c>
      <c r="F54" s="59"/>
      <c r="G54" s="44"/>
      <c r="I54" s="44"/>
    </row>
    <row r="55" spans="1:9" ht="16.5" customHeight="1" x14ac:dyDescent="0.25">
      <c r="A55" s="36" t="s">
        <v>7</v>
      </c>
      <c r="B55" s="18">
        <v>57983.6</v>
      </c>
      <c r="C55" s="18">
        <v>370.9</v>
      </c>
      <c r="D55" s="18">
        <f t="shared" si="0"/>
        <v>58354.5</v>
      </c>
      <c r="F55" s="59"/>
      <c r="G55" s="44"/>
      <c r="I55" s="44"/>
    </row>
    <row r="56" spans="1:9" ht="17.25" customHeight="1" x14ac:dyDescent="0.25">
      <c r="A56" s="36" t="s">
        <v>36</v>
      </c>
      <c r="B56" s="37">
        <v>39923.4</v>
      </c>
      <c r="C56" s="18">
        <v>0</v>
      </c>
      <c r="D56" s="18">
        <f t="shared" si="0"/>
        <v>39923.4</v>
      </c>
      <c r="F56" s="59"/>
      <c r="G56" s="44"/>
      <c r="I56" s="44"/>
    </row>
    <row r="57" spans="1:9" ht="16.5" customHeight="1" x14ac:dyDescent="0.25">
      <c r="A57" s="36" t="s">
        <v>55</v>
      </c>
      <c r="B57" s="18">
        <v>32307.1</v>
      </c>
      <c r="C57" s="18">
        <v>445.1</v>
      </c>
      <c r="D57" s="18">
        <f t="shared" si="0"/>
        <v>32752.199999999997</v>
      </c>
      <c r="F57" s="59"/>
      <c r="G57" s="44"/>
      <c r="I57" s="44"/>
    </row>
    <row r="58" spans="1:9" ht="15.75" x14ac:dyDescent="0.25">
      <c r="A58" s="36" t="s">
        <v>60</v>
      </c>
      <c r="B58" s="37">
        <v>87517.4</v>
      </c>
      <c r="C58" s="18">
        <v>882.6</v>
      </c>
      <c r="D58" s="18">
        <f t="shared" si="0"/>
        <v>88400</v>
      </c>
      <c r="F58" s="59"/>
      <c r="G58" s="44"/>
      <c r="I58" s="44"/>
    </row>
    <row r="59" spans="1:9" ht="15.75" x14ac:dyDescent="0.25">
      <c r="A59" s="36" t="s">
        <v>8</v>
      </c>
      <c r="B59" s="37">
        <v>63183.4</v>
      </c>
      <c r="C59" s="18">
        <v>0</v>
      </c>
      <c r="D59" s="18">
        <f t="shared" si="0"/>
        <v>63183.4</v>
      </c>
      <c r="F59" s="59"/>
      <c r="G59" s="44"/>
      <c r="I59" s="44"/>
    </row>
    <row r="60" spans="1:9" ht="15.75" x14ac:dyDescent="0.25">
      <c r="A60" s="36" t="s">
        <v>49</v>
      </c>
      <c r="B60" s="37">
        <v>37836.800000000003</v>
      </c>
      <c r="C60" s="18">
        <v>370.9</v>
      </c>
      <c r="D60" s="18">
        <f t="shared" si="0"/>
        <v>38207.700000000004</v>
      </c>
      <c r="F60" s="59"/>
      <c r="G60" s="44"/>
      <c r="I60" s="44"/>
    </row>
    <row r="61" spans="1:9" ht="15.75" x14ac:dyDescent="0.25">
      <c r="A61" s="36" t="s">
        <v>61</v>
      </c>
      <c r="B61" s="37">
        <v>23258.400000000001</v>
      </c>
      <c r="C61" s="18">
        <v>0</v>
      </c>
      <c r="D61" s="18">
        <f t="shared" si="0"/>
        <v>23258.400000000001</v>
      </c>
      <c r="F61" s="59"/>
      <c r="G61" s="44"/>
      <c r="I61" s="44"/>
    </row>
    <row r="62" spans="1:9" ht="15.75" x14ac:dyDescent="0.25">
      <c r="A62" s="36" t="s">
        <v>10</v>
      </c>
      <c r="B62" s="37">
        <v>9302.6</v>
      </c>
      <c r="C62" s="18">
        <v>0</v>
      </c>
      <c r="D62" s="18">
        <f t="shared" si="0"/>
        <v>9302.6</v>
      </c>
      <c r="F62" s="59"/>
      <c r="G62" s="44"/>
      <c r="I62" s="44"/>
    </row>
    <row r="63" spans="1:9" ht="15.75" x14ac:dyDescent="0.25">
      <c r="A63" s="36" t="s">
        <v>88</v>
      </c>
      <c r="B63" s="37">
        <v>0</v>
      </c>
      <c r="C63" s="18">
        <v>4236</v>
      </c>
      <c r="D63" s="18">
        <f t="shared" si="0"/>
        <v>4236</v>
      </c>
      <c r="F63" s="59"/>
      <c r="G63" s="44"/>
      <c r="I63" s="44"/>
    </row>
    <row r="64" spans="1:9" ht="15.75" x14ac:dyDescent="0.25">
      <c r="A64" s="36" t="s">
        <v>33</v>
      </c>
      <c r="B64" s="37">
        <v>190110.5</v>
      </c>
      <c r="C64" s="18">
        <v>0</v>
      </c>
      <c r="D64" s="18">
        <f>SUM(B64:C64)</f>
        <v>190110.5</v>
      </c>
      <c r="F64" s="59"/>
      <c r="G64" s="44"/>
      <c r="I64" s="44"/>
    </row>
    <row r="65" spans="1:9" ht="16.5" thickBot="1" x14ac:dyDescent="0.3">
      <c r="A65" s="38" t="s">
        <v>77</v>
      </c>
      <c r="B65" s="70">
        <v>121392.4</v>
      </c>
      <c r="C65" s="70">
        <v>0</v>
      </c>
      <c r="D65" s="69">
        <f t="shared" si="0"/>
        <v>121392.4</v>
      </c>
      <c r="F65" s="59"/>
      <c r="G65" s="44"/>
      <c r="I65" s="44"/>
    </row>
    <row r="66" spans="1:9" ht="15.75" x14ac:dyDescent="0.25">
      <c r="A66" s="52"/>
      <c r="B66" s="43"/>
      <c r="C66" s="53"/>
      <c r="D66" s="77"/>
      <c r="E66" s="44"/>
      <c r="F66" s="60"/>
      <c r="I66" s="44"/>
    </row>
    <row r="67" spans="1:9" ht="13.5" thickBot="1" x14ac:dyDescent="0.25">
      <c r="A67" s="30"/>
      <c r="B67" s="30"/>
      <c r="C67" s="30"/>
      <c r="I67" s="44"/>
    </row>
    <row r="68" spans="1:9" ht="16.5" customHeight="1" x14ac:dyDescent="0.25">
      <c r="A68" s="54"/>
      <c r="B68" s="46" t="s">
        <v>64</v>
      </c>
      <c r="C68" s="47" t="s">
        <v>67</v>
      </c>
      <c r="D68" s="47" t="s">
        <v>1</v>
      </c>
      <c r="I68" s="44"/>
    </row>
    <row r="69" spans="1:9" ht="15.75" x14ac:dyDescent="0.25">
      <c r="A69" s="55"/>
      <c r="B69" s="48" t="s">
        <v>63</v>
      </c>
      <c r="C69" s="49" t="s">
        <v>32</v>
      </c>
      <c r="D69" s="49" t="s">
        <v>66</v>
      </c>
      <c r="I69" s="44"/>
    </row>
    <row r="70" spans="1:9" ht="16.5" thickBot="1" x14ac:dyDescent="0.3">
      <c r="A70" s="56"/>
      <c r="B70" s="50" t="str">
        <f>B6</f>
        <v>limit 2024</v>
      </c>
      <c r="C70" s="51"/>
      <c r="D70" s="49">
        <f>D6</f>
        <v>2025</v>
      </c>
      <c r="F70" s="62"/>
      <c r="I70" s="44"/>
    </row>
    <row r="71" spans="1:9" ht="15.75" x14ac:dyDescent="0.25">
      <c r="A71" s="39" t="s">
        <v>34</v>
      </c>
      <c r="B71" s="35">
        <v>1219819.8</v>
      </c>
      <c r="C71" s="35">
        <v>59604</v>
      </c>
      <c r="D71" s="35">
        <f>SUM(B71:C71)</f>
        <v>1279423.8</v>
      </c>
      <c r="E71" s="44"/>
      <c r="F71" s="59"/>
      <c r="G71" s="44"/>
      <c r="I71" s="44"/>
    </row>
    <row r="72" spans="1:9" ht="16.5" thickBot="1" x14ac:dyDescent="0.3">
      <c r="A72" s="40" t="s">
        <v>85</v>
      </c>
      <c r="B72" s="16">
        <f>SUM(B74:B76)</f>
        <v>1735633.2000000002</v>
      </c>
      <c r="C72" s="16">
        <f>SUM(C74:C76)</f>
        <v>166329.70000000001</v>
      </c>
      <c r="D72" s="16">
        <f>SUM(B72:C72)</f>
        <v>1901962.9000000001</v>
      </c>
      <c r="F72" s="59"/>
      <c r="G72" s="44"/>
      <c r="I72" s="44"/>
    </row>
    <row r="73" spans="1:9" ht="15.75" x14ac:dyDescent="0.25">
      <c r="A73" s="68" t="s">
        <v>78</v>
      </c>
      <c r="B73" s="69"/>
      <c r="C73" s="69"/>
      <c r="D73" s="69"/>
      <c r="F73" s="59"/>
      <c r="G73" s="44"/>
      <c r="I73" s="44"/>
    </row>
    <row r="74" spans="1:9" ht="16.5" thickBot="1" x14ac:dyDescent="0.3">
      <c r="A74" s="40" t="s">
        <v>70</v>
      </c>
      <c r="B74" s="16">
        <v>1714560.8</v>
      </c>
      <c r="C74" s="16">
        <v>176722</v>
      </c>
      <c r="D74" s="16">
        <f>SUM(B74:C74)</f>
        <v>1891282.8</v>
      </c>
      <c r="F74" s="59"/>
      <c r="G74" s="44"/>
      <c r="I74" s="44"/>
    </row>
    <row r="75" spans="1:9" ht="16.5" thickBot="1" x14ac:dyDescent="0.3">
      <c r="A75" s="40" t="s">
        <v>87</v>
      </c>
      <c r="B75" s="16">
        <v>2772.1</v>
      </c>
      <c r="C75" s="16">
        <f>3900.1-B75</f>
        <v>1128</v>
      </c>
      <c r="D75" s="16">
        <f>SUM(B75:C75)</f>
        <v>3900.1</v>
      </c>
      <c r="F75" s="59"/>
      <c r="G75" s="44"/>
      <c r="I75" s="44"/>
    </row>
    <row r="76" spans="1:9" ht="16.5" thickBot="1" x14ac:dyDescent="0.3">
      <c r="A76" s="40" t="s">
        <v>86</v>
      </c>
      <c r="B76" s="16">
        <v>18300.3</v>
      </c>
      <c r="C76" s="16">
        <f>6780-B76</f>
        <v>-11520.3</v>
      </c>
      <c r="D76" s="16">
        <f>SUM(B76:C76)</f>
        <v>6780</v>
      </c>
      <c r="F76" s="59"/>
      <c r="G76" s="44"/>
      <c r="I76" s="44"/>
    </row>
    <row r="77" spans="1:9" x14ac:dyDescent="0.2">
      <c r="A77" s="30"/>
      <c r="B77" s="57"/>
      <c r="C77" s="57"/>
      <c r="F77" s="60"/>
      <c r="I77" s="44"/>
    </row>
    <row r="78" spans="1:9" ht="15.75" x14ac:dyDescent="0.25">
      <c r="A78" s="30" t="s">
        <v>89</v>
      </c>
      <c r="B78" s="45"/>
      <c r="C78" s="43"/>
      <c r="I78" s="44"/>
    </row>
    <row r="79" spans="1:9" x14ac:dyDescent="0.2">
      <c r="A79" s="30"/>
      <c r="B79" s="30"/>
      <c r="C79" s="30"/>
      <c r="F79" s="60"/>
    </row>
    <row r="80" spans="1:9" x14ac:dyDescent="0.2">
      <c r="A80" s="30"/>
      <c r="B80" s="30"/>
      <c r="C80" s="30"/>
    </row>
  </sheetData>
  <sheetProtection selectLockedCells="1" selectUnlockedCells="1"/>
  <mergeCells count="5">
    <mergeCell ref="A1:C1"/>
    <mergeCell ref="A4:A6"/>
    <mergeCell ref="F4:F5"/>
    <mergeCell ref="F1:F3"/>
    <mergeCell ref="A2:D2"/>
  </mergeCells>
  <phoneticPr fontId="0" type="noConversion"/>
  <pageMargins left="0.39370078740157483" right="0.39370078740157483" top="0.98425196850393704" bottom="0.98425196850393704" header="0.51181102362204722" footer="0.51181102362204722"/>
  <pageSetup paperSize="9" scale="95" orientation="portrait" r:id="rId1"/>
  <headerFooter alignWithMargins="0"/>
  <rowBreaks count="1" manualBreakCount="1">
    <brk id="46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2</vt:i4>
      </vt:variant>
      <vt:variant>
        <vt:lpstr>Pojmenované oblasti</vt:lpstr>
      </vt:variant>
      <vt:variant>
        <vt:i4>3</vt:i4>
      </vt:variant>
    </vt:vector>
  </HeadingPairs>
  <TitlesOfParts>
    <vt:vector size="5" baseType="lpstr">
      <vt:lpstr>Limity zaměstanci 2025</vt:lpstr>
      <vt:lpstr>Limity platy 2025</vt:lpstr>
      <vt:lpstr>'Limity platy 2025'!Názvy_tisku</vt:lpstr>
      <vt:lpstr>'Limity zaměstanci 2025'!Názvy_tisku</vt:lpstr>
      <vt:lpstr>'Limity platy 2025'!Oblast_tisku</vt:lpstr>
    </vt:vector>
  </TitlesOfParts>
  <Company>MHMP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MHMP</dc:creator>
  <cp:lastModifiedBy>Skokanová Ivana (MHMP, ROZ)</cp:lastModifiedBy>
  <cp:lastPrinted>2024-11-17T18:01:33Z</cp:lastPrinted>
  <dcterms:created xsi:type="dcterms:W3CDTF">1996-12-09T14:15:58Z</dcterms:created>
  <dcterms:modified xsi:type="dcterms:W3CDTF">2024-12-17T12:26:53Z</dcterms:modified>
</cp:coreProperties>
</file>