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mag.mepnet.cz\userhome\nr\m000xz002292\Documents\Rozpočet HMP\Rozpočet HMP, Výhled HMP\Rozpočet HMP 2026, výhled 2031\Rozpočet HMP\R-57048\"/>
    </mc:Choice>
  </mc:AlternateContent>
  <xr:revisionPtr revIDLastSave="0" documentId="13_ncr:1_{567B6C4D-C763-42EB-BBD6-B21B557FA970}" xr6:coauthVersionLast="47" xr6:coauthVersionMax="47" xr10:uidLastSave="{00000000-0000-0000-0000-000000000000}"/>
  <bookViews>
    <workbookView xWindow="-110" yWindow="-110" windowWidth="19420" windowHeight="11020" xr2:uid="{81B55587-5A72-4B39-9B93-0DFB69B9BE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G67" i="1"/>
  <c r="F67" i="1"/>
  <c r="E67" i="1"/>
  <c r="D67" i="1"/>
  <c r="C67" i="1"/>
  <c r="B67" i="1"/>
  <c r="J66" i="1"/>
  <c r="I66" i="1"/>
  <c r="N66" i="1" s="1"/>
  <c r="O66" i="1" s="1"/>
  <c r="H66" i="1"/>
  <c r="J65" i="1"/>
  <c r="H65" i="1"/>
  <c r="I65" i="1" s="1"/>
  <c r="N65" i="1" s="1"/>
  <c r="O65" i="1" s="1"/>
  <c r="J64" i="1"/>
  <c r="H64" i="1"/>
  <c r="I64" i="1" s="1"/>
  <c r="N64" i="1" s="1"/>
  <c r="O64" i="1" s="1"/>
  <c r="J63" i="1"/>
  <c r="I63" i="1"/>
  <c r="N63" i="1" s="1"/>
  <c r="O63" i="1" s="1"/>
  <c r="H63" i="1"/>
  <c r="J62" i="1"/>
  <c r="H62" i="1"/>
  <c r="I62" i="1" s="1"/>
  <c r="N62" i="1" s="1"/>
  <c r="O62" i="1" s="1"/>
  <c r="J61" i="1"/>
  <c r="H61" i="1"/>
  <c r="I61" i="1" s="1"/>
  <c r="N61" i="1" s="1"/>
  <c r="O61" i="1" s="1"/>
  <c r="J60" i="1"/>
  <c r="I60" i="1"/>
  <c r="N60" i="1" s="1"/>
  <c r="O60" i="1" s="1"/>
  <c r="H60" i="1"/>
  <c r="J59" i="1"/>
  <c r="H59" i="1"/>
  <c r="I59" i="1" s="1"/>
  <c r="N59" i="1" s="1"/>
  <c r="O59" i="1" s="1"/>
  <c r="J58" i="1"/>
  <c r="H58" i="1"/>
  <c r="I58" i="1" s="1"/>
  <c r="N58" i="1" s="1"/>
  <c r="O58" i="1" s="1"/>
  <c r="J57" i="1"/>
  <c r="I57" i="1"/>
  <c r="N57" i="1" s="1"/>
  <c r="O57" i="1" s="1"/>
  <c r="H57" i="1"/>
  <c r="J56" i="1"/>
  <c r="H56" i="1"/>
  <c r="I56" i="1" s="1"/>
  <c r="N56" i="1" s="1"/>
  <c r="O56" i="1" s="1"/>
  <c r="J55" i="1"/>
  <c r="H55" i="1"/>
  <c r="I55" i="1" s="1"/>
  <c r="N55" i="1" s="1"/>
  <c r="O55" i="1" s="1"/>
  <c r="J54" i="1"/>
  <c r="I54" i="1"/>
  <c r="N54" i="1" s="1"/>
  <c r="O54" i="1" s="1"/>
  <c r="H54" i="1"/>
  <c r="J53" i="1"/>
  <c r="H53" i="1"/>
  <c r="I53" i="1" s="1"/>
  <c r="N53" i="1" s="1"/>
  <c r="O53" i="1" s="1"/>
  <c r="J52" i="1"/>
  <c r="H52" i="1"/>
  <c r="I52" i="1" s="1"/>
  <c r="N52" i="1" s="1"/>
  <c r="O52" i="1" s="1"/>
  <c r="J51" i="1"/>
  <c r="I51" i="1"/>
  <c r="N51" i="1" s="1"/>
  <c r="O51" i="1" s="1"/>
  <c r="H51" i="1"/>
  <c r="J50" i="1"/>
  <c r="H50" i="1"/>
  <c r="I50" i="1" s="1"/>
  <c r="N50" i="1" s="1"/>
  <c r="O50" i="1" s="1"/>
  <c r="J49" i="1"/>
  <c r="H49" i="1"/>
  <c r="I49" i="1" s="1"/>
  <c r="N49" i="1" s="1"/>
  <c r="O49" i="1" s="1"/>
  <c r="J48" i="1"/>
  <c r="I48" i="1"/>
  <c r="N48" i="1" s="1"/>
  <c r="O48" i="1" s="1"/>
  <c r="H48" i="1"/>
  <c r="J47" i="1"/>
  <c r="H47" i="1"/>
  <c r="I47" i="1" s="1"/>
  <c r="N47" i="1" s="1"/>
  <c r="O47" i="1" s="1"/>
  <c r="J46" i="1"/>
  <c r="H46" i="1"/>
  <c r="I46" i="1" s="1"/>
  <c r="N46" i="1" s="1"/>
  <c r="O46" i="1" s="1"/>
  <c r="J45" i="1"/>
  <c r="I45" i="1"/>
  <c r="N45" i="1" s="1"/>
  <c r="O45" i="1" s="1"/>
  <c r="H45" i="1"/>
  <c r="J44" i="1"/>
  <c r="H44" i="1"/>
  <c r="I44" i="1" s="1"/>
  <c r="N44" i="1" s="1"/>
  <c r="O44" i="1" s="1"/>
  <c r="J43" i="1"/>
  <c r="H43" i="1"/>
  <c r="I43" i="1" s="1"/>
  <c r="N43" i="1" s="1"/>
  <c r="O43" i="1" s="1"/>
  <c r="J42" i="1"/>
  <c r="I42" i="1"/>
  <c r="N42" i="1" s="1"/>
  <c r="O42" i="1" s="1"/>
  <c r="H42" i="1"/>
  <c r="J41" i="1"/>
  <c r="H41" i="1"/>
  <c r="I41" i="1" s="1"/>
  <c r="N41" i="1" s="1"/>
  <c r="O41" i="1" s="1"/>
  <c r="J40" i="1"/>
  <c r="H40" i="1"/>
  <c r="I40" i="1" s="1"/>
  <c r="N40" i="1" s="1"/>
  <c r="O40" i="1" s="1"/>
  <c r="J39" i="1"/>
  <c r="I39" i="1"/>
  <c r="N39" i="1" s="1"/>
  <c r="O39" i="1" s="1"/>
  <c r="H39" i="1"/>
  <c r="J38" i="1"/>
  <c r="H38" i="1"/>
  <c r="I38" i="1" s="1"/>
  <c r="N38" i="1" s="1"/>
  <c r="O38" i="1" s="1"/>
  <c r="J37" i="1"/>
  <c r="H37" i="1"/>
  <c r="I37" i="1" s="1"/>
  <c r="N37" i="1" s="1"/>
  <c r="O37" i="1" s="1"/>
  <c r="J36" i="1"/>
  <c r="I36" i="1"/>
  <c r="N36" i="1" s="1"/>
  <c r="O36" i="1" s="1"/>
  <c r="H36" i="1"/>
  <c r="J35" i="1"/>
  <c r="H35" i="1"/>
  <c r="I35" i="1" s="1"/>
  <c r="N35" i="1" s="1"/>
  <c r="O35" i="1" s="1"/>
  <c r="J34" i="1"/>
  <c r="H34" i="1"/>
  <c r="I34" i="1" s="1"/>
  <c r="N34" i="1" s="1"/>
  <c r="O34" i="1" s="1"/>
  <c r="J33" i="1"/>
  <c r="I33" i="1"/>
  <c r="N33" i="1" s="1"/>
  <c r="O33" i="1" s="1"/>
  <c r="H33" i="1"/>
  <c r="J32" i="1"/>
  <c r="H32" i="1"/>
  <c r="I32" i="1" s="1"/>
  <c r="N32" i="1" s="1"/>
  <c r="O32" i="1" s="1"/>
  <c r="J31" i="1"/>
  <c r="H31" i="1"/>
  <c r="I31" i="1" s="1"/>
  <c r="N31" i="1" s="1"/>
  <c r="O31" i="1" s="1"/>
  <c r="J30" i="1"/>
  <c r="I30" i="1"/>
  <c r="N30" i="1" s="1"/>
  <c r="O30" i="1" s="1"/>
  <c r="H30" i="1"/>
  <c r="J29" i="1"/>
  <c r="H29" i="1"/>
  <c r="I29" i="1" s="1"/>
  <c r="N29" i="1" s="1"/>
  <c r="O29" i="1" s="1"/>
  <c r="J28" i="1"/>
  <c r="H28" i="1"/>
  <c r="I28" i="1" s="1"/>
  <c r="N28" i="1" s="1"/>
  <c r="O28" i="1" s="1"/>
  <c r="J27" i="1"/>
  <c r="I27" i="1"/>
  <c r="N27" i="1" s="1"/>
  <c r="O27" i="1" s="1"/>
  <c r="H27" i="1"/>
  <c r="J26" i="1"/>
  <c r="H26" i="1"/>
  <c r="I26" i="1" s="1"/>
  <c r="N26" i="1" s="1"/>
  <c r="O26" i="1" s="1"/>
  <c r="J25" i="1"/>
  <c r="H25" i="1"/>
  <c r="I25" i="1" s="1"/>
  <c r="N25" i="1" s="1"/>
  <c r="O25" i="1" s="1"/>
  <c r="J24" i="1"/>
  <c r="I24" i="1"/>
  <c r="N24" i="1" s="1"/>
  <c r="O24" i="1" s="1"/>
  <c r="H24" i="1"/>
  <c r="J23" i="1"/>
  <c r="H23" i="1"/>
  <c r="I23" i="1" s="1"/>
  <c r="N23" i="1" s="1"/>
  <c r="O23" i="1" s="1"/>
  <c r="J22" i="1"/>
  <c r="H22" i="1"/>
  <c r="I22" i="1" s="1"/>
  <c r="N22" i="1" s="1"/>
  <c r="O22" i="1" s="1"/>
  <c r="J21" i="1"/>
  <c r="I21" i="1"/>
  <c r="N21" i="1" s="1"/>
  <c r="O21" i="1" s="1"/>
  <c r="H21" i="1"/>
  <c r="J20" i="1"/>
  <c r="H20" i="1"/>
  <c r="I20" i="1" s="1"/>
  <c r="N20" i="1" s="1"/>
  <c r="O20" i="1" s="1"/>
  <c r="J19" i="1"/>
  <c r="H19" i="1"/>
  <c r="I19" i="1" s="1"/>
  <c r="N19" i="1" s="1"/>
  <c r="O19" i="1" s="1"/>
  <c r="J18" i="1"/>
  <c r="I18" i="1"/>
  <c r="N18" i="1" s="1"/>
  <c r="O18" i="1" s="1"/>
  <c r="H18" i="1"/>
  <c r="J17" i="1"/>
  <c r="H17" i="1"/>
  <c r="I17" i="1" s="1"/>
  <c r="N17" i="1" s="1"/>
  <c r="O17" i="1" s="1"/>
  <c r="J16" i="1"/>
  <c r="H16" i="1"/>
  <c r="I16" i="1" s="1"/>
  <c r="N16" i="1" s="1"/>
  <c r="O16" i="1" s="1"/>
  <c r="J15" i="1"/>
  <c r="I15" i="1"/>
  <c r="N15" i="1" s="1"/>
  <c r="O15" i="1" s="1"/>
  <c r="H15" i="1"/>
  <c r="J14" i="1"/>
  <c r="H14" i="1"/>
  <c r="I14" i="1" s="1"/>
  <c r="N14" i="1" s="1"/>
  <c r="O14" i="1" s="1"/>
  <c r="J13" i="1"/>
  <c r="I13" i="1"/>
  <c r="N13" i="1" s="1"/>
  <c r="O13" i="1" s="1"/>
  <c r="H13" i="1"/>
  <c r="J12" i="1"/>
  <c r="I12" i="1"/>
  <c r="N12" i="1" s="1"/>
  <c r="O12" i="1" s="1"/>
  <c r="H12" i="1"/>
  <c r="J11" i="1"/>
  <c r="H11" i="1"/>
  <c r="I11" i="1" s="1"/>
  <c r="N11" i="1" s="1"/>
  <c r="O11" i="1" s="1"/>
  <c r="J10" i="1"/>
  <c r="J67" i="1" s="1"/>
  <c r="I10" i="1"/>
  <c r="H10" i="1"/>
  <c r="H67" i="1" s="1"/>
  <c r="I67" i="1" l="1"/>
  <c r="N10" i="1"/>
  <c r="O10" i="1" l="1"/>
  <c r="N67" i="1"/>
  <c r="O67" i="1" s="1"/>
</calcChain>
</file>

<file path=xl/sharedStrings.xml><?xml version="1.0" encoding="utf-8"?>
<sst xmlns="http://schemas.openxmlformats.org/spreadsheetml/2006/main" count="86" uniqueCount="85">
  <si>
    <t>Příloha č. 9 k usnesení Rady hl. m. Prahy č.     ze dne</t>
  </si>
  <si>
    <t>Rozdělení příspěvku na výkon státní správy ze státního rozpočtu městským částem hl. m. Prahy na rok 2026</t>
  </si>
  <si>
    <t>v tis. Kč</t>
  </si>
  <si>
    <t>Městská část</t>
  </si>
  <si>
    <t xml:space="preserve"> Celkem příspěvek na výkon státní správy na rok 2025</t>
  </si>
  <si>
    <t>Ukazatele:</t>
  </si>
  <si>
    <t>Příspěvek ze státního rozpočtu na výkon státní správy na rok 2026</t>
  </si>
  <si>
    <t xml:space="preserve"> Celkem příspěvek na výkon státní správy na rok 2026</t>
  </si>
  <si>
    <t>Rozdíl PVSS r.2026-r.2025</t>
  </si>
  <si>
    <t>počet          obyvatel dle RO MV</t>
  </si>
  <si>
    <t>počet  žádostí o vydání OP</t>
  </si>
  <si>
    <t>počet opatrovanců</t>
  </si>
  <si>
    <t>počet živnostenských avíz</t>
  </si>
  <si>
    <t>obecný příspěvek na výkon státní správy</t>
  </si>
  <si>
    <t>na agendu občanských průkazů</t>
  </si>
  <si>
    <t>na veřejné  opatrovnictví</t>
  </si>
  <si>
    <t>na jednotná kontaktní místa</t>
  </si>
  <si>
    <t>na financování  matričních úřadů</t>
  </si>
  <si>
    <t>na financování živnosten. úřadů 343 Kč / avízo</t>
  </si>
  <si>
    <t xml:space="preserve">žádosti </t>
  </si>
  <si>
    <t>celkem</t>
  </si>
  <si>
    <t>k 1. 1. 2025</t>
  </si>
  <si>
    <t xml:space="preserve"> 1.1.-31.12. 2024</t>
  </si>
  <si>
    <t>k 31.3. 2025</t>
  </si>
  <si>
    <t>141 Kč /žádost</t>
  </si>
  <si>
    <t>agenda OP</t>
  </si>
  <si>
    <t xml:space="preserve"> 30,5 tis. Kč/ opatrovanec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</si>
  <si>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</si>
  <si>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</si>
  <si>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</si>
  <si>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</si>
  <si>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</si>
  <si>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</si>
  <si>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</si>
  <si>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</si>
  <si>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</si>
  <si>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</si>
  <si>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</si>
  <si>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</si>
  <si>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</si>
  <si>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</si>
  <si>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</si>
  <si>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</si>
  <si>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</si>
  <si>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</si>
  <si>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</si>
  <si>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</si>
  <si>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</si>
  <si>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</si>
  <si>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</si>
  <si>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</si>
  <si>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</si>
  <si>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</si>
  <si>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</si>
  <si>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</si>
  <si>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Dolní Měcholupy</t>
  </si>
  <si>
    <t>Dolní 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</si>
  <si>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</si>
  <si>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</si>
  <si>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</si>
  <si>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</si>
  <si>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</si>
  <si>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</si>
  <si>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</si>
  <si>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</si>
  <si>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</si>
  <si>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</si>
  <si>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</si>
  <si>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</si>
  <si>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</si>
  <si>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</si>
  <si>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</si>
  <si>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</si>
  <si>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</si>
  <si>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</si>
  <si>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</si>
  <si>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</si>
  <si>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</si>
  <si>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</si>
  <si>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</si>
  <si>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</si>
  <si>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</si>
  <si>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</si>
  <si>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</si>
  <si>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Celkem MČ 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</si>
</sst>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K_č_-;\-* #,##0.00\ _K_č_-;_-* &quot;-&quot;??\ _K_č_-;_-@_-"/>
    <numFmt numFmtId="166" formatCode="#,##0_ ;\-#,##0\ "/>
  </numFmts>
  <fonts count="9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11"/>
      <name val="Arial CE"/>
      <family val="2"/>
      <charset val="238"/>
    </font>
    <font>
      <b/>
      <u/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/>
    <xf numFmtId="0" fontId="1" fillId="0" borderId="0" xfId="1"/>
    <xf numFmtId="3" fontId="1" fillId="0" borderId="0" xfId="1" applyNumberFormat="1"/>
    <xf numFmtId="164" fontId="1" fillId="0" borderId="0" xfId="1" applyNumberFormat="1"/>
    <xf numFmtId="4" fontId="1" fillId="0" borderId="0" xfId="1" applyNumberFormat="1"/>
    <xf numFmtId="0" fontId="1" fillId="0" borderId="0" xfId="1" applyAlignment="1">
      <alignment horizontal="left"/>
    </xf>
    <xf numFmtId="0" fontId="3" fillId="0" borderId="0" xfId="1" applyFont="1"/>
    <xf numFmtId="3" fontId="3" fillId="0" borderId="0" xfId="1" applyNumberFormat="1" applyFont="1"/>
    <xf numFmtId="3" fontId="4" fillId="0" borderId="0" xfId="1" applyNumberFormat="1" applyFont="1"/>
    <xf numFmtId="164" fontId="4" fillId="0" borderId="0" xfId="1" applyNumberFormat="1" applyFont="1"/>
    <xf numFmtId="4" fontId="4" fillId="0" borderId="0" xfId="1" applyNumberFormat="1" applyFont="1"/>
    <xf numFmtId="0" fontId="5" fillId="0" borderId="0" xfId="1" applyFont="1"/>
    <xf numFmtId="0" fontId="6" fillId="0" borderId="0" xfId="1" applyFont="1"/>
    <xf numFmtId="4" fontId="4" fillId="0" borderId="0" xfId="1" applyNumberFormat="1" applyFont="1" applyAlignment="1">
      <alignment horizontal="right"/>
    </xf>
    <xf numFmtId="0" fontId="4" fillId="0" borderId="0" xfId="1" applyFont="1" applyAlignment="1">
      <alignment horizontal="left"/>
    </xf>
    <xf numFmtId="164" fontId="7" fillId="0" borderId="14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wrapText="1"/>
    </xf>
    <xf numFmtId="0" fontId="7" fillId="0" borderId="19" xfId="1" applyFont="1" applyBorder="1" applyAlignment="1">
      <alignment horizontal="center" wrapText="1"/>
    </xf>
    <xf numFmtId="49" fontId="7" fillId="0" borderId="19" xfId="1" applyNumberFormat="1" applyFont="1" applyBorder="1" applyAlignment="1">
      <alignment horizontal="center" wrapText="1"/>
    </xf>
    <xf numFmtId="164" fontId="7" fillId="0" borderId="20" xfId="1" applyNumberFormat="1" applyFont="1" applyBorder="1" applyAlignment="1">
      <alignment horizontal="center" wrapText="1"/>
    </xf>
    <xf numFmtId="164" fontId="7" fillId="0" borderId="13" xfId="1" applyNumberFormat="1" applyFont="1" applyBorder="1" applyAlignment="1">
      <alignment horizontal="center" wrapText="1"/>
    </xf>
    <xf numFmtId="3" fontId="7" fillId="0" borderId="21" xfId="1" applyNumberFormat="1" applyFont="1" applyBorder="1" applyAlignment="1">
      <alignment horizontal="center" wrapText="1"/>
    </xf>
    <xf numFmtId="3" fontId="7" fillId="2" borderId="16" xfId="1" applyNumberFormat="1" applyFont="1" applyFill="1" applyBorder="1"/>
    <xf numFmtId="4" fontId="7" fillId="2" borderId="16" xfId="1" applyNumberFormat="1" applyFont="1" applyFill="1" applyBorder="1"/>
    <xf numFmtId="166" fontId="2" fillId="0" borderId="14" xfId="2" applyNumberFormat="1" applyFont="1" applyBorder="1" applyAlignment="1">
      <alignment horizontal="right"/>
    </xf>
    <xf numFmtId="166" fontId="2" fillId="0" borderId="22" xfId="2" applyNumberFormat="1" applyFont="1" applyBorder="1" applyAlignment="1">
      <alignment horizontal="right"/>
    </xf>
    <xf numFmtId="166" fontId="2" fillId="0" borderId="23" xfId="2" applyNumberFormat="1" applyFont="1" applyBorder="1" applyAlignment="1">
      <alignment horizontal="right"/>
    </xf>
    <xf numFmtId="4" fontId="7" fillId="0" borderId="24" xfId="1" applyNumberFormat="1" applyFont="1" applyBorder="1" applyAlignment="1">
      <alignment horizontal="right" indent="1"/>
    </xf>
    <xf numFmtId="4" fontId="2" fillId="0" borderId="9" xfId="1" applyNumberFormat="1" applyFont="1" applyBorder="1" applyAlignment="1">
      <alignment horizontal="right" indent="1"/>
    </xf>
    <xf numFmtId="4" fontId="7" fillId="0" borderId="25" xfId="1" applyNumberFormat="1" applyFont="1" applyBorder="1" applyAlignment="1">
      <alignment horizontal="right" indent="1"/>
    </xf>
    <xf numFmtId="4" fontId="7" fillId="0" borderId="26" xfId="1" applyNumberFormat="1" applyFont="1" applyBorder="1" applyAlignment="1">
      <alignment horizontal="right" indent="1"/>
    </xf>
    <xf numFmtId="4" fontId="7" fillId="0" borderId="9" xfId="1" applyNumberFormat="1" applyFont="1" applyBorder="1" applyAlignment="1">
      <alignment horizontal="right" indent="1"/>
    </xf>
    <xf numFmtId="4" fontId="7" fillId="0" borderId="10" xfId="1" applyNumberFormat="1" applyFont="1" applyBorder="1" applyAlignment="1">
      <alignment horizontal="right" indent="1"/>
    </xf>
    <xf numFmtId="4" fontId="7" fillId="2" borderId="10" xfId="1" applyNumberFormat="1" applyFont="1" applyFill="1" applyBorder="1"/>
    <xf numFmtId="4" fontId="2" fillId="0" borderId="27" xfId="1" applyNumberFormat="1" applyFont="1" applyBorder="1" applyAlignment="1">
      <alignment horizontal="right" indent="1"/>
    </xf>
    <xf numFmtId="3" fontId="7" fillId="2" borderId="28" xfId="1" applyNumberFormat="1" applyFont="1" applyFill="1" applyBorder="1"/>
    <xf numFmtId="4" fontId="7" fillId="2" borderId="28" xfId="1" applyNumberFormat="1" applyFont="1" applyFill="1" applyBorder="1"/>
    <xf numFmtId="166" fontId="2" fillId="0" borderId="29" xfId="2" applyNumberFormat="1" applyFont="1" applyBorder="1" applyAlignment="1">
      <alignment horizontal="right"/>
    </xf>
    <xf numFmtId="4" fontId="2" fillId="0" borderId="30" xfId="1" applyNumberFormat="1" applyFont="1" applyBorder="1" applyAlignment="1">
      <alignment horizontal="right" indent="1"/>
    </xf>
    <xf numFmtId="4" fontId="7" fillId="0" borderId="31" xfId="1" applyNumberFormat="1" applyFont="1" applyBorder="1" applyAlignment="1">
      <alignment horizontal="right" indent="1"/>
    </xf>
    <xf numFmtId="4" fontId="7" fillId="0" borderId="28" xfId="1" applyNumberFormat="1" applyFont="1" applyBorder="1" applyAlignment="1">
      <alignment horizontal="right" indent="1"/>
    </xf>
    <xf numFmtId="4" fontId="7" fillId="0" borderId="30" xfId="1" applyNumberFormat="1" applyFont="1" applyBorder="1" applyAlignment="1">
      <alignment horizontal="right" indent="1"/>
    </xf>
    <xf numFmtId="4" fontId="7" fillId="0" borderId="32" xfId="1" applyNumberFormat="1" applyFont="1" applyBorder="1" applyAlignment="1">
      <alignment horizontal="right" indent="1"/>
    </xf>
    <xf numFmtId="4" fontId="7" fillId="2" borderId="32" xfId="1" applyNumberFormat="1" applyFont="1" applyFill="1" applyBorder="1"/>
    <xf numFmtId="4" fontId="2" fillId="0" borderId="32" xfId="1" applyNumberFormat="1" applyFont="1" applyBorder="1" applyAlignment="1">
      <alignment horizontal="right" indent="1"/>
    </xf>
    <xf numFmtId="4" fontId="2" fillId="0" borderId="24" xfId="1" applyNumberFormat="1" applyFont="1" applyBorder="1" applyAlignment="1">
      <alignment horizontal="right" indent="1"/>
    </xf>
    <xf numFmtId="4" fontId="7" fillId="0" borderId="16" xfId="1" applyNumberFormat="1" applyFont="1" applyBorder="1" applyAlignment="1">
      <alignment horizontal="right" indent="1"/>
    </xf>
    <xf numFmtId="4" fontId="7" fillId="2" borderId="27" xfId="1" applyNumberFormat="1" applyFont="1" applyFill="1" applyBorder="1"/>
    <xf numFmtId="164" fontId="7" fillId="0" borderId="30" xfId="1" applyNumberFormat="1" applyFont="1" applyBorder="1" applyAlignment="1">
      <alignment horizontal="right" indent="1"/>
    </xf>
    <xf numFmtId="3" fontId="7" fillId="2" borderId="21" xfId="1" applyNumberFormat="1" applyFont="1" applyFill="1" applyBorder="1"/>
    <xf numFmtId="4" fontId="7" fillId="2" borderId="21" xfId="1" applyNumberFormat="1" applyFont="1" applyFill="1" applyBorder="1"/>
    <xf numFmtId="166" fontId="2" fillId="0" borderId="18" xfId="2" applyNumberFormat="1" applyFont="1" applyBorder="1" applyAlignment="1">
      <alignment horizontal="right"/>
    </xf>
    <xf numFmtId="166" fontId="2" fillId="0" borderId="33" xfId="2" applyNumberFormat="1" applyFont="1" applyBorder="1" applyAlignment="1">
      <alignment horizontal="right"/>
    </xf>
    <xf numFmtId="166" fontId="2" fillId="0" borderId="34" xfId="2" applyNumberFormat="1" applyFont="1" applyBorder="1" applyAlignment="1">
      <alignment horizontal="right"/>
    </xf>
    <xf numFmtId="4" fontId="7" fillId="0" borderId="35" xfId="1" applyNumberFormat="1" applyFont="1" applyBorder="1" applyAlignment="1">
      <alignment horizontal="right" indent="1"/>
    </xf>
    <xf numFmtId="4" fontId="2" fillId="0" borderId="36" xfId="1" applyNumberFormat="1" applyFont="1" applyBorder="1" applyAlignment="1">
      <alignment horizontal="right" indent="1"/>
    </xf>
    <xf numFmtId="4" fontId="7" fillId="0" borderId="37" xfId="1" applyNumberFormat="1" applyFont="1" applyBorder="1" applyAlignment="1">
      <alignment horizontal="right" indent="1"/>
    </xf>
    <xf numFmtId="4" fontId="7" fillId="0" borderId="17" xfId="1" applyNumberFormat="1" applyFont="1" applyBorder="1" applyAlignment="1">
      <alignment horizontal="right" indent="1"/>
    </xf>
    <xf numFmtId="164" fontId="7" fillId="0" borderId="36" xfId="1" applyNumberFormat="1" applyFont="1" applyBorder="1" applyAlignment="1">
      <alignment horizontal="right" indent="1"/>
    </xf>
    <xf numFmtId="4" fontId="7" fillId="0" borderId="38" xfId="1" applyNumberFormat="1" applyFont="1" applyBorder="1" applyAlignment="1">
      <alignment horizontal="right" indent="1"/>
    </xf>
    <xf numFmtId="4" fontId="7" fillId="2" borderId="38" xfId="1" applyNumberFormat="1" applyFont="1" applyFill="1" applyBorder="1"/>
    <xf numFmtId="4" fontId="2" fillId="0" borderId="38" xfId="1" applyNumberFormat="1" applyFont="1" applyBorder="1" applyAlignment="1">
      <alignment horizontal="right" indent="1"/>
    </xf>
    <xf numFmtId="166" fontId="2" fillId="0" borderId="39" xfId="2" applyNumberFormat="1" applyFont="1" applyBorder="1" applyAlignment="1">
      <alignment horizontal="right"/>
    </xf>
    <xf numFmtId="166" fontId="2" fillId="0" borderId="15" xfId="2" applyNumberFormat="1" applyFont="1" applyBorder="1" applyAlignment="1">
      <alignment horizontal="right"/>
    </xf>
    <xf numFmtId="4" fontId="7" fillId="0" borderId="29" xfId="1" applyNumberFormat="1" applyFont="1" applyBorder="1" applyAlignment="1">
      <alignment horizontal="right" indent="1"/>
    </xf>
    <xf numFmtId="4" fontId="7" fillId="0" borderId="27" xfId="1" applyNumberFormat="1" applyFont="1" applyBorder="1" applyAlignment="1">
      <alignment horizontal="right" indent="1"/>
    </xf>
    <xf numFmtId="164" fontId="7" fillId="0" borderId="9" xfId="1" applyNumberFormat="1" applyFont="1" applyBorder="1" applyAlignment="1">
      <alignment horizontal="right" indent="1"/>
    </xf>
    <xf numFmtId="4" fontId="7" fillId="2" borderId="26" xfId="1" applyNumberFormat="1" applyFont="1" applyFill="1" applyBorder="1"/>
    <xf numFmtId="166" fontId="2" fillId="0" borderId="31" xfId="2" applyNumberFormat="1" applyFont="1" applyBorder="1" applyAlignment="1">
      <alignment horizontal="right"/>
    </xf>
    <xf numFmtId="4" fontId="7" fillId="0" borderId="40" xfId="1" applyNumberFormat="1" applyFont="1" applyBorder="1" applyAlignment="1">
      <alignment horizontal="right" indent="1"/>
    </xf>
    <xf numFmtId="166" fontId="2" fillId="0" borderId="41" xfId="2" applyNumberFormat="1" applyFont="1" applyBorder="1" applyAlignment="1">
      <alignment horizontal="right"/>
    </xf>
    <xf numFmtId="4" fontId="7" fillId="2" borderId="42" xfId="1" applyNumberFormat="1" applyFont="1" applyFill="1" applyBorder="1"/>
    <xf numFmtId="166" fontId="2" fillId="0" borderId="43" xfId="2" applyNumberFormat="1" applyFont="1" applyBorder="1" applyAlignment="1">
      <alignment horizontal="right"/>
    </xf>
    <xf numFmtId="166" fontId="2" fillId="0" borderId="44" xfId="2" applyNumberFormat="1" applyFont="1" applyBorder="1" applyAlignment="1">
      <alignment horizontal="right"/>
    </xf>
    <xf numFmtId="166" fontId="2" fillId="0" borderId="13" xfId="2" applyNumberFormat="1" applyFont="1" applyBorder="1" applyAlignment="1">
      <alignment horizontal="right"/>
    </xf>
    <xf numFmtId="4" fontId="7" fillId="0" borderId="45" xfId="1" applyNumberFormat="1" applyFont="1" applyBorder="1" applyAlignment="1">
      <alignment horizontal="right" indent="1"/>
    </xf>
    <xf numFmtId="4" fontId="2" fillId="0" borderId="46" xfId="1" applyNumberFormat="1" applyFont="1" applyBorder="1" applyAlignment="1">
      <alignment horizontal="right" indent="1"/>
    </xf>
    <xf numFmtId="3" fontId="3" fillId="2" borderId="47" xfId="1" applyNumberFormat="1" applyFont="1" applyFill="1" applyBorder="1"/>
    <xf numFmtId="4" fontId="7" fillId="2" borderId="48" xfId="1" applyNumberFormat="1" applyFont="1" applyFill="1" applyBorder="1"/>
    <xf numFmtId="166" fontId="7" fillId="0" borderId="49" xfId="2" applyNumberFormat="1" applyFont="1" applyBorder="1" applyAlignment="1">
      <alignment horizontal="right"/>
    </xf>
    <xf numFmtId="3" fontId="7" fillId="0" borderId="50" xfId="1" applyNumberFormat="1" applyFont="1" applyBorder="1" applyAlignment="1">
      <alignment horizontal="right"/>
    </xf>
    <xf numFmtId="3" fontId="7" fillId="0" borderId="51" xfId="1" applyNumberFormat="1" applyFont="1" applyBorder="1" applyAlignment="1">
      <alignment horizontal="right"/>
    </xf>
    <xf numFmtId="4" fontId="7" fillId="0" borderId="48" xfId="1" applyNumberFormat="1" applyFont="1" applyBorder="1" applyAlignment="1">
      <alignment horizontal="right"/>
    </xf>
    <xf numFmtId="164" fontId="2" fillId="0" borderId="35" xfId="1" applyNumberFormat="1" applyFont="1" applyBorder="1" applyAlignment="1">
      <alignment horizontal="right"/>
    </xf>
    <xf numFmtId="4" fontId="7" fillId="0" borderId="52" xfId="1" applyNumberFormat="1" applyFont="1" applyBorder="1" applyAlignment="1">
      <alignment horizontal="right"/>
    </xf>
    <xf numFmtId="4" fontId="7" fillId="0" borderId="53" xfId="1" applyNumberFormat="1" applyFont="1" applyBorder="1" applyAlignment="1">
      <alignment horizontal="right"/>
    </xf>
    <xf numFmtId="4" fontId="7" fillId="0" borderId="47" xfId="1" applyNumberFormat="1" applyFont="1" applyBorder="1" applyAlignment="1">
      <alignment horizontal="right"/>
    </xf>
    <xf numFmtId="4" fontId="7" fillId="0" borderId="54" xfId="1" applyNumberFormat="1" applyFont="1" applyBorder="1" applyAlignment="1">
      <alignment horizontal="right"/>
    </xf>
    <xf numFmtId="4" fontId="7" fillId="2" borderId="17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8" fillId="0" borderId="17" xfId="1" applyNumberFormat="1" applyFont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7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wrapText="1"/>
    </xf>
    <xf numFmtId="3" fontId="2" fillId="0" borderId="11" xfId="1" applyNumberFormat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7" fillId="0" borderId="8" xfId="1" applyFont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4" fontId="7" fillId="0" borderId="3" xfId="1" applyNumberFormat="1" applyFont="1" applyBorder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 applyAlignment="1">
      <alignment horizontal="center" wrapText="1"/>
    </xf>
  </cellXfs>
  <cellStyles count="3">
    <cellStyle name="Čárka 2" xfId="2" xr:uid="{B28681DB-D641-443D-82F3-83F0D44998B2}"/>
    <cellStyle name="Normální" xfId="0" builtinId="0"/>
    <cellStyle name="Normální 2" xfId="1" xr:uid="{6D7E1CAE-40EE-43C3-89E0-B4F7D80A5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A61A-F880-4306-A70D-2D50C7482A6C}">
  <dimension ref="A1:O67"/>
  <sheetViews>
    <sheetView tabSelected="1" zoomScale="110" zoomScaleNormal="110" workbookViewId="0">
      <selection activeCell="I18" sqref="I18"/>
    </sheetView>
  </sheetViews>
  <sheetFormatPr defaultRowHeight="14"/>
  <cols>
    <col min="1" max="1" width="15.75" customWidth="1"/>
    <col min="2" max="2" width="10.4140625" customWidth="1"/>
    <col min="3" max="3" width="8.83203125" customWidth="1"/>
    <col min="5" max="5" width="10.58203125" customWidth="1"/>
    <col min="6" max="6" width="12.4140625" customWidth="1"/>
    <col min="7" max="7" width="10.58203125" customWidth="1"/>
    <col min="8" max="8" width="9.58203125" customWidth="1"/>
    <col min="9" max="9" width="9.75" customWidth="1"/>
    <col min="10" max="10" width="11.1640625" customWidth="1"/>
    <col min="11" max="11" width="9.25" customWidth="1"/>
    <col min="12" max="12" width="10.75" customWidth="1"/>
    <col min="13" max="13" width="10.83203125" customWidth="1"/>
    <col min="14" max="15" width="10.58203125" customWidth="1"/>
  </cols>
  <sheetData>
    <row r="1" spans="1:15">
      <c r="A1" s="1" t="s">
        <v>0</v>
      </c>
      <c r="B1" s="2"/>
      <c r="C1" s="3"/>
      <c r="D1" s="2"/>
      <c r="E1" s="2"/>
      <c r="F1" s="2"/>
      <c r="G1" s="3"/>
      <c r="H1" s="4"/>
      <c r="I1" s="4"/>
      <c r="J1" s="4"/>
      <c r="K1" s="4"/>
      <c r="L1" s="5"/>
      <c r="M1" s="5"/>
      <c r="N1" s="5"/>
      <c r="O1" s="6"/>
    </row>
    <row r="2" spans="1:15">
      <c r="A2" s="7"/>
      <c r="B2" s="7"/>
      <c r="C2" s="8"/>
      <c r="D2" s="7"/>
      <c r="E2" s="7"/>
      <c r="F2" s="7"/>
      <c r="G2" s="9"/>
      <c r="H2" s="10"/>
      <c r="I2" s="10"/>
      <c r="J2" s="10"/>
      <c r="K2" s="10"/>
      <c r="L2" s="11"/>
      <c r="M2" s="11"/>
      <c r="N2" s="11"/>
      <c r="O2" s="6"/>
    </row>
    <row r="3" spans="1:15">
      <c r="A3" s="12" t="s">
        <v>1</v>
      </c>
      <c r="B3" s="12"/>
      <c r="C3" s="8"/>
      <c r="D3" s="7"/>
      <c r="E3" s="7"/>
      <c r="F3" s="7"/>
      <c r="G3" s="9"/>
      <c r="H3" s="10"/>
      <c r="I3" s="10"/>
      <c r="J3" s="10"/>
      <c r="K3" s="10"/>
      <c r="L3" s="11"/>
      <c r="M3" s="11"/>
      <c r="N3" s="11"/>
      <c r="O3" s="6"/>
    </row>
    <row r="4" spans="1:15">
      <c r="A4" s="13"/>
      <c r="B4" s="13"/>
      <c r="C4" s="8"/>
      <c r="D4" s="7"/>
      <c r="E4" s="7"/>
      <c r="F4" s="7"/>
      <c r="G4" s="9"/>
      <c r="H4" s="10"/>
      <c r="I4" s="10"/>
      <c r="J4" s="10"/>
      <c r="K4" s="10"/>
      <c r="L4" s="11"/>
      <c r="M4" s="11"/>
      <c r="N4" s="11"/>
      <c r="O4" s="6"/>
    </row>
    <row r="5" spans="1:15" ht="14.5" thickBot="1">
      <c r="A5" s="7"/>
      <c r="B5" s="7"/>
      <c r="C5" s="8"/>
      <c r="D5" s="7"/>
      <c r="E5" s="7"/>
      <c r="F5" s="7"/>
      <c r="G5" s="9"/>
      <c r="H5" s="10"/>
      <c r="I5" s="10"/>
      <c r="J5" s="10"/>
      <c r="K5" s="10"/>
      <c r="L5" s="11"/>
      <c r="M5" s="11"/>
      <c r="N5" s="14"/>
      <c r="O5" s="15" t="s">
        <v>2</v>
      </c>
    </row>
    <row r="6" spans="1:15" ht="14.5" thickBot="1">
      <c r="A6" s="91" t="s">
        <v>3</v>
      </c>
      <c r="B6" s="91" t="s">
        <v>4</v>
      </c>
      <c r="C6" s="96" t="s">
        <v>5</v>
      </c>
      <c r="D6" s="97"/>
      <c r="E6" s="97"/>
      <c r="F6" s="98"/>
      <c r="G6" s="99" t="s">
        <v>6</v>
      </c>
      <c r="H6" s="97"/>
      <c r="I6" s="97"/>
      <c r="J6" s="97"/>
      <c r="K6" s="97"/>
      <c r="L6" s="97"/>
      <c r="M6" s="97"/>
      <c r="N6" s="110" t="s">
        <v>7</v>
      </c>
      <c r="O6" s="100" t="s">
        <v>8</v>
      </c>
    </row>
    <row r="7" spans="1:15" ht="19" customHeight="1">
      <c r="A7" s="92"/>
      <c r="B7" s="94"/>
      <c r="C7" s="114" t="s">
        <v>9</v>
      </c>
      <c r="D7" s="116" t="s">
        <v>10</v>
      </c>
      <c r="E7" s="116" t="s">
        <v>11</v>
      </c>
      <c r="F7" s="118" t="s">
        <v>12</v>
      </c>
      <c r="G7" s="100" t="s">
        <v>13</v>
      </c>
      <c r="H7" s="101" t="s">
        <v>14</v>
      </c>
      <c r="I7" s="102"/>
      <c r="J7" s="103" t="s">
        <v>15</v>
      </c>
      <c r="K7" s="105" t="s">
        <v>16</v>
      </c>
      <c r="L7" s="107" t="s">
        <v>17</v>
      </c>
      <c r="M7" s="120" t="s">
        <v>18</v>
      </c>
      <c r="N7" s="111"/>
      <c r="O7" s="112"/>
    </row>
    <row r="8" spans="1:15" ht="18" customHeight="1">
      <c r="A8" s="92"/>
      <c r="B8" s="94"/>
      <c r="C8" s="115"/>
      <c r="D8" s="117"/>
      <c r="E8" s="117"/>
      <c r="F8" s="119"/>
      <c r="G8" s="92"/>
      <c r="H8" s="16" t="s">
        <v>19</v>
      </c>
      <c r="I8" s="17" t="s">
        <v>20</v>
      </c>
      <c r="J8" s="104"/>
      <c r="K8" s="106"/>
      <c r="L8" s="108"/>
      <c r="M8" s="121"/>
      <c r="N8" s="111"/>
      <c r="O8" s="112"/>
    </row>
    <row r="9" spans="1:15" ht="22" thickBot="1">
      <c r="A9" s="93"/>
      <c r="B9" s="95"/>
      <c r="C9" s="18" t="s">
        <v>21</v>
      </c>
      <c r="D9" s="19" t="s">
        <v>22</v>
      </c>
      <c r="E9" s="20" t="s">
        <v>23</v>
      </c>
      <c r="F9" s="19" t="s">
        <v>22</v>
      </c>
      <c r="G9" s="93"/>
      <c r="H9" s="21" t="s">
        <v>24</v>
      </c>
      <c r="I9" s="22" t="s">
        <v>25</v>
      </c>
      <c r="J9" s="23" t="s">
        <v>26</v>
      </c>
      <c r="K9" s="106"/>
      <c r="L9" s="109"/>
      <c r="M9" s="122"/>
      <c r="N9" s="111"/>
      <c r="O9" s="113"/>
    </row>
    <row r="10" spans="1:15">
      <c r="A10" s="24" t="s">
        <v>27</v>
      </c>
      <c r="B10" s="25">
        <v>37911.800000000003</v>
      </c>
      <c r="C10" s="26">
        <v>32860</v>
      </c>
      <c r="D10" s="27">
        <v>5949</v>
      </c>
      <c r="E10" s="27">
        <v>25</v>
      </c>
      <c r="F10" s="28">
        <v>32821</v>
      </c>
      <c r="G10" s="29">
        <v>18812.2</v>
      </c>
      <c r="H10" s="30">
        <f t="shared" ref="H10:H66" si="0">D10*0.141</f>
        <v>838.80899999999997</v>
      </c>
      <c r="I10" s="31">
        <f>ROUND(H10,1)</f>
        <v>838.8</v>
      </c>
      <c r="J10" s="32">
        <f t="shared" ref="J10:J66" si="1">E10*30.5</f>
        <v>762.5</v>
      </c>
      <c r="K10" s="33">
        <v>2160</v>
      </c>
      <c r="L10" s="32">
        <v>2574.9</v>
      </c>
      <c r="M10" s="34">
        <v>11257.6</v>
      </c>
      <c r="N10" s="35">
        <f t="shared" ref="N10:N66" si="2">G10+I10+J10+K10+L10+M10</f>
        <v>36406</v>
      </c>
      <c r="O10" s="36">
        <f t="shared" ref="O10:O67" si="3">N10-B10</f>
        <v>-1505.8000000000029</v>
      </c>
    </row>
    <row r="11" spans="1:15">
      <c r="A11" s="37" t="s">
        <v>28</v>
      </c>
      <c r="B11" s="38">
        <v>44513.099999999991</v>
      </c>
      <c r="C11" s="26">
        <v>56578</v>
      </c>
      <c r="D11" s="39">
        <v>8406</v>
      </c>
      <c r="E11" s="39">
        <v>41</v>
      </c>
      <c r="F11" s="28">
        <v>18572</v>
      </c>
      <c r="G11" s="29">
        <v>31474.2</v>
      </c>
      <c r="H11" s="40">
        <f t="shared" si="0"/>
        <v>1185.2459999999999</v>
      </c>
      <c r="I11" s="41">
        <f t="shared" ref="I11:I66" si="4">ROUND(H11,1)</f>
        <v>1185.2</v>
      </c>
      <c r="J11" s="42">
        <f t="shared" si="1"/>
        <v>1250.5</v>
      </c>
      <c r="K11" s="43"/>
      <c r="L11" s="42">
        <v>4705.5</v>
      </c>
      <c r="M11" s="44">
        <v>6370.2</v>
      </c>
      <c r="N11" s="45">
        <f t="shared" si="2"/>
        <v>44985.599999999999</v>
      </c>
      <c r="O11" s="46">
        <f t="shared" si="3"/>
        <v>472.50000000000728</v>
      </c>
    </row>
    <row r="12" spans="1:15">
      <c r="A12" s="37" t="s">
        <v>29</v>
      </c>
      <c r="B12" s="38">
        <v>58848.100000000006</v>
      </c>
      <c r="C12" s="26">
        <v>88780</v>
      </c>
      <c r="D12" s="39">
        <v>8052</v>
      </c>
      <c r="E12" s="39">
        <v>42</v>
      </c>
      <c r="F12" s="28">
        <v>15287</v>
      </c>
      <c r="G12" s="29">
        <v>49373.7</v>
      </c>
      <c r="H12" s="40">
        <f t="shared" si="0"/>
        <v>1135.3319999999999</v>
      </c>
      <c r="I12" s="41">
        <f t="shared" si="4"/>
        <v>1135.3</v>
      </c>
      <c r="J12" s="42">
        <f t="shared" si="1"/>
        <v>1281</v>
      </c>
      <c r="K12" s="43"/>
      <c r="L12" s="42">
        <v>1043.5</v>
      </c>
      <c r="M12" s="44">
        <v>5243.4</v>
      </c>
      <c r="N12" s="45">
        <f t="shared" si="2"/>
        <v>58076.9</v>
      </c>
      <c r="O12" s="46">
        <f t="shared" si="3"/>
        <v>-771.20000000000437</v>
      </c>
    </row>
    <row r="13" spans="1:15">
      <c r="A13" s="37" t="s">
        <v>30</v>
      </c>
      <c r="B13" s="38">
        <v>111703.59999999999</v>
      </c>
      <c r="C13" s="26">
        <v>143958</v>
      </c>
      <c r="D13" s="39">
        <v>17603</v>
      </c>
      <c r="E13" s="39">
        <v>166</v>
      </c>
      <c r="F13" s="28">
        <v>24280</v>
      </c>
      <c r="G13" s="29">
        <v>89293.1</v>
      </c>
      <c r="H13" s="47">
        <f t="shared" si="0"/>
        <v>2482.0229999999997</v>
      </c>
      <c r="I13" s="41">
        <f t="shared" si="4"/>
        <v>2482</v>
      </c>
      <c r="J13" s="48">
        <f t="shared" si="1"/>
        <v>5063</v>
      </c>
      <c r="K13" s="29"/>
      <c r="L13" s="48">
        <v>8098</v>
      </c>
      <c r="M13" s="44">
        <v>8328</v>
      </c>
      <c r="N13" s="49">
        <f t="shared" si="2"/>
        <v>113264.1</v>
      </c>
      <c r="O13" s="46">
        <f t="shared" si="3"/>
        <v>1560.5000000000146</v>
      </c>
    </row>
    <row r="14" spans="1:15">
      <c r="A14" s="37" t="s">
        <v>31</v>
      </c>
      <c r="B14" s="38">
        <v>77291</v>
      </c>
      <c r="C14" s="26">
        <v>104515</v>
      </c>
      <c r="D14" s="39">
        <v>11428</v>
      </c>
      <c r="E14" s="39">
        <v>49</v>
      </c>
      <c r="F14" s="28">
        <v>16113</v>
      </c>
      <c r="G14" s="29">
        <v>64941.2</v>
      </c>
      <c r="H14" s="40">
        <f t="shared" si="0"/>
        <v>1611.348</v>
      </c>
      <c r="I14" s="41">
        <f t="shared" si="4"/>
        <v>1611.3</v>
      </c>
      <c r="J14" s="48">
        <f t="shared" si="1"/>
        <v>1494.5</v>
      </c>
      <c r="K14" s="43"/>
      <c r="L14" s="48">
        <v>3818</v>
      </c>
      <c r="M14" s="44">
        <v>5526.8</v>
      </c>
      <c r="N14" s="45">
        <f t="shared" si="2"/>
        <v>77391.8</v>
      </c>
      <c r="O14" s="46">
        <f t="shared" si="3"/>
        <v>100.80000000000291</v>
      </c>
    </row>
    <row r="15" spans="1:15">
      <c r="A15" s="37" t="s">
        <v>32</v>
      </c>
      <c r="B15" s="38">
        <v>91984.7</v>
      </c>
      <c r="C15" s="26">
        <v>116589</v>
      </c>
      <c r="D15" s="39">
        <v>16969</v>
      </c>
      <c r="E15" s="39">
        <v>88</v>
      </c>
      <c r="F15" s="28">
        <v>15466</v>
      </c>
      <c r="G15" s="29">
        <v>79735.899999999994</v>
      </c>
      <c r="H15" s="40">
        <f t="shared" si="0"/>
        <v>2392.6289999999999</v>
      </c>
      <c r="I15" s="41">
        <f t="shared" si="4"/>
        <v>2392.6</v>
      </c>
      <c r="J15" s="48">
        <f t="shared" si="1"/>
        <v>2684</v>
      </c>
      <c r="K15" s="43"/>
      <c r="L15" s="48">
        <v>2136.1</v>
      </c>
      <c r="M15" s="44">
        <v>5304.8</v>
      </c>
      <c r="N15" s="45">
        <f t="shared" si="2"/>
        <v>92253.400000000009</v>
      </c>
      <c r="O15" s="46">
        <f t="shared" si="3"/>
        <v>268.70000000001164</v>
      </c>
    </row>
    <row r="16" spans="1:15">
      <c r="A16" s="37" t="s">
        <v>33</v>
      </c>
      <c r="B16" s="38">
        <v>37310.300000000003</v>
      </c>
      <c r="C16" s="26">
        <v>51398</v>
      </c>
      <c r="D16" s="39">
        <v>6414</v>
      </c>
      <c r="E16" s="39">
        <v>41</v>
      </c>
      <c r="F16" s="28">
        <v>8096</v>
      </c>
      <c r="G16" s="29">
        <v>30615.5</v>
      </c>
      <c r="H16" s="40">
        <f t="shared" si="0"/>
        <v>904.37399999999991</v>
      </c>
      <c r="I16" s="41">
        <f t="shared" si="4"/>
        <v>904.4</v>
      </c>
      <c r="J16" s="48">
        <f t="shared" si="1"/>
        <v>1250.5</v>
      </c>
      <c r="K16" s="43">
        <v>1512</v>
      </c>
      <c r="L16" s="48">
        <v>608.29999999999995</v>
      </c>
      <c r="M16" s="44">
        <v>2776.9</v>
      </c>
      <c r="N16" s="45">
        <f t="shared" si="2"/>
        <v>37667.600000000006</v>
      </c>
      <c r="O16" s="46">
        <f t="shared" si="3"/>
        <v>357.30000000000291</v>
      </c>
    </row>
    <row r="17" spans="1:15">
      <c r="A17" s="37" t="s">
        <v>34</v>
      </c>
      <c r="B17" s="38">
        <v>94120.1</v>
      </c>
      <c r="C17" s="26">
        <v>118811</v>
      </c>
      <c r="D17" s="39">
        <v>12062</v>
      </c>
      <c r="E17" s="39">
        <v>125</v>
      </c>
      <c r="F17" s="28">
        <v>19137</v>
      </c>
      <c r="G17" s="29">
        <v>77473.3</v>
      </c>
      <c r="H17" s="40">
        <f t="shared" si="0"/>
        <v>1700.7419999999997</v>
      </c>
      <c r="I17" s="41">
        <f t="shared" si="4"/>
        <v>1700.7</v>
      </c>
      <c r="J17" s="48">
        <f t="shared" si="1"/>
        <v>3812.5</v>
      </c>
      <c r="K17" s="50"/>
      <c r="L17" s="48">
        <v>5340.7</v>
      </c>
      <c r="M17" s="44">
        <v>6564</v>
      </c>
      <c r="N17" s="45">
        <f t="shared" si="2"/>
        <v>94891.199999999997</v>
      </c>
      <c r="O17" s="46">
        <f t="shared" si="3"/>
        <v>771.09999999999127</v>
      </c>
    </row>
    <row r="18" spans="1:15">
      <c r="A18" s="37" t="s">
        <v>35</v>
      </c>
      <c r="B18" s="38">
        <v>47405.200000000004</v>
      </c>
      <c r="C18" s="26">
        <v>72840</v>
      </c>
      <c r="D18" s="39">
        <v>7565</v>
      </c>
      <c r="E18" s="39">
        <v>49</v>
      </c>
      <c r="F18" s="28">
        <v>8088</v>
      </c>
      <c r="G18" s="29">
        <v>41877.199999999997</v>
      </c>
      <c r="H18" s="40">
        <f t="shared" si="0"/>
        <v>1066.665</v>
      </c>
      <c r="I18" s="41">
        <f t="shared" si="4"/>
        <v>1066.7</v>
      </c>
      <c r="J18" s="48">
        <f t="shared" si="1"/>
        <v>1494.5</v>
      </c>
      <c r="K18" s="50"/>
      <c r="L18" s="48">
        <v>665.3</v>
      </c>
      <c r="M18" s="44">
        <v>2774.2</v>
      </c>
      <c r="N18" s="45">
        <f t="shared" si="2"/>
        <v>47877.899999999994</v>
      </c>
      <c r="O18" s="46">
        <f t="shared" si="3"/>
        <v>472.69999999998981</v>
      </c>
    </row>
    <row r="19" spans="1:15">
      <c r="A19" s="37" t="s">
        <v>36</v>
      </c>
      <c r="B19" s="38">
        <v>86120.4</v>
      </c>
      <c r="C19" s="26">
        <v>126489</v>
      </c>
      <c r="D19" s="39">
        <v>13511</v>
      </c>
      <c r="E19" s="39">
        <v>89</v>
      </c>
      <c r="F19" s="28">
        <v>15965</v>
      </c>
      <c r="G19" s="29">
        <v>71949.399999999994</v>
      </c>
      <c r="H19" s="40">
        <f t="shared" si="0"/>
        <v>1905.0509999999997</v>
      </c>
      <c r="I19" s="41">
        <f t="shared" si="4"/>
        <v>1905.1</v>
      </c>
      <c r="J19" s="48">
        <f t="shared" si="1"/>
        <v>2714.5</v>
      </c>
      <c r="K19" s="50"/>
      <c r="L19" s="48">
        <v>3536.4</v>
      </c>
      <c r="M19" s="44">
        <v>5476</v>
      </c>
      <c r="N19" s="45">
        <f t="shared" si="2"/>
        <v>85581.4</v>
      </c>
      <c r="O19" s="46">
        <f t="shared" si="3"/>
        <v>-539</v>
      </c>
    </row>
    <row r="20" spans="1:15">
      <c r="A20" s="37" t="s">
        <v>37</v>
      </c>
      <c r="B20" s="38">
        <v>59553.899999999994</v>
      </c>
      <c r="C20" s="26">
        <v>83224</v>
      </c>
      <c r="D20" s="39">
        <v>9041</v>
      </c>
      <c r="E20" s="39">
        <v>53</v>
      </c>
      <c r="F20" s="28">
        <v>5849</v>
      </c>
      <c r="G20" s="29">
        <v>53494.1</v>
      </c>
      <c r="H20" s="40">
        <f t="shared" si="0"/>
        <v>1274.7809999999999</v>
      </c>
      <c r="I20" s="41">
        <f t="shared" si="4"/>
        <v>1274.8</v>
      </c>
      <c r="J20" s="48">
        <f t="shared" si="1"/>
        <v>1616.5</v>
      </c>
      <c r="K20" s="50"/>
      <c r="L20" s="48">
        <v>840.4</v>
      </c>
      <c r="M20" s="44">
        <v>2006.2</v>
      </c>
      <c r="N20" s="45">
        <f t="shared" si="2"/>
        <v>59232</v>
      </c>
      <c r="O20" s="46">
        <f t="shared" si="3"/>
        <v>-321.89999999999418</v>
      </c>
    </row>
    <row r="21" spans="1:15">
      <c r="A21" s="37" t="s">
        <v>38</v>
      </c>
      <c r="B21" s="38">
        <v>50304.800000000003</v>
      </c>
      <c r="C21" s="26">
        <v>62570</v>
      </c>
      <c r="D21" s="39">
        <v>8746</v>
      </c>
      <c r="E21" s="39">
        <v>46</v>
      </c>
      <c r="F21" s="28">
        <v>5656</v>
      </c>
      <c r="G21" s="29">
        <v>44812.5</v>
      </c>
      <c r="H21" s="40">
        <f t="shared" si="0"/>
        <v>1233.1859999999999</v>
      </c>
      <c r="I21" s="41">
        <f t="shared" si="4"/>
        <v>1233.2</v>
      </c>
      <c r="J21" s="48">
        <f t="shared" si="1"/>
        <v>1403</v>
      </c>
      <c r="K21" s="50"/>
      <c r="L21" s="48">
        <v>698.6</v>
      </c>
      <c r="M21" s="44">
        <v>1940</v>
      </c>
      <c r="N21" s="45">
        <f t="shared" si="2"/>
        <v>50087.299999999996</v>
      </c>
      <c r="O21" s="46">
        <f t="shared" si="3"/>
        <v>-217.50000000000728</v>
      </c>
    </row>
    <row r="22" spans="1:15">
      <c r="A22" s="37" t="s">
        <v>39</v>
      </c>
      <c r="B22" s="38">
        <v>50975.7</v>
      </c>
      <c r="C22" s="26">
        <v>70391</v>
      </c>
      <c r="D22" s="39">
        <v>9819</v>
      </c>
      <c r="E22" s="39">
        <v>32</v>
      </c>
      <c r="F22" s="28">
        <v>7762</v>
      </c>
      <c r="G22" s="29">
        <v>45582.6</v>
      </c>
      <c r="H22" s="40">
        <f t="shared" si="0"/>
        <v>1384.4789999999998</v>
      </c>
      <c r="I22" s="41">
        <f t="shared" si="4"/>
        <v>1384.5</v>
      </c>
      <c r="J22" s="48">
        <f t="shared" si="1"/>
        <v>976</v>
      </c>
      <c r="K22" s="50"/>
      <c r="L22" s="48">
        <v>954.9</v>
      </c>
      <c r="M22" s="44">
        <v>2662.4</v>
      </c>
      <c r="N22" s="45">
        <f t="shared" si="2"/>
        <v>51560.4</v>
      </c>
      <c r="O22" s="46">
        <f t="shared" si="3"/>
        <v>584.70000000000437</v>
      </c>
    </row>
    <row r="23" spans="1:15">
      <c r="A23" s="37" t="s">
        <v>40</v>
      </c>
      <c r="B23" s="38">
        <v>38504.400000000001</v>
      </c>
      <c r="C23" s="26">
        <v>52892</v>
      </c>
      <c r="D23" s="39">
        <v>5385</v>
      </c>
      <c r="E23" s="39">
        <v>60</v>
      </c>
      <c r="F23" s="28">
        <v>3999</v>
      </c>
      <c r="G23" s="29">
        <v>33638.5</v>
      </c>
      <c r="H23" s="40">
        <f t="shared" si="0"/>
        <v>759.28499999999997</v>
      </c>
      <c r="I23" s="41">
        <f t="shared" si="4"/>
        <v>759.3</v>
      </c>
      <c r="J23" s="48">
        <f t="shared" si="1"/>
        <v>1830</v>
      </c>
      <c r="K23" s="50"/>
      <c r="L23" s="48">
        <v>482.6</v>
      </c>
      <c r="M23" s="44">
        <v>1371.7</v>
      </c>
      <c r="N23" s="45">
        <f t="shared" si="2"/>
        <v>38082.1</v>
      </c>
      <c r="O23" s="46">
        <f t="shared" si="3"/>
        <v>-422.30000000000291</v>
      </c>
    </row>
    <row r="24" spans="1:15">
      <c r="A24" s="37" t="s">
        <v>41</v>
      </c>
      <c r="B24" s="38">
        <v>38814.999999999993</v>
      </c>
      <c r="C24" s="26">
        <v>37434</v>
      </c>
      <c r="D24" s="39">
        <v>5444</v>
      </c>
      <c r="E24" s="39">
        <v>27</v>
      </c>
      <c r="F24" s="28">
        <v>7678</v>
      </c>
      <c r="G24" s="29">
        <v>34439.5</v>
      </c>
      <c r="H24" s="40">
        <f t="shared" si="0"/>
        <v>767.60399999999993</v>
      </c>
      <c r="I24" s="41">
        <f t="shared" si="4"/>
        <v>767.6</v>
      </c>
      <c r="J24" s="48">
        <f t="shared" si="1"/>
        <v>823.5</v>
      </c>
      <c r="K24" s="50"/>
      <c r="L24" s="48">
        <v>366.8</v>
      </c>
      <c r="M24" s="44">
        <v>2633.6</v>
      </c>
      <c r="N24" s="45">
        <f t="shared" si="2"/>
        <v>39031</v>
      </c>
      <c r="O24" s="46">
        <f t="shared" si="3"/>
        <v>216.00000000000728</v>
      </c>
    </row>
    <row r="25" spans="1:15">
      <c r="A25" s="37" t="s">
        <v>42</v>
      </c>
      <c r="B25" s="38">
        <v>22533.899999999998</v>
      </c>
      <c r="C25" s="26">
        <v>9136</v>
      </c>
      <c r="D25" s="39">
        <v>3883</v>
      </c>
      <c r="E25" s="39">
        <v>11</v>
      </c>
      <c r="F25" s="28">
        <v>2342</v>
      </c>
      <c r="G25" s="29">
        <v>20524.599999999999</v>
      </c>
      <c r="H25" s="40">
        <f t="shared" si="0"/>
        <v>547.50299999999993</v>
      </c>
      <c r="I25" s="41">
        <f t="shared" si="4"/>
        <v>547.5</v>
      </c>
      <c r="J25" s="48">
        <f t="shared" si="1"/>
        <v>335.5</v>
      </c>
      <c r="K25" s="50"/>
      <c r="L25" s="48">
        <v>295.2</v>
      </c>
      <c r="M25" s="44">
        <v>803.3</v>
      </c>
      <c r="N25" s="45">
        <f t="shared" si="2"/>
        <v>22506.1</v>
      </c>
      <c r="O25" s="46">
        <f t="shared" si="3"/>
        <v>-27.799999999999272</v>
      </c>
    </row>
    <row r="26" spans="1:15">
      <c r="A26" s="37" t="s">
        <v>43</v>
      </c>
      <c r="B26" s="38">
        <v>22610.700000000004</v>
      </c>
      <c r="C26" s="26">
        <v>25292</v>
      </c>
      <c r="D26" s="39">
        <v>4155</v>
      </c>
      <c r="E26" s="39">
        <v>24</v>
      </c>
      <c r="F26" s="28">
        <v>2632</v>
      </c>
      <c r="G26" s="29">
        <v>20320.099999999999</v>
      </c>
      <c r="H26" s="40">
        <f t="shared" si="0"/>
        <v>585.8549999999999</v>
      </c>
      <c r="I26" s="41">
        <f t="shared" si="4"/>
        <v>585.9</v>
      </c>
      <c r="J26" s="48">
        <f t="shared" si="1"/>
        <v>732</v>
      </c>
      <c r="K26" s="50"/>
      <c r="L26" s="48">
        <v>254</v>
      </c>
      <c r="M26" s="44">
        <v>902.8</v>
      </c>
      <c r="N26" s="45">
        <f t="shared" si="2"/>
        <v>22794.799999999999</v>
      </c>
      <c r="O26" s="46">
        <f t="shared" si="3"/>
        <v>184.09999999999491</v>
      </c>
    </row>
    <row r="27" spans="1:15">
      <c r="A27" s="37" t="s">
        <v>44</v>
      </c>
      <c r="B27" s="38">
        <v>25567</v>
      </c>
      <c r="C27" s="26">
        <v>24808</v>
      </c>
      <c r="D27" s="39">
        <v>4281</v>
      </c>
      <c r="E27" s="39">
        <v>33</v>
      </c>
      <c r="F27" s="28">
        <v>3218</v>
      </c>
      <c r="G27" s="29">
        <v>22877.200000000001</v>
      </c>
      <c r="H27" s="40">
        <f t="shared" si="0"/>
        <v>603.62099999999998</v>
      </c>
      <c r="I27" s="41">
        <f t="shared" si="4"/>
        <v>603.6</v>
      </c>
      <c r="J27" s="48">
        <f t="shared" si="1"/>
        <v>1006.5</v>
      </c>
      <c r="K27" s="50"/>
      <c r="L27" s="48">
        <v>325.39999999999998</v>
      </c>
      <c r="M27" s="44">
        <v>1103.8</v>
      </c>
      <c r="N27" s="45">
        <f t="shared" si="2"/>
        <v>25916.5</v>
      </c>
      <c r="O27" s="46">
        <f t="shared" si="3"/>
        <v>349.5</v>
      </c>
    </row>
    <row r="28" spans="1:15">
      <c r="A28" s="37" t="s">
        <v>45</v>
      </c>
      <c r="B28" s="38">
        <v>11924.1</v>
      </c>
      <c r="C28" s="26">
        <v>8139</v>
      </c>
      <c r="D28" s="39">
        <v>2035</v>
      </c>
      <c r="E28" s="39">
        <v>1</v>
      </c>
      <c r="F28" s="28">
        <v>1105</v>
      </c>
      <c r="G28" s="29">
        <v>11032.8</v>
      </c>
      <c r="H28" s="40">
        <f t="shared" si="0"/>
        <v>286.93499999999995</v>
      </c>
      <c r="I28" s="41">
        <f t="shared" si="4"/>
        <v>286.89999999999998</v>
      </c>
      <c r="J28" s="48">
        <f t="shared" si="1"/>
        <v>30.5</v>
      </c>
      <c r="K28" s="50"/>
      <c r="L28" s="48">
        <v>215.8</v>
      </c>
      <c r="M28" s="44">
        <v>379</v>
      </c>
      <c r="N28" s="45">
        <f t="shared" si="2"/>
        <v>11944.999999999998</v>
      </c>
      <c r="O28" s="46">
        <f t="shared" si="3"/>
        <v>20.899999999997817</v>
      </c>
    </row>
    <row r="29" spans="1:15">
      <c r="A29" s="37" t="s">
        <v>46</v>
      </c>
      <c r="B29" s="38">
        <v>15086.8</v>
      </c>
      <c r="C29" s="26">
        <v>18154</v>
      </c>
      <c r="D29" s="39">
        <v>2907</v>
      </c>
      <c r="E29" s="39">
        <v>20</v>
      </c>
      <c r="F29" s="28">
        <v>1843</v>
      </c>
      <c r="G29" s="29">
        <v>12770.5</v>
      </c>
      <c r="H29" s="40">
        <f t="shared" si="0"/>
        <v>409.88699999999994</v>
      </c>
      <c r="I29" s="41">
        <f t="shared" si="4"/>
        <v>409.9</v>
      </c>
      <c r="J29" s="48">
        <f t="shared" si="1"/>
        <v>610</v>
      </c>
      <c r="K29" s="50"/>
      <c r="L29" s="48">
        <v>469.5</v>
      </c>
      <c r="M29" s="44">
        <v>632.1</v>
      </c>
      <c r="N29" s="45">
        <f t="shared" si="2"/>
        <v>14892</v>
      </c>
      <c r="O29" s="46">
        <f t="shared" si="3"/>
        <v>-194.79999999999927</v>
      </c>
    </row>
    <row r="30" spans="1:15">
      <c r="A30" s="37" t="s">
        <v>47</v>
      </c>
      <c r="B30" s="38">
        <v>16611</v>
      </c>
      <c r="C30" s="26">
        <v>11406</v>
      </c>
      <c r="D30" s="39">
        <v>3279</v>
      </c>
      <c r="E30" s="39">
        <v>6</v>
      </c>
      <c r="F30" s="28">
        <v>1848</v>
      </c>
      <c r="G30" s="29">
        <v>15204.8</v>
      </c>
      <c r="H30" s="40">
        <f t="shared" si="0"/>
        <v>462.33899999999994</v>
      </c>
      <c r="I30" s="41">
        <f t="shared" si="4"/>
        <v>462.3</v>
      </c>
      <c r="J30" s="48">
        <f t="shared" si="1"/>
        <v>183</v>
      </c>
      <c r="K30" s="50"/>
      <c r="L30" s="48">
        <v>302.8</v>
      </c>
      <c r="M30" s="44">
        <v>633.9</v>
      </c>
      <c r="N30" s="45">
        <f t="shared" si="2"/>
        <v>16786.8</v>
      </c>
      <c r="O30" s="46">
        <f t="shared" si="3"/>
        <v>175.79999999999927</v>
      </c>
    </row>
    <row r="31" spans="1:15" ht="14.5" thickBot="1">
      <c r="A31" s="51" t="s">
        <v>48</v>
      </c>
      <c r="B31" s="52">
        <v>18766.900000000001</v>
      </c>
      <c r="C31" s="53">
        <v>15687</v>
      </c>
      <c r="D31" s="54">
        <v>2611</v>
      </c>
      <c r="E31" s="54">
        <v>11</v>
      </c>
      <c r="F31" s="55">
        <v>1842</v>
      </c>
      <c r="G31" s="56">
        <v>17294.2</v>
      </c>
      <c r="H31" s="57">
        <f t="shared" si="0"/>
        <v>368.15099999999995</v>
      </c>
      <c r="I31" s="58">
        <f t="shared" si="4"/>
        <v>368.2</v>
      </c>
      <c r="J31" s="59">
        <f t="shared" si="1"/>
        <v>335.5</v>
      </c>
      <c r="K31" s="60"/>
      <c r="L31" s="59">
        <v>537.29999999999995</v>
      </c>
      <c r="M31" s="61">
        <v>631.79999999999995</v>
      </c>
      <c r="N31" s="62">
        <f t="shared" si="2"/>
        <v>19167</v>
      </c>
      <c r="O31" s="63">
        <f t="shared" si="3"/>
        <v>400.09999999999854</v>
      </c>
    </row>
    <row r="32" spans="1:15">
      <c r="A32" s="24" t="s">
        <v>49</v>
      </c>
      <c r="B32" s="25">
        <v>82.2</v>
      </c>
      <c r="C32" s="39">
        <v>2789</v>
      </c>
      <c r="D32" s="64"/>
      <c r="E32" s="39"/>
      <c r="F32" s="65"/>
      <c r="G32" s="29">
        <v>78.8</v>
      </c>
      <c r="H32" s="47">
        <f t="shared" si="0"/>
        <v>0</v>
      </c>
      <c r="I32" s="66">
        <f t="shared" si="4"/>
        <v>0</v>
      </c>
      <c r="J32" s="67">
        <f t="shared" si="1"/>
        <v>0</v>
      </c>
      <c r="K32" s="68"/>
      <c r="L32" s="32">
        <v>0</v>
      </c>
      <c r="M32" s="67">
        <v>0</v>
      </c>
      <c r="N32" s="69">
        <f t="shared" si="2"/>
        <v>78.8</v>
      </c>
      <c r="O32" s="36">
        <f t="shared" si="3"/>
        <v>-3.4000000000000057</v>
      </c>
    </row>
    <row r="33" spans="1:15">
      <c r="A33" s="37" t="s">
        <v>50</v>
      </c>
      <c r="B33" s="38">
        <v>23.2</v>
      </c>
      <c r="C33" s="39">
        <v>785</v>
      </c>
      <c r="D33" s="70"/>
      <c r="E33" s="39"/>
      <c r="F33" s="65"/>
      <c r="G33" s="29">
        <v>22.2</v>
      </c>
      <c r="H33" s="40">
        <f t="shared" si="0"/>
        <v>0</v>
      </c>
      <c r="I33" s="71">
        <f t="shared" si="4"/>
        <v>0</v>
      </c>
      <c r="J33" s="67">
        <f t="shared" si="1"/>
        <v>0</v>
      </c>
      <c r="K33" s="50"/>
      <c r="L33" s="48">
        <v>0</v>
      </c>
      <c r="M33" s="44">
        <v>0</v>
      </c>
      <c r="N33" s="38">
        <f t="shared" si="2"/>
        <v>22.2</v>
      </c>
      <c r="O33" s="36">
        <f t="shared" si="3"/>
        <v>-1</v>
      </c>
    </row>
    <row r="34" spans="1:15">
      <c r="A34" s="37" t="s">
        <v>51</v>
      </c>
      <c r="B34" s="38">
        <v>66.7</v>
      </c>
      <c r="C34" s="39">
        <v>2276</v>
      </c>
      <c r="D34" s="70"/>
      <c r="E34" s="39"/>
      <c r="F34" s="65"/>
      <c r="G34" s="29">
        <v>64.3</v>
      </c>
      <c r="H34" s="40">
        <f t="shared" si="0"/>
        <v>0</v>
      </c>
      <c r="I34" s="71">
        <f t="shared" si="4"/>
        <v>0</v>
      </c>
      <c r="J34" s="67">
        <f t="shared" si="1"/>
        <v>0</v>
      </c>
      <c r="K34" s="50"/>
      <c r="L34" s="48">
        <v>0</v>
      </c>
      <c r="M34" s="44">
        <v>0</v>
      </c>
      <c r="N34" s="38">
        <f t="shared" si="2"/>
        <v>64.3</v>
      </c>
      <c r="O34" s="36">
        <f t="shared" si="3"/>
        <v>-2.4000000000000057</v>
      </c>
    </row>
    <row r="35" spans="1:15">
      <c r="A35" s="37" t="s">
        <v>52</v>
      </c>
      <c r="B35" s="38">
        <v>389</v>
      </c>
      <c r="C35" s="39">
        <v>12973</v>
      </c>
      <c r="D35" s="70"/>
      <c r="E35" s="39"/>
      <c r="F35" s="65"/>
      <c r="G35" s="29">
        <v>366.3</v>
      </c>
      <c r="H35" s="40">
        <f t="shared" si="0"/>
        <v>0</v>
      </c>
      <c r="I35" s="71">
        <f t="shared" si="4"/>
        <v>0</v>
      </c>
      <c r="J35" s="67">
        <f t="shared" si="1"/>
        <v>0</v>
      </c>
      <c r="K35" s="50"/>
      <c r="L35" s="48">
        <v>0</v>
      </c>
      <c r="M35" s="44">
        <v>0</v>
      </c>
      <c r="N35" s="38">
        <f t="shared" si="2"/>
        <v>366.3</v>
      </c>
      <c r="O35" s="36">
        <f t="shared" si="3"/>
        <v>-22.699999999999989</v>
      </c>
    </row>
    <row r="36" spans="1:15">
      <c r="A36" s="37" t="s">
        <v>53</v>
      </c>
      <c r="B36" s="38">
        <v>128.5</v>
      </c>
      <c r="C36" s="39">
        <v>4402</v>
      </c>
      <c r="D36" s="70"/>
      <c r="E36" s="39"/>
      <c r="F36" s="65"/>
      <c r="G36" s="29">
        <v>124.3</v>
      </c>
      <c r="H36" s="40">
        <f t="shared" si="0"/>
        <v>0</v>
      </c>
      <c r="I36" s="71">
        <f t="shared" si="4"/>
        <v>0</v>
      </c>
      <c r="J36" s="67">
        <f t="shared" si="1"/>
        <v>0</v>
      </c>
      <c r="K36" s="50"/>
      <c r="L36" s="48">
        <v>0</v>
      </c>
      <c r="M36" s="44">
        <v>0</v>
      </c>
      <c r="N36" s="38">
        <f t="shared" si="2"/>
        <v>124.3</v>
      </c>
      <c r="O36" s="36">
        <f t="shared" si="3"/>
        <v>-4.2000000000000028</v>
      </c>
    </row>
    <row r="37" spans="1:15">
      <c r="A37" s="37" t="s">
        <v>54</v>
      </c>
      <c r="B37" s="38">
        <v>174.9</v>
      </c>
      <c r="C37" s="39">
        <v>5843</v>
      </c>
      <c r="D37" s="70"/>
      <c r="E37" s="39"/>
      <c r="F37" s="65"/>
      <c r="G37" s="29">
        <v>165</v>
      </c>
      <c r="H37" s="40">
        <f t="shared" si="0"/>
        <v>0</v>
      </c>
      <c r="I37" s="71">
        <f t="shared" si="4"/>
        <v>0</v>
      </c>
      <c r="J37" s="67">
        <f t="shared" si="1"/>
        <v>0</v>
      </c>
      <c r="K37" s="50"/>
      <c r="L37" s="48">
        <v>0</v>
      </c>
      <c r="M37" s="44">
        <v>0</v>
      </c>
      <c r="N37" s="38">
        <f t="shared" si="2"/>
        <v>165</v>
      </c>
      <c r="O37" s="36">
        <f t="shared" si="3"/>
        <v>-9.9000000000000057</v>
      </c>
    </row>
    <row r="38" spans="1:15">
      <c r="A38" s="37" t="s">
        <v>55</v>
      </c>
      <c r="B38" s="38">
        <v>130</v>
      </c>
      <c r="C38" s="39">
        <v>4571</v>
      </c>
      <c r="D38" s="70"/>
      <c r="E38" s="39"/>
      <c r="F38" s="65"/>
      <c r="G38" s="29">
        <v>129.1</v>
      </c>
      <c r="H38" s="40">
        <f t="shared" si="0"/>
        <v>0</v>
      </c>
      <c r="I38" s="71">
        <f t="shared" si="4"/>
        <v>0</v>
      </c>
      <c r="J38" s="67">
        <f t="shared" si="1"/>
        <v>0</v>
      </c>
      <c r="K38" s="50"/>
      <c r="L38" s="48">
        <v>0</v>
      </c>
      <c r="M38" s="44">
        <v>0</v>
      </c>
      <c r="N38" s="38">
        <f t="shared" si="2"/>
        <v>129.1</v>
      </c>
      <c r="O38" s="36">
        <f t="shared" si="3"/>
        <v>-0.90000000000000568</v>
      </c>
    </row>
    <row r="39" spans="1:15">
      <c r="A39" s="37" t="s">
        <v>56</v>
      </c>
      <c r="B39" s="38">
        <v>93.9</v>
      </c>
      <c r="C39" s="39">
        <v>3067</v>
      </c>
      <c r="D39" s="70"/>
      <c r="E39" s="39"/>
      <c r="F39" s="65"/>
      <c r="G39" s="29">
        <v>86.6</v>
      </c>
      <c r="H39" s="40">
        <f t="shared" si="0"/>
        <v>0</v>
      </c>
      <c r="I39" s="71">
        <f t="shared" si="4"/>
        <v>0</v>
      </c>
      <c r="J39" s="67">
        <f t="shared" si="1"/>
        <v>0</v>
      </c>
      <c r="K39" s="50"/>
      <c r="L39" s="48">
        <v>0</v>
      </c>
      <c r="M39" s="44">
        <v>0</v>
      </c>
      <c r="N39" s="38">
        <f t="shared" si="2"/>
        <v>86.6</v>
      </c>
      <c r="O39" s="36">
        <f t="shared" si="3"/>
        <v>-7.3000000000000114</v>
      </c>
    </row>
    <row r="40" spans="1:15">
      <c r="A40" s="37" t="s">
        <v>57</v>
      </c>
      <c r="B40" s="38">
        <v>129.69999999999999</v>
      </c>
      <c r="C40" s="39">
        <v>4286</v>
      </c>
      <c r="D40" s="70"/>
      <c r="E40" s="39"/>
      <c r="F40" s="65"/>
      <c r="G40" s="29">
        <v>121</v>
      </c>
      <c r="H40" s="40">
        <f t="shared" si="0"/>
        <v>0</v>
      </c>
      <c r="I40" s="71">
        <f t="shared" si="4"/>
        <v>0</v>
      </c>
      <c r="J40" s="67">
        <f t="shared" si="1"/>
        <v>0</v>
      </c>
      <c r="K40" s="50"/>
      <c r="L40" s="48">
        <v>0</v>
      </c>
      <c r="M40" s="44">
        <v>0</v>
      </c>
      <c r="N40" s="38">
        <f t="shared" si="2"/>
        <v>121</v>
      </c>
      <c r="O40" s="36">
        <f t="shared" si="3"/>
        <v>-8.6999999999999886</v>
      </c>
    </row>
    <row r="41" spans="1:15">
      <c r="A41" s="37" t="s">
        <v>58</v>
      </c>
      <c r="B41" s="38">
        <v>120.7</v>
      </c>
      <c r="C41" s="39">
        <v>4046</v>
      </c>
      <c r="D41" s="70"/>
      <c r="E41" s="39"/>
      <c r="F41" s="65"/>
      <c r="G41" s="29">
        <v>114.3</v>
      </c>
      <c r="H41" s="40">
        <f t="shared" si="0"/>
        <v>0</v>
      </c>
      <c r="I41" s="71">
        <f t="shared" si="4"/>
        <v>0</v>
      </c>
      <c r="J41" s="67">
        <f t="shared" si="1"/>
        <v>0</v>
      </c>
      <c r="K41" s="50"/>
      <c r="L41" s="48">
        <v>0</v>
      </c>
      <c r="M41" s="44">
        <v>0</v>
      </c>
      <c r="N41" s="38">
        <f t="shared" si="2"/>
        <v>114.3</v>
      </c>
      <c r="O41" s="36">
        <f t="shared" si="3"/>
        <v>-6.4000000000000057</v>
      </c>
    </row>
    <row r="42" spans="1:15">
      <c r="A42" s="37" t="s">
        <v>59</v>
      </c>
      <c r="B42" s="38">
        <v>53.1</v>
      </c>
      <c r="C42" s="39">
        <v>1783</v>
      </c>
      <c r="D42" s="70"/>
      <c r="E42" s="39"/>
      <c r="F42" s="65"/>
      <c r="G42" s="29">
        <v>50.4</v>
      </c>
      <c r="H42" s="40">
        <f t="shared" si="0"/>
        <v>0</v>
      </c>
      <c r="I42" s="71">
        <f t="shared" si="4"/>
        <v>0</v>
      </c>
      <c r="J42" s="67">
        <f t="shared" si="1"/>
        <v>0</v>
      </c>
      <c r="K42" s="50"/>
      <c r="L42" s="48">
        <v>0</v>
      </c>
      <c r="M42" s="44">
        <v>0</v>
      </c>
      <c r="N42" s="38">
        <f t="shared" si="2"/>
        <v>50.4</v>
      </c>
      <c r="O42" s="36">
        <f t="shared" si="3"/>
        <v>-2.7000000000000028</v>
      </c>
    </row>
    <row r="43" spans="1:15">
      <c r="A43" s="37" t="s">
        <v>60</v>
      </c>
      <c r="B43" s="38">
        <v>124</v>
      </c>
      <c r="C43" s="39">
        <v>4167</v>
      </c>
      <c r="D43" s="70"/>
      <c r="E43" s="39"/>
      <c r="F43" s="65"/>
      <c r="G43" s="29">
        <v>117.7</v>
      </c>
      <c r="H43" s="40">
        <f t="shared" si="0"/>
        <v>0</v>
      </c>
      <c r="I43" s="71">
        <f t="shared" si="4"/>
        <v>0</v>
      </c>
      <c r="J43" s="67">
        <f t="shared" si="1"/>
        <v>0</v>
      </c>
      <c r="K43" s="50"/>
      <c r="L43" s="48">
        <v>0</v>
      </c>
      <c r="M43" s="44">
        <v>0</v>
      </c>
      <c r="N43" s="38">
        <f t="shared" si="2"/>
        <v>117.7</v>
      </c>
      <c r="O43" s="36">
        <f t="shared" si="3"/>
        <v>-6.2999999999999972</v>
      </c>
    </row>
    <row r="44" spans="1:15">
      <c r="A44" s="37" t="s">
        <v>61</v>
      </c>
      <c r="B44" s="38">
        <v>14.3</v>
      </c>
      <c r="C44" s="39">
        <v>479</v>
      </c>
      <c r="D44" s="70"/>
      <c r="E44" s="39"/>
      <c r="F44" s="65"/>
      <c r="G44" s="29">
        <v>13.5</v>
      </c>
      <c r="H44" s="40">
        <f t="shared" si="0"/>
        <v>0</v>
      </c>
      <c r="I44" s="71">
        <f t="shared" si="4"/>
        <v>0</v>
      </c>
      <c r="J44" s="67">
        <f t="shared" si="1"/>
        <v>0</v>
      </c>
      <c r="K44" s="50"/>
      <c r="L44" s="48">
        <v>0</v>
      </c>
      <c r="M44" s="44">
        <v>0</v>
      </c>
      <c r="N44" s="38">
        <f t="shared" si="2"/>
        <v>13.5</v>
      </c>
      <c r="O44" s="36">
        <f t="shared" si="3"/>
        <v>-0.80000000000000071</v>
      </c>
    </row>
    <row r="45" spans="1:15">
      <c r="A45" s="37" t="s">
        <v>62</v>
      </c>
      <c r="B45" s="38">
        <v>35.4</v>
      </c>
      <c r="C45" s="39">
        <v>1196</v>
      </c>
      <c r="D45" s="70"/>
      <c r="E45" s="39"/>
      <c r="F45" s="65"/>
      <c r="G45" s="29">
        <v>33.799999999999997</v>
      </c>
      <c r="H45" s="40">
        <f t="shared" si="0"/>
        <v>0</v>
      </c>
      <c r="I45" s="71">
        <f t="shared" si="4"/>
        <v>0</v>
      </c>
      <c r="J45" s="67">
        <f t="shared" si="1"/>
        <v>0</v>
      </c>
      <c r="K45" s="50"/>
      <c r="L45" s="48">
        <v>0</v>
      </c>
      <c r="M45" s="44">
        <v>0</v>
      </c>
      <c r="N45" s="38">
        <f t="shared" si="2"/>
        <v>33.799999999999997</v>
      </c>
      <c r="O45" s="36">
        <f t="shared" si="3"/>
        <v>-1.6000000000000014</v>
      </c>
    </row>
    <row r="46" spans="1:15">
      <c r="A46" s="37" t="s">
        <v>63</v>
      </c>
      <c r="B46" s="38">
        <v>331.4</v>
      </c>
      <c r="C46" s="39">
        <v>10674</v>
      </c>
      <c r="D46" s="70"/>
      <c r="E46" s="39"/>
      <c r="F46" s="65"/>
      <c r="G46" s="29">
        <v>301.39999999999998</v>
      </c>
      <c r="H46" s="40">
        <f t="shared" si="0"/>
        <v>0</v>
      </c>
      <c r="I46" s="71">
        <f t="shared" si="4"/>
        <v>0</v>
      </c>
      <c r="J46" s="67">
        <f t="shared" si="1"/>
        <v>0</v>
      </c>
      <c r="K46" s="50"/>
      <c r="L46" s="48">
        <v>0</v>
      </c>
      <c r="M46" s="44">
        <v>0</v>
      </c>
      <c r="N46" s="38">
        <f t="shared" si="2"/>
        <v>301.39999999999998</v>
      </c>
      <c r="O46" s="36">
        <f t="shared" si="3"/>
        <v>-30</v>
      </c>
    </row>
    <row r="47" spans="1:15">
      <c r="A47" s="37" t="s">
        <v>64</v>
      </c>
      <c r="B47" s="38">
        <v>341.4</v>
      </c>
      <c r="C47" s="39">
        <v>11461</v>
      </c>
      <c r="D47" s="70"/>
      <c r="E47" s="39"/>
      <c r="F47" s="65"/>
      <c r="G47" s="29">
        <v>323.60000000000002</v>
      </c>
      <c r="H47" s="40">
        <f t="shared" si="0"/>
        <v>0</v>
      </c>
      <c r="I47" s="71">
        <f t="shared" si="4"/>
        <v>0</v>
      </c>
      <c r="J47" s="67">
        <f t="shared" si="1"/>
        <v>0</v>
      </c>
      <c r="K47" s="50"/>
      <c r="L47" s="48">
        <v>0</v>
      </c>
      <c r="M47" s="44">
        <v>0</v>
      </c>
      <c r="N47" s="38">
        <f t="shared" si="2"/>
        <v>323.60000000000002</v>
      </c>
      <c r="O47" s="36">
        <f t="shared" si="3"/>
        <v>-17.799999999999955</v>
      </c>
    </row>
    <row r="48" spans="1:15">
      <c r="A48" s="37" t="s">
        <v>65</v>
      </c>
      <c r="B48" s="38">
        <v>97.5</v>
      </c>
      <c r="C48" s="39">
        <v>3306</v>
      </c>
      <c r="D48" s="70"/>
      <c r="E48" s="39"/>
      <c r="F48" s="65"/>
      <c r="G48" s="29">
        <v>93.4</v>
      </c>
      <c r="H48" s="40">
        <f t="shared" si="0"/>
        <v>0</v>
      </c>
      <c r="I48" s="71">
        <f t="shared" si="4"/>
        <v>0</v>
      </c>
      <c r="J48" s="67">
        <f t="shared" si="1"/>
        <v>0</v>
      </c>
      <c r="K48" s="50"/>
      <c r="L48" s="48">
        <v>0</v>
      </c>
      <c r="M48" s="44">
        <v>0</v>
      </c>
      <c r="N48" s="38">
        <f t="shared" si="2"/>
        <v>93.4</v>
      </c>
      <c r="O48" s="36">
        <f t="shared" si="3"/>
        <v>-4.0999999999999943</v>
      </c>
    </row>
    <row r="49" spans="1:15">
      <c r="A49" s="37" t="s">
        <v>66</v>
      </c>
      <c r="B49" s="38">
        <v>25.9</v>
      </c>
      <c r="C49" s="39">
        <v>866</v>
      </c>
      <c r="D49" s="70"/>
      <c r="E49" s="39"/>
      <c r="F49" s="65"/>
      <c r="G49" s="29">
        <v>24.5</v>
      </c>
      <c r="H49" s="40">
        <f t="shared" si="0"/>
        <v>0</v>
      </c>
      <c r="I49" s="71">
        <f t="shared" si="4"/>
        <v>0</v>
      </c>
      <c r="J49" s="67">
        <f t="shared" si="1"/>
        <v>0</v>
      </c>
      <c r="K49" s="50"/>
      <c r="L49" s="48">
        <v>0</v>
      </c>
      <c r="M49" s="44">
        <v>0</v>
      </c>
      <c r="N49" s="38">
        <f t="shared" si="2"/>
        <v>24.5</v>
      </c>
      <c r="O49" s="36">
        <f t="shared" si="3"/>
        <v>-1.3999999999999986</v>
      </c>
    </row>
    <row r="50" spans="1:15">
      <c r="A50" s="37" t="s">
        <v>67</v>
      </c>
      <c r="B50" s="38">
        <v>48.2</v>
      </c>
      <c r="C50" s="39">
        <v>1728</v>
      </c>
      <c r="D50" s="70"/>
      <c r="E50" s="39"/>
      <c r="F50" s="65"/>
      <c r="G50" s="29">
        <v>48.8</v>
      </c>
      <c r="H50" s="40">
        <f t="shared" si="0"/>
        <v>0</v>
      </c>
      <c r="I50" s="71">
        <f t="shared" si="4"/>
        <v>0</v>
      </c>
      <c r="J50" s="67">
        <f t="shared" si="1"/>
        <v>0</v>
      </c>
      <c r="K50" s="50"/>
      <c r="L50" s="48">
        <v>0</v>
      </c>
      <c r="M50" s="44">
        <v>0</v>
      </c>
      <c r="N50" s="38">
        <f t="shared" si="2"/>
        <v>48.8</v>
      </c>
      <c r="O50" s="36">
        <f t="shared" si="3"/>
        <v>0.59999999999999432</v>
      </c>
    </row>
    <row r="51" spans="1:15">
      <c r="A51" s="37" t="s">
        <v>68</v>
      </c>
      <c r="B51" s="38">
        <v>96.5</v>
      </c>
      <c r="C51" s="39">
        <v>3192</v>
      </c>
      <c r="D51" s="70"/>
      <c r="E51" s="39"/>
      <c r="F51" s="65"/>
      <c r="G51" s="29">
        <v>90.1</v>
      </c>
      <c r="H51" s="40">
        <f t="shared" si="0"/>
        <v>0</v>
      </c>
      <c r="I51" s="71">
        <f t="shared" si="4"/>
        <v>0</v>
      </c>
      <c r="J51" s="67">
        <f t="shared" si="1"/>
        <v>0</v>
      </c>
      <c r="K51" s="50"/>
      <c r="L51" s="48">
        <v>0</v>
      </c>
      <c r="M51" s="44">
        <v>0</v>
      </c>
      <c r="N51" s="38">
        <f t="shared" si="2"/>
        <v>90.1</v>
      </c>
      <c r="O51" s="36">
        <f t="shared" si="3"/>
        <v>-6.4000000000000057</v>
      </c>
    </row>
    <row r="52" spans="1:15">
      <c r="A52" s="37" t="s">
        <v>69</v>
      </c>
      <c r="B52" s="38">
        <v>11.8</v>
      </c>
      <c r="C52" s="39">
        <v>391</v>
      </c>
      <c r="D52" s="70"/>
      <c r="E52" s="39"/>
      <c r="F52" s="65"/>
      <c r="G52" s="29">
        <v>11</v>
      </c>
      <c r="H52" s="40">
        <f t="shared" si="0"/>
        <v>0</v>
      </c>
      <c r="I52" s="71">
        <f t="shared" si="4"/>
        <v>0</v>
      </c>
      <c r="J52" s="67">
        <f t="shared" si="1"/>
        <v>0</v>
      </c>
      <c r="K52" s="50"/>
      <c r="L52" s="48">
        <v>0</v>
      </c>
      <c r="M52" s="44">
        <v>0</v>
      </c>
      <c r="N52" s="38">
        <f t="shared" si="2"/>
        <v>11</v>
      </c>
      <c r="O52" s="36">
        <f t="shared" si="3"/>
        <v>-0.80000000000000071</v>
      </c>
    </row>
    <row r="53" spans="1:15">
      <c r="A53" s="37" t="s">
        <v>70</v>
      </c>
      <c r="B53" s="38">
        <v>218.8</v>
      </c>
      <c r="C53" s="72">
        <v>6267</v>
      </c>
      <c r="D53" s="70"/>
      <c r="E53" s="39">
        <v>1</v>
      </c>
      <c r="F53" s="65"/>
      <c r="G53" s="29">
        <v>177</v>
      </c>
      <c r="H53" s="40">
        <f t="shared" si="0"/>
        <v>0</v>
      </c>
      <c r="I53" s="71">
        <f t="shared" si="4"/>
        <v>0</v>
      </c>
      <c r="J53" s="67">
        <f t="shared" si="1"/>
        <v>30.5</v>
      </c>
      <c r="K53" s="50"/>
      <c r="L53" s="48">
        <v>0</v>
      </c>
      <c r="M53" s="44">
        <v>0</v>
      </c>
      <c r="N53" s="38">
        <f t="shared" si="2"/>
        <v>207.5</v>
      </c>
      <c r="O53" s="36">
        <f t="shared" si="3"/>
        <v>-11.300000000000011</v>
      </c>
    </row>
    <row r="54" spans="1:15">
      <c r="A54" s="37" t="s">
        <v>71</v>
      </c>
      <c r="B54" s="38">
        <v>20.9</v>
      </c>
      <c r="C54" s="39">
        <v>727</v>
      </c>
      <c r="D54" s="70"/>
      <c r="E54" s="39"/>
      <c r="F54" s="65"/>
      <c r="G54" s="29">
        <v>20.5</v>
      </c>
      <c r="H54" s="40">
        <f t="shared" si="0"/>
        <v>0</v>
      </c>
      <c r="I54" s="71">
        <f t="shared" si="4"/>
        <v>0</v>
      </c>
      <c r="J54" s="67">
        <f t="shared" si="1"/>
        <v>0</v>
      </c>
      <c r="K54" s="50"/>
      <c r="L54" s="48">
        <v>0</v>
      </c>
      <c r="M54" s="44">
        <v>0</v>
      </c>
      <c r="N54" s="38">
        <f t="shared" si="2"/>
        <v>20.5</v>
      </c>
      <c r="O54" s="36">
        <f t="shared" si="3"/>
        <v>-0.39999999999999858</v>
      </c>
    </row>
    <row r="55" spans="1:15">
      <c r="A55" s="37" t="s">
        <v>72</v>
      </c>
      <c r="B55" s="38">
        <v>189.6</v>
      </c>
      <c r="C55" s="39">
        <v>6518</v>
      </c>
      <c r="D55" s="70"/>
      <c r="E55" s="39"/>
      <c r="F55" s="65"/>
      <c r="G55" s="29">
        <v>184.1</v>
      </c>
      <c r="H55" s="40">
        <f t="shared" si="0"/>
        <v>0</v>
      </c>
      <c r="I55" s="71">
        <f t="shared" si="4"/>
        <v>0</v>
      </c>
      <c r="J55" s="67">
        <f t="shared" si="1"/>
        <v>0</v>
      </c>
      <c r="K55" s="50"/>
      <c r="L55" s="48">
        <v>0</v>
      </c>
      <c r="M55" s="44">
        <v>0</v>
      </c>
      <c r="N55" s="38">
        <f t="shared" si="2"/>
        <v>184.1</v>
      </c>
      <c r="O55" s="36">
        <f t="shared" si="3"/>
        <v>-5.5</v>
      </c>
    </row>
    <row r="56" spans="1:15">
      <c r="A56" s="37" t="s">
        <v>73</v>
      </c>
      <c r="B56" s="38">
        <v>85.2</v>
      </c>
      <c r="C56" s="39">
        <v>2821</v>
      </c>
      <c r="D56" s="70"/>
      <c r="E56" s="39"/>
      <c r="F56" s="65"/>
      <c r="G56" s="29">
        <v>79.7</v>
      </c>
      <c r="H56" s="40">
        <f t="shared" si="0"/>
        <v>0</v>
      </c>
      <c r="I56" s="71">
        <f t="shared" si="4"/>
        <v>0</v>
      </c>
      <c r="J56" s="67">
        <f t="shared" si="1"/>
        <v>0</v>
      </c>
      <c r="K56" s="50"/>
      <c r="L56" s="48">
        <v>0</v>
      </c>
      <c r="M56" s="44">
        <v>0</v>
      </c>
      <c r="N56" s="38">
        <f t="shared" si="2"/>
        <v>79.7</v>
      </c>
      <c r="O56" s="36">
        <f t="shared" si="3"/>
        <v>-5.5</v>
      </c>
    </row>
    <row r="57" spans="1:15">
      <c r="A57" s="37" t="s">
        <v>74</v>
      </c>
      <c r="B57" s="38">
        <v>121.5</v>
      </c>
      <c r="C57" s="39">
        <v>4101</v>
      </c>
      <c r="D57" s="70"/>
      <c r="E57" s="39"/>
      <c r="F57" s="65"/>
      <c r="G57" s="29">
        <v>115.8</v>
      </c>
      <c r="H57" s="40">
        <f t="shared" si="0"/>
        <v>0</v>
      </c>
      <c r="I57" s="71">
        <f t="shared" si="4"/>
        <v>0</v>
      </c>
      <c r="J57" s="67">
        <f t="shared" si="1"/>
        <v>0</v>
      </c>
      <c r="K57" s="50"/>
      <c r="L57" s="48">
        <v>0</v>
      </c>
      <c r="M57" s="44">
        <v>0</v>
      </c>
      <c r="N57" s="38">
        <f t="shared" si="2"/>
        <v>115.8</v>
      </c>
      <c r="O57" s="36">
        <f t="shared" si="3"/>
        <v>-5.7000000000000028</v>
      </c>
    </row>
    <row r="58" spans="1:15">
      <c r="A58" s="37" t="s">
        <v>75</v>
      </c>
      <c r="B58" s="38">
        <v>219.5</v>
      </c>
      <c r="C58" s="39">
        <v>7432</v>
      </c>
      <c r="D58" s="70"/>
      <c r="E58" s="39"/>
      <c r="F58" s="65"/>
      <c r="G58" s="29">
        <v>209.9</v>
      </c>
      <c r="H58" s="40">
        <f t="shared" si="0"/>
        <v>0</v>
      </c>
      <c r="I58" s="71">
        <f t="shared" si="4"/>
        <v>0</v>
      </c>
      <c r="J58" s="67">
        <f t="shared" si="1"/>
        <v>0</v>
      </c>
      <c r="K58" s="50"/>
      <c r="L58" s="48">
        <v>0</v>
      </c>
      <c r="M58" s="44">
        <v>0</v>
      </c>
      <c r="N58" s="38">
        <f t="shared" si="2"/>
        <v>209.9</v>
      </c>
      <c r="O58" s="36">
        <f t="shared" si="3"/>
        <v>-9.5999999999999943</v>
      </c>
    </row>
    <row r="59" spans="1:15">
      <c r="A59" s="37" t="s">
        <v>76</v>
      </c>
      <c r="B59" s="38">
        <v>104.1</v>
      </c>
      <c r="C59" s="39">
        <v>3490</v>
      </c>
      <c r="D59" s="70"/>
      <c r="E59" s="39"/>
      <c r="F59" s="65"/>
      <c r="G59" s="29">
        <v>98.6</v>
      </c>
      <c r="H59" s="40">
        <f t="shared" si="0"/>
        <v>0</v>
      </c>
      <c r="I59" s="71">
        <f t="shared" si="4"/>
        <v>0</v>
      </c>
      <c r="J59" s="67">
        <f t="shared" si="1"/>
        <v>0</v>
      </c>
      <c r="K59" s="50"/>
      <c r="L59" s="42">
        <v>0</v>
      </c>
      <c r="M59" s="44">
        <v>0</v>
      </c>
      <c r="N59" s="38">
        <f t="shared" si="2"/>
        <v>98.6</v>
      </c>
      <c r="O59" s="36">
        <f t="shared" si="3"/>
        <v>-5.5</v>
      </c>
    </row>
    <row r="60" spans="1:15">
      <c r="A60" s="37" t="s">
        <v>77</v>
      </c>
      <c r="B60" s="38">
        <v>81</v>
      </c>
      <c r="C60" s="39">
        <v>2819</v>
      </c>
      <c r="D60" s="70"/>
      <c r="E60" s="39"/>
      <c r="F60" s="65"/>
      <c r="G60" s="29">
        <v>79.599999999999994</v>
      </c>
      <c r="H60" s="40">
        <f t="shared" si="0"/>
        <v>0</v>
      </c>
      <c r="I60" s="71">
        <f t="shared" si="4"/>
        <v>0</v>
      </c>
      <c r="J60" s="67">
        <f t="shared" si="1"/>
        <v>0</v>
      </c>
      <c r="K60" s="50"/>
      <c r="L60" s="48">
        <v>0</v>
      </c>
      <c r="M60" s="44">
        <v>0</v>
      </c>
      <c r="N60" s="38">
        <f t="shared" si="2"/>
        <v>79.599999999999994</v>
      </c>
      <c r="O60" s="36">
        <f t="shared" si="3"/>
        <v>-1.4000000000000057</v>
      </c>
    </row>
    <row r="61" spans="1:15">
      <c r="A61" s="37" t="s">
        <v>78</v>
      </c>
      <c r="B61" s="38">
        <v>50.4</v>
      </c>
      <c r="C61" s="39">
        <v>1710</v>
      </c>
      <c r="D61" s="70"/>
      <c r="E61" s="39"/>
      <c r="F61" s="65"/>
      <c r="G61" s="29">
        <v>48.3</v>
      </c>
      <c r="H61" s="40">
        <f t="shared" si="0"/>
        <v>0</v>
      </c>
      <c r="I61" s="71">
        <f t="shared" si="4"/>
        <v>0</v>
      </c>
      <c r="J61" s="67">
        <f t="shared" si="1"/>
        <v>0</v>
      </c>
      <c r="K61" s="50"/>
      <c r="L61" s="48">
        <v>0</v>
      </c>
      <c r="M61" s="44">
        <v>0</v>
      </c>
      <c r="N61" s="38">
        <f t="shared" si="2"/>
        <v>48.3</v>
      </c>
      <c r="O61" s="36">
        <f t="shared" si="3"/>
        <v>-2.1000000000000014</v>
      </c>
    </row>
    <row r="62" spans="1:15">
      <c r="A62" s="37" t="s">
        <v>79</v>
      </c>
      <c r="B62" s="38">
        <v>118.8</v>
      </c>
      <c r="C62" s="39">
        <v>4034</v>
      </c>
      <c r="D62" s="70"/>
      <c r="E62" s="39"/>
      <c r="F62" s="65"/>
      <c r="G62" s="29">
        <v>113.9</v>
      </c>
      <c r="H62" s="40">
        <f t="shared" si="0"/>
        <v>0</v>
      </c>
      <c r="I62" s="71">
        <f t="shared" si="4"/>
        <v>0</v>
      </c>
      <c r="J62" s="67">
        <f t="shared" si="1"/>
        <v>0</v>
      </c>
      <c r="K62" s="50"/>
      <c r="L62" s="48">
        <v>0</v>
      </c>
      <c r="M62" s="44">
        <v>0</v>
      </c>
      <c r="N62" s="38">
        <f t="shared" si="2"/>
        <v>113.9</v>
      </c>
      <c r="O62" s="36">
        <f t="shared" si="3"/>
        <v>-4.8999999999999915</v>
      </c>
    </row>
    <row r="63" spans="1:15">
      <c r="A63" s="37" t="s">
        <v>80</v>
      </c>
      <c r="B63" s="38">
        <v>91.3</v>
      </c>
      <c r="C63" s="39">
        <v>3041</v>
      </c>
      <c r="D63" s="70"/>
      <c r="E63" s="39"/>
      <c r="F63" s="65"/>
      <c r="G63" s="29">
        <v>85.9</v>
      </c>
      <c r="H63" s="40">
        <f t="shared" si="0"/>
        <v>0</v>
      </c>
      <c r="I63" s="71">
        <f t="shared" si="4"/>
        <v>0</v>
      </c>
      <c r="J63" s="67">
        <f t="shared" si="1"/>
        <v>0</v>
      </c>
      <c r="K63" s="50"/>
      <c r="L63" s="48">
        <v>0</v>
      </c>
      <c r="M63" s="44">
        <v>0</v>
      </c>
      <c r="N63" s="38">
        <f t="shared" si="2"/>
        <v>85.9</v>
      </c>
      <c r="O63" s="36">
        <f t="shared" si="3"/>
        <v>-5.3999999999999915</v>
      </c>
    </row>
    <row r="64" spans="1:15">
      <c r="A64" s="37" t="s">
        <v>81</v>
      </c>
      <c r="B64" s="38">
        <v>144.19999999999999</v>
      </c>
      <c r="C64" s="39">
        <v>4750</v>
      </c>
      <c r="D64" s="70"/>
      <c r="E64" s="39"/>
      <c r="F64" s="65"/>
      <c r="G64" s="29">
        <v>134.1</v>
      </c>
      <c r="H64" s="40">
        <f t="shared" si="0"/>
        <v>0</v>
      </c>
      <c r="I64" s="71">
        <f t="shared" si="4"/>
        <v>0</v>
      </c>
      <c r="J64" s="67">
        <f t="shared" si="1"/>
        <v>0</v>
      </c>
      <c r="K64" s="50"/>
      <c r="L64" s="48">
        <v>0</v>
      </c>
      <c r="M64" s="44">
        <v>0</v>
      </c>
      <c r="N64" s="38">
        <f t="shared" si="2"/>
        <v>134.1</v>
      </c>
      <c r="O64" s="36">
        <f t="shared" si="3"/>
        <v>-10.099999999999994</v>
      </c>
    </row>
    <row r="65" spans="1:15">
      <c r="A65" s="37" t="s">
        <v>82</v>
      </c>
      <c r="B65" s="38">
        <v>413.2</v>
      </c>
      <c r="C65" s="39">
        <v>10961</v>
      </c>
      <c r="D65" s="70"/>
      <c r="E65" s="39">
        <v>1</v>
      </c>
      <c r="F65" s="65"/>
      <c r="G65" s="29">
        <v>309.5</v>
      </c>
      <c r="H65" s="40">
        <f t="shared" si="0"/>
        <v>0</v>
      </c>
      <c r="I65" s="71">
        <f t="shared" si="4"/>
        <v>0</v>
      </c>
      <c r="J65" s="67">
        <f t="shared" si="1"/>
        <v>30.5</v>
      </c>
      <c r="K65" s="50"/>
      <c r="L65" s="48">
        <v>0</v>
      </c>
      <c r="M65" s="44">
        <v>0</v>
      </c>
      <c r="N65" s="38">
        <f t="shared" si="2"/>
        <v>340</v>
      </c>
      <c r="O65" s="36">
        <f t="shared" si="3"/>
        <v>-73.199999999999989</v>
      </c>
    </row>
    <row r="66" spans="1:15" ht="14.5" thickBot="1">
      <c r="A66" s="37" t="s">
        <v>83</v>
      </c>
      <c r="B66" s="73">
        <v>272.7</v>
      </c>
      <c r="C66" s="74">
        <v>9285</v>
      </c>
      <c r="D66" s="75"/>
      <c r="E66" s="39"/>
      <c r="F66" s="76"/>
      <c r="G66" s="56">
        <v>262.2</v>
      </c>
      <c r="H66" s="57">
        <f t="shared" si="0"/>
        <v>0</v>
      </c>
      <c r="I66" s="77">
        <f t="shared" si="4"/>
        <v>0</v>
      </c>
      <c r="J66" s="67">
        <f t="shared" si="1"/>
        <v>0</v>
      </c>
      <c r="K66" s="60"/>
      <c r="L66" s="59">
        <v>0</v>
      </c>
      <c r="M66" s="61">
        <v>0</v>
      </c>
      <c r="N66" s="52">
        <f t="shared" si="2"/>
        <v>262.2</v>
      </c>
      <c r="O66" s="78">
        <f t="shared" si="3"/>
        <v>-10.5</v>
      </c>
    </row>
    <row r="67" spans="1:15" ht="14.5" thickBot="1">
      <c r="A67" s="79" t="s">
        <v>84</v>
      </c>
      <c r="B67" s="80">
        <f>SUM(B10:B66)</f>
        <v>1063111.9999999993</v>
      </c>
      <c r="C67" s="81">
        <f>SUM(C10:C66)</f>
        <v>1484188</v>
      </c>
      <c r="D67" s="82">
        <f t="shared" ref="D67:L67" si="5">SUM(D10:D66)</f>
        <v>169545</v>
      </c>
      <c r="E67" s="82">
        <f>SUM(E10:E66)</f>
        <v>1041</v>
      </c>
      <c r="F67" s="83">
        <f t="shared" si="5"/>
        <v>219599</v>
      </c>
      <c r="G67" s="84">
        <f t="shared" si="5"/>
        <v>891836.30000000016</v>
      </c>
      <c r="H67" s="85">
        <f t="shared" si="5"/>
        <v>23905.844999999998</v>
      </c>
      <c r="I67" s="86">
        <f t="shared" si="5"/>
        <v>23905.800000000003</v>
      </c>
      <c r="J67" s="87">
        <f>SUM(J10:J66)</f>
        <v>31750.5</v>
      </c>
      <c r="K67" s="88">
        <f t="shared" si="5"/>
        <v>3672</v>
      </c>
      <c r="L67" s="88">
        <f t="shared" si="5"/>
        <v>38270.000000000007</v>
      </c>
      <c r="M67" s="89">
        <f>SUM(M10:M66)</f>
        <v>75322.500000000015</v>
      </c>
      <c r="N67" s="90">
        <f>SUM(N10:N66)</f>
        <v>1064757.1000000006</v>
      </c>
      <c r="O67" s="88">
        <f t="shared" si="3"/>
        <v>1645.1000000012573</v>
      </c>
    </row>
  </sheetData>
  <mergeCells count="16">
    <mergeCell ref="N6:N9"/>
    <mergeCell ref="O6:O9"/>
    <mergeCell ref="C7:C8"/>
    <mergeCell ref="D7:D8"/>
    <mergeCell ref="E7:E8"/>
    <mergeCell ref="F7:F8"/>
    <mergeCell ref="M7:M9"/>
    <mergeCell ref="A6:A9"/>
    <mergeCell ref="B6:B9"/>
    <mergeCell ref="C6:F6"/>
    <mergeCell ref="G6:M6"/>
    <mergeCell ref="G7:G9"/>
    <mergeCell ref="H7:I7"/>
    <mergeCell ref="J7:J8"/>
    <mergeCell ref="K7:K9"/>
    <mergeCell ref="L7:L9"/>
  </mergeCells>
  <pageMargins left="0.7" right="0.7" top="0.78740157499999996" bottom="0.78740157499999996" header="0.3" footer="0.3"/>
  <pageSetup paperSize="9" scale="76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Magistrát hl. m. Prahy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Ladislav (MHMP, ROZ)</dc:creator>
  <cp:lastModifiedBy>Kučera Ladislav (MHMP, ROZ)</cp:lastModifiedBy>
  <cp:lastPrinted>2025-11-13T07:00:08Z</cp:lastPrinted>
  <dcterms:created xsi:type="dcterms:W3CDTF">2025-11-12T14:40:46Z</dcterms:created>
  <dcterms:modified xsi:type="dcterms:W3CDTF">2025-11-13T07:00:10Z</dcterms:modified>
</cp:coreProperties>
</file>