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9600" windowHeight="613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</sheets>
  <definedNames>
    <definedName name="_xlnm.Print_Titles" localSheetId="0">'List1'!$A:$B,'List1'!$5:$6</definedName>
  </definedNames>
  <calcPr fullCalcOnLoad="1"/>
</workbook>
</file>

<file path=xl/sharedStrings.xml><?xml version="1.0" encoding="utf-8"?>
<sst xmlns="http://schemas.openxmlformats.org/spreadsheetml/2006/main" count="319" uniqueCount="196">
  <si>
    <t>Položka</t>
  </si>
  <si>
    <t>Název seskupení položek</t>
  </si>
  <si>
    <t>Soubor rozpočtů za hl.</t>
  </si>
  <si>
    <t>Vlastní hl.město</t>
  </si>
  <si>
    <t>Soubor rozpočtů</t>
  </si>
  <si>
    <t>Praha 1</t>
  </si>
  <si>
    <t>Praha 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</si>
  <si>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</si>
  <si>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</si>
  <si>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</si>
  <si>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</si>
  <si>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</si>
  <si>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</si>
  <si>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</si>
  <si>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</si>
  <si>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</si>
  <si>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</si>
  <si>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</si>
  <si>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</si>
  <si>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</si>
  <si>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</si>
  <si>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</si>
  <si>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</si>
  <si>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</si>
  <si>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</si>
  <si>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</si>
  <si>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</si>
  <si>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</si>
  <si>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</si>
  <si>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</si>
  <si>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</si>
  <si>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</si>
  <si>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</si>
  <si>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</si>
  <si>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</si>
  <si>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</si>
  <si>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</si>
  <si>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</si>
  <si>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</si>
  <si>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</si>
  <si>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</si>
  <si>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</si>
  <si>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</si>
  <si>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</si>
  <si>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</si>
  <si>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</si>
  <si>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</si>
  <si>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</si>
  <si>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</si>
  <si>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</si>
  <si>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</si>
  <si>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</si>
  <si>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</si>
  <si>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</si>
  <si>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</si>
  <si>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</si>
  <si>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</si>
  <si>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</si>
  <si>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V.Chuchle</t>
  </si>
  <si>
    <t>Vinoř</t>
  </si>
  <si>
    <t>Zbraslav</t>
  </si>
  <si>
    <t>Zličín</t>
  </si>
  <si>
    <t>v. tis. Kč</t>
  </si>
  <si>
    <t>město Prahu</t>
  </si>
  <si>
    <t>Praha</t>
  </si>
  <si>
    <t>MČ hl.m.Prahy</t>
  </si>
  <si>
    <t>ROZPOČTOVÉ PŘÍJMY</t>
  </si>
  <si>
    <t>111X</t>
  </si>
  <si>
    <t>Daně z příjmů fyzických osob</t>
  </si>
  <si>
    <t>112X</t>
  </si>
  <si>
    <t>Daně z příjmů právnických osob</t>
  </si>
  <si>
    <t>Daň z přidané hodnoty</t>
  </si>
  <si>
    <t>131X</t>
  </si>
  <si>
    <t>Správní a soudní poplatky</t>
  </si>
  <si>
    <t>133X</t>
  </si>
  <si>
    <t>134X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</si>
  <si>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</si>
  <si>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</si>
  <si>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</si>
  <si>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</si>
  <si>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</si>
  <si>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</si>
  <si>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</si>
  <si>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</si>
  <si>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</si>
  <si>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</si>
  <si>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</si>
  <si>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</si>
  <si>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</si>
  <si>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</si>
  <si>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</si>
  <si>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</si>
  <si>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231X</t>
  </si>
  <si>
    <t>232X</t>
  </si>
  <si>
    <t>Ostatní nedaňové příjmy</t>
  </si>
  <si>
    <t>NEDAŇOVÉ PŘÍJMY (součet za třídu 2)</t>
  </si>
  <si>
    <t>311X</t>
  </si>
  <si>
    <t>312X</t>
  </si>
  <si>
    <t>320X</t>
  </si>
  <si>
    <t>Příjmy z prodeje akcií a majetkových podílů</t>
  </si>
  <si>
    <t>KAPITÁLOVÉ PŘÍJMY (součet za třídu 3)</t>
  </si>
  <si>
    <t>VLASTNÍ PŘÍJMY (třídy 1+2+3)</t>
  </si>
  <si>
    <t>Neinvest. přijaté dot. ze státního rozpočtu-celkem</t>
  </si>
  <si>
    <t>Neinvest. přijaté dot. ze státního rozpočtu pro MČ</t>
  </si>
  <si>
    <t>Neinvest. přijaté dot. ze stát.rozp. pro vl. hl.m. Prahu</t>
  </si>
  <si>
    <t>Neinvest. přijaté dotace ze státních fondů</t>
  </si>
  <si>
    <t>Neinvest. přijaté dotace od obcí - SR</t>
  </si>
  <si>
    <t>Převody z vlastních fondů hospodářské činnosti</t>
  </si>
  <si>
    <t>415X</t>
  </si>
  <si>
    <t>Neivest. přijaté dotace ze zahraničí</t>
  </si>
  <si>
    <t>Inv. přijaté dotace od obcí - SR</t>
  </si>
  <si>
    <t>423X</t>
  </si>
  <si>
    <t>Inv. přijaté dotace ze zahraničí</t>
  </si>
  <si>
    <t>424X</t>
  </si>
  <si>
    <t>Inv. přijaté dotace ze státních finančních aktiv</t>
  </si>
  <si>
    <t>PŘIJATÉ DOTACE (součet za třídu 4)</t>
  </si>
  <si>
    <t>ÚHRN PŘÍJMŮ</t>
  </si>
  <si>
    <t>ROZPOČTOVÉ VÝDAJE</t>
  </si>
  <si>
    <t>5XXX</t>
  </si>
  <si>
    <t>Běžné výdaje</t>
  </si>
  <si>
    <t>6XXX</t>
  </si>
  <si>
    <t>Kapitálové výdaje</t>
  </si>
  <si>
    <t>ÚHRN VÝDAJŮ</t>
  </si>
  <si>
    <t>Rozdíl příjmů a výdajů</t>
  </si>
  <si>
    <t>FINANCOVÁNÍ</t>
  </si>
  <si>
    <t>Použití fin. prostředků vytvořených v min. letech</t>
  </si>
  <si>
    <t>Rezerva finančních prostředků</t>
  </si>
  <si>
    <t>Změna stavu krát. prostředků (součet)</t>
  </si>
  <si>
    <t>82XX</t>
  </si>
  <si>
    <t>Financování ze zahraničí</t>
  </si>
  <si>
    <t>CELKEM FINANCOVÁNÍ</t>
  </si>
  <si>
    <t>KONTROLNÍ SOUČET</t>
  </si>
  <si>
    <t>Příloha č. 2 k usnesení rady HMP č.          ze dne         2003</t>
  </si>
  <si>
    <t>Bilance schválených rozpočtů MČ na rok 2003</t>
  </si>
  <si>
    <t>Poplatky a odvody v oblati životního prostředí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</si>
  <si>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</si>
  <si>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</si>
  <si>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</si>
  <si>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</si>
  <si>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</si>
  <si>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215X</t>
  </si>
  <si>
    <t>Soudní poplatky</t>
  </si>
  <si>
    <t>Př.vratky transf.a ost.příjmy z FV předch.let</t>
  </si>
  <si>
    <t>Příjmy z prodeje krátk.a drob.dlouhod.majetku</t>
  </si>
  <si>
    <t>234X</t>
  </si>
  <si>
    <t>Příjmy z využ.výhrad.práv k přírod.zdrojům</t>
  </si>
  <si>
    <t>24XX</t>
  </si>
  <si>
    <t>Přijaté splátky půjčených prostředků</t>
  </si>
  <si>
    <t>Ostatní kapitálové příjmy</t>
  </si>
  <si>
    <t>Příjmy z prodeje dlouhodob.majetku (kromě drobného)</t>
  </si>
  <si>
    <t>Ostatní neinv.přijaté dot.od rozpočtů územní úrovně</t>
  </si>
  <si>
    <t>Invest. přijaté dotace ze státních fondů</t>
  </si>
  <si>
    <t>Ostatní inv.přijaté dotace od rozp.územní úrovně</t>
  </si>
  <si>
    <t>Krátkodobé přijaté půjčené prostředky</t>
  </si>
  <si>
    <t>Uhrazené splátky krát. Přijatých půjč.prostř.</t>
  </si>
  <si>
    <t>Aktivní krát. operace k řízení likvidity - příjmy</t>
  </si>
  <si>
    <t>Dlouhodobé přijaté půjčené prostředky</t>
  </si>
  <si>
    <t>Uhrazené splátky dlouhod.přijatých půjčených prostř.</t>
  </si>
  <si>
    <t>Aktivní dlouhodobé operace řízení likvidity - příjmy</t>
  </si>
  <si>
    <t>Aktivní dlouhodobé operace řízení likvidity - výdaje</t>
  </si>
  <si>
    <t>Aktivní krát. operace k řízení likvidity - výdaje</t>
  </si>
  <si>
    <t>Aktivní krát. operace řízení likvidity - příjmy</t>
  </si>
  <si>
    <t>Aktivní krát. operace řízení likvidity - výdaje</t>
  </si>
  <si>
    <t xml:space="preserve">Daně z příjmů fyzických osob </t>
  </si>
  <si>
    <t>411X</t>
  </si>
  <si>
    <t>421X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</si>
  <si>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</si>
  <si>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</si>
  <si>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</si>
  <si>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</si>
  <si>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</si>
  <si>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</si>
  <si>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</si>
  <si>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prostř.</t>
  </si>
  <si>
    <t>8XX7</t>
  </si>
  <si>
    <t>8XX8</t>
  </si>
  <si>
    <t>Nerealizované kurzové rozdíly</t>
  </si>
  <si>
    <t>Přijaté vratky transf.a ost.příjmy z FV předch.let</t>
  </si>
  <si>
    <t>Příjmy z prodeje krátk.a drob.dlouhodobého majetku</t>
  </si>
  <si>
    <t>Zrušené daně ze zboží a služeb - obec</t>
  </si>
  <si>
    <t>Příjmy z prodeje dlouhodob.maj.(kromě drobného)</t>
  </si>
  <si>
    <t>Převody z vlast.fondů hosp.(podnikatelské) činnosti</t>
  </si>
  <si>
    <t>416X</t>
  </si>
  <si>
    <t>Bilance schválených rozpočtů MČ na rok 2007</t>
  </si>
  <si>
    <t>Neinvest. přijaté transfery od veř.rozp.ústř.úrovně</t>
  </si>
  <si>
    <t>Neinvest. přijaté transfery od obcí - RS</t>
  </si>
  <si>
    <t>Ostatní neinv.přijaté transfery od rozp. územní úrovně</t>
  </si>
  <si>
    <t>Neivest. přijaté transfery ze zahraničí</t>
  </si>
  <si>
    <t>Neinv.prijaté transfery ze stát. finančních aktiv</t>
  </si>
  <si>
    <t>Inv.přijaté transfery od veř.rozp.ústř.úrovně</t>
  </si>
  <si>
    <t>Inv. přijaté transfery od obcí - SR</t>
  </si>
  <si>
    <t>Ostatní inv.přijaté transfery od rozp.územní úrovně</t>
  </si>
  <si>
    <t>Inv. přijaté transfery ze zahraničí</t>
  </si>
  <si>
    <t>Inv. přijaté transfery ze státních finančních aktiv</t>
  </si>
  <si>
    <t>PŘIJATÉ TRANSFERY (součet za třídu 4)</t>
  </si>
  <si>
    <t>Příloha č. 2 k usnesení ZHMP č. 7/55 ze dne 31.5.2007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</si>
</sst>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9"/>
      <name val="Times New Roman CE"/>
      <family val="1"/>
    </font>
    <font>
      <i/>
      <sz val="9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i/>
      <u val="single"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1" applyBorder="0">
      <alignment horizontal="right"/>
      <protection locked="0"/>
    </xf>
    <xf numFmtId="4" fontId="4" fillId="0" borderId="2" applyFill="0" applyBorder="0" applyProtection="0">
      <alignment horizontal="right"/>
    </xf>
    <xf numFmtId="4" fontId="1" fillId="0" borderId="1" applyBorder="0">
      <alignment horizontal="right"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2" borderId="7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/>
      <protection locked="0"/>
    </xf>
    <xf numFmtId="4" fontId="1" fillId="2" borderId="7" xfId="0" applyNumberFormat="1" applyFont="1" applyFill="1" applyBorder="1" applyAlignment="1" applyProtection="1">
      <alignment/>
      <protection locked="0"/>
    </xf>
    <xf numFmtId="4" fontId="1" fillId="2" borderId="8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20" applyFont="1" applyBorder="1">
      <alignment horizontal="right"/>
      <protection/>
    </xf>
    <xf numFmtId="4" fontId="1" fillId="0" borderId="11" xfId="20" applyFont="1" applyBorder="1">
      <alignment horizontal="right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/>
      <protection locked="0"/>
    </xf>
    <xf numFmtId="4" fontId="1" fillId="0" borderId="7" xfId="20" applyFont="1" applyBorder="1">
      <alignment horizontal="right"/>
      <protection/>
    </xf>
    <xf numFmtId="4" fontId="1" fillId="0" borderId="7" xfId="20" applyFont="1" applyFill="1" applyBorder="1">
      <alignment horizontal="right"/>
      <protection/>
    </xf>
    <xf numFmtId="4" fontId="1" fillId="0" borderId="12" xfId="20" applyFont="1" applyBorder="1">
      <alignment horizontal="right"/>
      <protection/>
    </xf>
    <xf numFmtId="4" fontId="1" fillId="0" borderId="8" xfId="20" applyFont="1" applyFill="1" applyBorder="1">
      <alignment horizontal="right"/>
      <protection/>
    </xf>
    <xf numFmtId="0" fontId="1" fillId="0" borderId="9" xfId="0" applyFont="1" applyBorder="1" applyAlignment="1" applyProtection="1">
      <alignment horizontal="left"/>
      <protection locked="0"/>
    </xf>
    <xf numFmtId="4" fontId="1" fillId="0" borderId="6" xfId="20" applyFont="1" applyBorder="1">
      <alignment horizontal="right"/>
      <protection/>
    </xf>
    <xf numFmtId="4" fontId="1" fillId="0" borderId="13" xfId="20" applyFont="1" applyBorder="1">
      <alignment horizontal="right"/>
      <protection/>
    </xf>
    <xf numFmtId="4" fontId="1" fillId="0" borderId="8" xfId="20" applyFont="1" applyBorder="1">
      <alignment horizontal="right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 locked="0"/>
    </xf>
    <xf numFmtId="4" fontId="1" fillId="0" borderId="12" xfId="20" applyFont="1" applyFill="1" applyBorder="1">
      <alignment horizontal="right"/>
      <protection/>
    </xf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/>
      <protection locked="0"/>
    </xf>
    <xf numFmtId="4" fontId="4" fillId="2" borderId="10" xfId="20" applyFont="1" applyFill="1" applyBorder="1">
      <alignment horizontal="right"/>
      <protection/>
    </xf>
    <xf numFmtId="4" fontId="4" fillId="2" borderId="7" xfId="19" applyFont="1" applyFill="1" applyBorder="1" applyProtection="1">
      <alignment horizontal="right"/>
      <protection locked="0"/>
    </xf>
    <xf numFmtId="0" fontId="5" fillId="2" borderId="0" xfId="0" applyFont="1" applyFill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4" fontId="4" fillId="0" borderId="8" xfId="19" applyFont="1" applyBorder="1" applyProtection="1">
      <alignment horizontal="right"/>
      <protection locked="0"/>
    </xf>
    <xf numFmtId="4" fontId="4" fillId="0" borderId="13" xfId="19" applyFont="1" applyBorder="1" applyProtection="1">
      <alignment horizontal="righ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/>
      <protection locked="0"/>
    </xf>
    <xf numFmtId="4" fontId="1" fillId="0" borderId="14" xfId="20" applyFont="1" applyBorder="1">
      <alignment horizontal="right"/>
      <protection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4" fontId="1" fillId="0" borderId="7" xfId="18" applyFont="1" applyBorder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4" fontId="4" fillId="2" borderId="7" xfId="20" applyFont="1" applyFill="1" applyBorder="1">
      <alignment horizontal="right"/>
      <protection/>
    </xf>
    <xf numFmtId="4" fontId="4" fillId="2" borderId="15" xfId="19" applyFont="1" applyFill="1" applyBorder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4" fontId="4" fillId="2" borderId="12" xfId="20" applyFont="1" applyFill="1" applyBorder="1">
      <alignment horizontal="right"/>
      <protection/>
    </xf>
    <xf numFmtId="4" fontId="4" fillId="2" borderId="8" xfId="19" applyFont="1" applyFill="1" applyBorder="1" applyProtection="1">
      <alignment horizontal="right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/>
      <protection locked="0"/>
    </xf>
    <xf numFmtId="4" fontId="4" fillId="3" borderId="16" xfId="20" applyFont="1" applyFill="1" applyBorder="1">
      <alignment horizontal="right"/>
      <protection/>
    </xf>
    <xf numFmtId="4" fontId="4" fillId="3" borderId="7" xfId="19" applyFont="1" applyFill="1" applyBorder="1" applyProtection="1">
      <alignment horizontal="right"/>
      <protection locked="0"/>
    </xf>
    <xf numFmtId="4" fontId="4" fillId="3" borderId="13" xfId="19" applyFont="1" applyFill="1" applyBorder="1" applyProtection="1">
      <alignment horizontal="right"/>
      <protection locked="0"/>
    </xf>
    <xf numFmtId="0" fontId="4" fillId="3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/>
      <protection locked="0"/>
    </xf>
    <xf numFmtId="4" fontId="1" fillId="0" borderId="17" xfId="20" applyFont="1" applyBorder="1">
      <alignment horizontal="right"/>
      <protection/>
    </xf>
    <xf numFmtId="4" fontId="1" fillId="0" borderId="15" xfId="20" applyFont="1" applyBorder="1">
      <alignment horizontal="right"/>
      <protection/>
    </xf>
    <xf numFmtId="4" fontId="1" fillId="0" borderId="8" xfId="0" applyNumberFormat="1" applyFont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4" fontId="4" fillId="2" borderId="7" xfId="19" applyFont="1" applyFill="1" applyBorder="1" applyProtection="1">
      <alignment horizontal="right"/>
      <protection locked="0"/>
    </xf>
    <xf numFmtId="4" fontId="4" fillId="2" borderId="17" xfId="20" applyFont="1" applyFill="1" applyBorder="1">
      <alignment horizontal="right"/>
      <protection/>
    </xf>
    <xf numFmtId="4" fontId="4" fillId="2" borderId="15" xfId="19" applyFont="1" applyFill="1" applyBorder="1" applyProtection="1">
      <alignment horizontal="right"/>
      <protection locked="0"/>
    </xf>
    <xf numFmtId="0" fontId="1" fillId="0" borderId="13" xfId="0" applyFont="1" applyBorder="1" applyAlignment="1" applyProtection="1">
      <alignment/>
      <protection locked="0"/>
    </xf>
    <xf numFmtId="4" fontId="4" fillId="3" borderId="7" xfId="20" applyFont="1" applyFill="1" applyBorder="1">
      <alignment horizontal="right"/>
      <protection/>
    </xf>
    <xf numFmtId="4" fontId="4" fillId="3" borderId="8" xfId="19" applyFont="1" applyFill="1" applyBorder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0" borderId="10" xfId="20" applyFont="1" applyBorder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4" fontId="2" fillId="0" borderId="10" xfId="20" applyFont="1" applyFill="1" applyBorder="1">
      <alignment horizontal="right"/>
      <protection/>
    </xf>
    <xf numFmtId="4" fontId="1" fillId="0" borderId="10" xfId="20" applyFont="1" applyFill="1" applyBorder="1">
      <alignment horizontal="right"/>
      <protection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4" fontId="1" fillId="2" borderId="23" xfId="0" applyNumberFormat="1" applyFont="1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4" fontId="1" fillId="0" borderId="25" xfId="20" applyFont="1" applyBorder="1">
      <alignment horizontal="right"/>
      <protection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4" fontId="1" fillId="0" borderId="23" xfId="20" applyFont="1" applyFill="1" applyBorder="1">
      <alignment horizontal="right"/>
      <protection/>
    </xf>
    <xf numFmtId="0" fontId="1" fillId="0" borderId="24" xfId="0" applyFont="1" applyBorder="1" applyAlignment="1" applyProtection="1">
      <alignment horizontal="left"/>
      <protection locked="0"/>
    </xf>
    <xf numFmtId="4" fontId="1" fillId="0" borderId="26" xfId="20" applyFont="1" applyBorder="1">
      <alignment horizontal="right"/>
      <protection/>
    </xf>
    <xf numFmtId="0" fontId="1" fillId="0" borderId="27" xfId="0" applyFont="1" applyBorder="1" applyAlignment="1" applyProtection="1">
      <alignment horizontal="left"/>
      <protection locked="0"/>
    </xf>
    <xf numFmtId="4" fontId="1" fillId="0" borderId="28" xfId="20" applyFont="1" applyBorder="1">
      <alignment horizontal="right"/>
      <protection/>
    </xf>
    <xf numFmtId="0" fontId="1" fillId="0" borderId="2" xfId="0" applyFont="1" applyBorder="1" applyAlignment="1" applyProtection="1">
      <alignment horizontal="left"/>
      <protection locked="0"/>
    </xf>
    <xf numFmtId="4" fontId="1" fillId="0" borderId="23" xfId="20" applyFont="1" applyBorder="1">
      <alignment horizontal="right"/>
      <protection/>
    </xf>
    <xf numFmtId="0" fontId="5" fillId="2" borderId="2" xfId="0" applyFont="1" applyFill="1" applyBorder="1" applyAlignment="1" applyProtection="1">
      <alignment horizontal="left"/>
      <protection locked="0"/>
    </xf>
    <xf numFmtId="4" fontId="4" fillId="2" borderId="23" xfId="19" applyFont="1" applyFill="1" applyBorder="1" applyProtection="1">
      <alignment horizontal="right"/>
      <protection locked="0"/>
    </xf>
    <xf numFmtId="4" fontId="4" fillId="0" borderId="26" xfId="19" applyFont="1" applyBorder="1" applyProtection="1">
      <alignment horizontal="right"/>
      <protection locked="0"/>
    </xf>
    <xf numFmtId="4" fontId="1" fillId="0" borderId="23" xfId="18" applyFont="1" applyBorder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4" fontId="4" fillId="3" borderId="23" xfId="19" applyFont="1" applyFill="1" applyBorder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 locked="0"/>
    </xf>
    <xf numFmtId="4" fontId="2" fillId="0" borderId="25" xfId="20" applyFont="1" applyBorder="1">
      <alignment horizontal="right"/>
      <protection/>
    </xf>
    <xf numFmtId="0" fontId="1" fillId="0" borderId="29" xfId="0" applyFont="1" applyBorder="1" applyAlignment="1" applyProtection="1">
      <alignment horizontal="left"/>
      <protection locked="0"/>
    </xf>
    <xf numFmtId="4" fontId="1" fillId="0" borderId="30" xfId="20" applyFont="1" applyBorder="1">
      <alignment horizontal="right"/>
      <protection/>
    </xf>
    <xf numFmtId="4" fontId="1" fillId="0" borderId="31" xfId="20" applyFont="1" applyBorder="1">
      <alignment horizontal="right"/>
      <protection/>
    </xf>
    <xf numFmtId="4" fontId="1" fillId="0" borderId="32" xfId="0" applyNumberFormat="1" applyFont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4" fontId="4" fillId="2" borderId="23" xfId="19" applyFont="1" applyFill="1" applyBorder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</cellXfs>
  <cellStyles count="9">
    <cellStyle name="Normal" xfId="0"/>
    <cellStyle name="Currency [0]" xfId="15"/>
    <cellStyle name="Comma" xfId="16"/>
    <cellStyle name="Comma [0]" xfId="17"/>
    <cellStyle name="částky" xfId="18"/>
    <cellStyle name="částky_tlustě" xfId="19"/>
    <cellStyle name="částky_zamčené" xfId="20"/>
    <cellStyle name="Currenc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125" defaultRowHeight="12.75"/>
  <cols>
    <col min="1" max="1" width="6.625" style="1" customWidth="1"/>
    <col min="2" max="2" width="38.625" style="2" customWidth="1"/>
    <col min="3" max="3" width="13.375" style="3" customWidth="1"/>
    <col min="4" max="4" width="8.75390625" style="20" customWidth="1"/>
    <col min="5" max="5" width="9.25390625" style="2" customWidth="1"/>
    <col min="6" max="6" width="9.00390625" style="2" customWidth="1"/>
    <col min="7" max="8" width="8.75390625" style="2" customWidth="1"/>
    <col min="9" max="9" width="10.00390625" style="2" customWidth="1"/>
    <col min="10" max="10" width="8.75390625" style="2" customWidth="1"/>
    <col min="11" max="11" width="9.125" style="2" customWidth="1"/>
    <col min="12" max="12" width="8.75390625" style="2" customWidth="1"/>
    <col min="13" max="13" width="9.75390625" style="2" customWidth="1"/>
    <col min="14" max="14" width="9.625" style="2" customWidth="1"/>
    <col min="15" max="15" width="9.375" style="2" customWidth="1"/>
    <col min="16" max="18" width="8.75390625" style="2" customWidth="1"/>
    <col min="19" max="19" width="8.625" style="2" customWidth="1"/>
    <col min="20" max="20" width="8.75390625" style="2" customWidth="1"/>
    <col min="21" max="21" width="8.875" style="2" customWidth="1"/>
    <col min="22" max="22" width="8.25390625" style="2" customWidth="1"/>
    <col min="23" max="23" width="8.75390625" style="2" customWidth="1"/>
    <col min="24" max="24" width="8.125" style="2" customWidth="1"/>
    <col min="25" max="25" width="8.25390625" style="2" customWidth="1"/>
    <col min="26" max="26" width="8.625" style="2" customWidth="1"/>
    <col min="27" max="27" width="7.25390625" style="2" customWidth="1"/>
    <col min="28" max="28" width="9.625" style="2" customWidth="1"/>
    <col min="29" max="29" width="7.875" style="2" customWidth="1"/>
    <col min="30" max="30" width="8.25390625" style="2" customWidth="1"/>
    <col min="31" max="31" width="8.75390625" style="2" customWidth="1"/>
    <col min="32" max="32" width="11.125" style="2" customWidth="1"/>
    <col min="33" max="33" width="10.375" style="2" customWidth="1"/>
    <col min="34" max="34" width="7.625" style="2" customWidth="1"/>
    <col min="35" max="35" width="8.875" style="2" customWidth="1"/>
    <col min="36" max="36" width="7.875" style="2" customWidth="1"/>
    <col min="37" max="38" width="8.375" style="2" customWidth="1"/>
    <col min="39" max="39" width="8.25390625" style="2" customWidth="1"/>
    <col min="40" max="40" width="8.75390625" style="2" customWidth="1"/>
    <col min="41" max="41" width="8.375" style="2" customWidth="1"/>
    <col min="42" max="42" width="7.75390625" style="2" customWidth="1"/>
    <col min="43" max="43" width="8.00390625" style="2" customWidth="1"/>
    <col min="44" max="45" width="8.125" style="2" customWidth="1"/>
    <col min="46" max="46" width="7.375" style="2" customWidth="1"/>
    <col min="47" max="47" width="8.125" style="2" customWidth="1"/>
    <col min="48" max="48" width="10.375" style="2" customWidth="1"/>
    <col min="49" max="49" width="8.00390625" style="2" customWidth="1"/>
    <col min="50" max="50" width="8.125" style="2" customWidth="1"/>
    <col min="51" max="52" width="7.625" style="2" customWidth="1"/>
    <col min="53" max="53" width="8.75390625" style="2" customWidth="1"/>
    <col min="54" max="54" width="9.375" style="2" customWidth="1"/>
    <col min="55" max="55" width="7.75390625" style="2" customWidth="1"/>
    <col min="56" max="56" width="7.625" style="2" customWidth="1"/>
    <col min="57" max="57" width="9.125" style="2" customWidth="1"/>
    <col min="58" max="58" width="7.75390625" style="2" customWidth="1"/>
    <col min="59" max="59" width="7.875" style="2" customWidth="1"/>
    <col min="60" max="60" width="8.125" style="2" customWidth="1"/>
    <col min="61" max="16384" width="11.75390625" style="5" customWidth="1"/>
  </cols>
  <sheetData>
    <row r="1" spans="2:4" ht="12">
      <c r="B1" s="124" t="s">
        <v>195</v>
      </c>
      <c r="D1" s="3"/>
    </row>
    <row r="2" spans="2:4" ht="12">
      <c r="B2" s="83"/>
      <c r="D2" s="3"/>
    </row>
    <row r="3" spans="1:4" ht="15.75">
      <c r="A3" s="6" t="s">
        <v>183</v>
      </c>
      <c r="B3"/>
      <c r="D3" s="3"/>
    </row>
    <row r="4" spans="2:4" ht="12.75" customHeight="1" thickBot="1">
      <c r="B4" s="7"/>
      <c r="D4" s="3"/>
    </row>
    <row r="5" spans="1:60" ht="12.75">
      <c r="A5" s="89" t="s">
        <v>0</v>
      </c>
      <c r="B5" s="90" t="s">
        <v>1</v>
      </c>
      <c r="C5" s="91" t="s">
        <v>4</v>
      </c>
      <c r="D5" s="91" t="s">
        <v>5</v>
      </c>
      <c r="E5" s="91" t="s">
        <v>6</v>
      </c>
      <c r="F5" s="91" t="s">
        <v>7</v>
      </c>
      <c r="G5" s="91" t="s">
        <v>8</v>
      </c>
      <c r="H5" s="91" t="s">
        <v>9</v>
      </c>
      <c r="I5" s="91" t="s">
        <v>10</v>
      </c>
      <c r="J5" s="92" t="s">
        <v>11</v>
      </c>
      <c r="K5" s="91" t="s">
        <v>12</v>
      </c>
      <c r="L5" s="91" t="s">
        <v>13</v>
      </c>
      <c r="M5" s="91" t="s">
        <v>14</v>
      </c>
      <c r="N5" s="91" t="s">
        <v>15</v>
      </c>
      <c r="O5" s="91" t="s">
        <v>16</v>
      </c>
      <c r="P5" s="91" t="s">
        <v>17</v>
      </c>
      <c r="Q5" s="91" t="s">
        <v>18</v>
      </c>
      <c r="R5" s="91" t="s">
        <v>19</v>
      </c>
      <c r="S5" s="91" t="s">
        <v>20</v>
      </c>
      <c r="T5" s="91" t="s">
        <v>21</v>
      </c>
      <c r="U5" s="91" t="s">
        <v>22</v>
      </c>
      <c r="V5" s="91" t="s">
        <v>23</v>
      </c>
      <c r="W5" s="91" t="s">
        <v>24</v>
      </c>
      <c r="X5" s="91" t="s">
        <v>25</v>
      </c>
      <c r="Y5" s="91" t="s">
        <v>26</v>
      </c>
      <c r="Z5" s="91" t="s">
        <v>27</v>
      </c>
      <c r="AA5" s="91" t="s">
        <v>28</v>
      </c>
      <c r="AB5" s="91" t="s">
        <v>29</v>
      </c>
      <c r="AC5" s="91" t="s">
        <v>30</v>
      </c>
      <c r="AD5" s="91" t="s">
        <v>31</v>
      </c>
      <c r="AE5" s="91" t="s">
        <v>32</v>
      </c>
      <c r="AF5" s="91" t="s">
        <v>33</v>
      </c>
      <c r="AG5" s="91" t="s">
        <v>34</v>
      </c>
      <c r="AH5" s="91" t="s">
        <v>35</v>
      </c>
      <c r="AI5" s="91" t="s">
        <v>36</v>
      </c>
      <c r="AJ5" s="91" t="s">
        <v>37</v>
      </c>
      <c r="AK5" s="91" t="s">
        <v>38</v>
      </c>
      <c r="AL5" s="91" t="s">
        <v>39</v>
      </c>
      <c r="AM5" s="91" t="s">
        <v>40</v>
      </c>
      <c r="AN5" s="91" t="s">
        <v>41</v>
      </c>
      <c r="AO5" s="91" t="s">
        <v>42</v>
      </c>
      <c r="AP5" s="91" t="s">
        <v>43</v>
      </c>
      <c r="AQ5" s="91" t="s">
        <v>44</v>
      </c>
      <c r="AR5" s="91" t="s">
        <v>45</v>
      </c>
      <c r="AS5" s="91" t="s">
        <v>46</v>
      </c>
      <c r="AT5" s="91" t="s">
        <v>47</v>
      </c>
      <c r="AU5" s="91" t="s">
        <v>48</v>
      </c>
      <c r="AV5" s="91" t="s">
        <v>49</v>
      </c>
      <c r="AW5" s="91" t="s">
        <v>50</v>
      </c>
      <c r="AX5" s="91" t="s">
        <v>51</v>
      </c>
      <c r="AY5" s="91" t="s">
        <v>52</v>
      </c>
      <c r="AZ5" s="91" t="s">
        <v>53</v>
      </c>
      <c r="BA5" s="91" t="s">
        <v>54</v>
      </c>
      <c r="BB5" s="91" t="s">
        <v>55</v>
      </c>
      <c r="BC5" s="91" t="s">
        <v>56</v>
      </c>
      <c r="BD5" s="91" t="s">
        <v>57</v>
      </c>
      <c r="BE5" s="91" t="s">
        <v>58</v>
      </c>
      <c r="BF5" s="91" t="s">
        <v>59</v>
      </c>
      <c r="BG5" s="91" t="s">
        <v>60</v>
      </c>
      <c r="BH5" s="93" t="s">
        <v>61</v>
      </c>
    </row>
    <row r="6" spans="1:60" ht="12.75" thickBot="1">
      <c r="A6" s="94"/>
      <c r="B6" s="13" t="s">
        <v>62</v>
      </c>
      <c r="C6" s="14" t="s">
        <v>65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5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4">
        <v>20</v>
      </c>
      <c r="X6" s="14">
        <v>21</v>
      </c>
      <c r="Y6" s="14">
        <v>22</v>
      </c>
      <c r="Z6" s="14">
        <v>23</v>
      </c>
      <c r="AA6" s="14">
        <v>24</v>
      </c>
      <c r="AB6" s="14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4">
        <v>31</v>
      </c>
      <c r="AI6" s="14">
        <v>32</v>
      </c>
      <c r="AJ6" s="14">
        <v>33</v>
      </c>
      <c r="AK6" s="14">
        <v>34</v>
      </c>
      <c r="AL6" s="14">
        <v>35</v>
      </c>
      <c r="AM6" s="14">
        <v>36</v>
      </c>
      <c r="AN6" s="14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4">
        <v>43</v>
      </c>
      <c r="AU6" s="14">
        <v>44</v>
      </c>
      <c r="AV6" s="14">
        <v>45</v>
      </c>
      <c r="AW6" s="14">
        <v>46</v>
      </c>
      <c r="AX6" s="14">
        <v>47</v>
      </c>
      <c r="AY6" s="14">
        <v>48</v>
      </c>
      <c r="AZ6" s="14">
        <v>49</v>
      </c>
      <c r="BA6" s="14">
        <v>50</v>
      </c>
      <c r="BB6" s="14">
        <v>51</v>
      </c>
      <c r="BC6" s="14">
        <v>52</v>
      </c>
      <c r="BD6" s="14">
        <v>53</v>
      </c>
      <c r="BE6" s="14">
        <v>54</v>
      </c>
      <c r="BF6" s="14">
        <v>55</v>
      </c>
      <c r="BG6" s="14">
        <v>56</v>
      </c>
      <c r="BH6" s="95">
        <v>57</v>
      </c>
    </row>
    <row r="7" spans="1:60" ht="12.75" thickBot="1">
      <c r="A7" s="96"/>
      <c r="B7" s="17" t="s">
        <v>66</v>
      </c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97"/>
    </row>
    <row r="8" spans="1:60" ht="12">
      <c r="A8" s="98" t="s">
        <v>67</v>
      </c>
      <c r="B8" s="21" t="s">
        <v>163</v>
      </c>
      <c r="C8" s="22">
        <f aca="true" t="shared" si="0" ref="C8:C18">SUM(D8:BH8)</f>
        <v>0</v>
      </c>
      <c r="D8" s="22"/>
      <c r="E8" s="22"/>
      <c r="F8" s="22"/>
      <c r="G8" s="22"/>
      <c r="H8" s="22"/>
      <c r="I8" s="22"/>
      <c r="J8" s="2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99"/>
    </row>
    <row r="9" spans="1:60" ht="12">
      <c r="A9" s="100" t="s">
        <v>69</v>
      </c>
      <c r="B9" s="21" t="s">
        <v>70</v>
      </c>
      <c r="C9" s="22">
        <f t="shared" si="0"/>
        <v>0</v>
      </c>
      <c r="D9" s="22"/>
      <c r="E9" s="22"/>
      <c r="F9" s="22"/>
      <c r="G9" s="22"/>
      <c r="H9" s="22"/>
      <c r="I9" s="22"/>
      <c r="J9" s="23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99"/>
    </row>
    <row r="10" spans="1:60" ht="12">
      <c r="A10" s="100">
        <v>1211</v>
      </c>
      <c r="B10" s="21" t="s">
        <v>71</v>
      </c>
      <c r="C10" s="22">
        <f t="shared" si="0"/>
        <v>0</v>
      </c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99"/>
    </row>
    <row r="11" spans="1:60" ht="12">
      <c r="A11" s="100">
        <v>1219</v>
      </c>
      <c r="B11" s="21" t="s">
        <v>179</v>
      </c>
      <c r="C11" s="22">
        <f t="shared" si="0"/>
        <v>0</v>
      </c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99"/>
    </row>
    <row r="12" spans="1:60" ht="12">
      <c r="A12" s="100" t="s">
        <v>74</v>
      </c>
      <c r="B12" s="21" t="s">
        <v>134</v>
      </c>
      <c r="C12" s="22">
        <f t="shared" si="0"/>
        <v>128</v>
      </c>
      <c r="D12" s="22">
        <v>5</v>
      </c>
      <c r="E12" s="22"/>
      <c r="F12" s="22"/>
      <c r="G12" s="22">
        <v>15</v>
      </c>
      <c r="H12" s="22">
        <v>5</v>
      </c>
      <c r="I12" s="22"/>
      <c r="J12" s="23">
        <v>10</v>
      </c>
      <c r="K12" s="22"/>
      <c r="L12" s="22"/>
      <c r="M12" s="22"/>
      <c r="N12" s="22"/>
      <c r="O12" s="22"/>
      <c r="P12" s="22">
        <v>42</v>
      </c>
      <c r="Q12" s="22">
        <v>3</v>
      </c>
      <c r="R12" s="22">
        <v>10</v>
      </c>
      <c r="S12" s="22"/>
      <c r="T12" s="22">
        <v>2</v>
      </c>
      <c r="U12" s="22">
        <v>5</v>
      </c>
      <c r="V12" s="22"/>
      <c r="W12" s="22">
        <v>5</v>
      </c>
      <c r="X12" s="22"/>
      <c r="Y12" s="22">
        <v>10</v>
      </c>
      <c r="Z12" s="22"/>
      <c r="AA12" s="22"/>
      <c r="AB12" s="22"/>
      <c r="AC12" s="22"/>
      <c r="AD12" s="22">
        <v>3</v>
      </c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>
        <v>2</v>
      </c>
      <c r="AP12" s="22"/>
      <c r="AQ12" s="22"/>
      <c r="AR12" s="22"/>
      <c r="AS12" s="22"/>
      <c r="AT12" s="22"/>
      <c r="AU12" s="22"/>
      <c r="AV12" s="22"/>
      <c r="AW12" s="22">
        <v>11</v>
      </c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99"/>
    </row>
    <row r="13" spans="1:60" ht="12">
      <c r="A13" s="100" t="s">
        <v>75</v>
      </c>
      <c r="B13" s="21" t="s">
        <v>135</v>
      </c>
      <c r="C13" s="22">
        <f t="shared" si="0"/>
        <v>438032.8</v>
      </c>
      <c r="D13" s="22">
        <v>115900</v>
      </c>
      <c r="E13" s="22">
        <v>28650</v>
      </c>
      <c r="F13" s="22">
        <v>26400</v>
      </c>
      <c r="G13" s="22">
        <v>46420</v>
      </c>
      <c r="H13" s="22">
        <v>23370</v>
      </c>
      <c r="I13" s="22">
        <v>25500</v>
      </c>
      <c r="J13" s="23">
        <v>25850</v>
      </c>
      <c r="K13" s="22">
        <v>28950</v>
      </c>
      <c r="L13" s="22">
        <v>15800</v>
      </c>
      <c r="M13" s="22">
        <v>26400</v>
      </c>
      <c r="N13" s="22">
        <v>12145</v>
      </c>
      <c r="O13" s="22">
        <v>8548</v>
      </c>
      <c r="P13" s="22">
        <v>10010</v>
      </c>
      <c r="Q13" s="22">
        <v>6530</v>
      </c>
      <c r="R13" s="22">
        <v>6220</v>
      </c>
      <c r="S13" s="22">
        <v>2711</v>
      </c>
      <c r="T13" s="22">
        <v>4368</v>
      </c>
      <c r="U13" s="22">
        <v>3190</v>
      </c>
      <c r="V13" s="22">
        <v>980</v>
      </c>
      <c r="W13" s="22">
        <v>2500</v>
      </c>
      <c r="X13" s="22">
        <v>985</v>
      </c>
      <c r="Y13" s="22">
        <v>1510</v>
      </c>
      <c r="Z13" s="22">
        <v>152</v>
      </c>
      <c r="AA13" s="22">
        <v>33</v>
      </c>
      <c r="AB13" s="22">
        <v>85</v>
      </c>
      <c r="AC13" s="22">
        <v>1753</v>
      </c>
      <c r="AD13" s="22">
        <v>643</v>
      </c>
      <c r="AE13" s="22">
        <v>500</v>
      </c>
      <c r="AF13" s="22">
        <v>377</v>
      </c>
      <c r="AG13" s="22">
        <v>525</v>
      </c>
      <c r="AH13" s="22">
        <v>228</v>
      </c>
      <c r="AI13" s="22">
        <v>355</v>
      </c>
      <c r="AJ13" s="22">
        <v>5</v>
      </c>
      <c r="AK13" s="22">
        <v>410</v>
      </c>
      <c r="AL13" s="22">
        <v>33</v>
      </c>
      <c r="AM13" s="22">
        <v>33.3</v>
      </c>
      <c r="AN13" s="22">
        <v>830</v>
      </c>
      <c r="AO13" s="22">
        <v>1203</v>
      </c>
      <c r="AP13" s="22">
        <v>120</v>
      </c>
      <c r="AQ13" s="22">
        <v>83</v>
      </c>
      <c r="AR13" s="22">
        <v>290</v>
      </c>
      <c r="AS13" s="22">
        <v>130</v>
      </c>
      <c r="AT13" s="22">
        <v>90</v>
      </c>
      <c r="AU13" s="22">
        <v>320</v>
      </c>
      <c r="AV13" s="22">
        <v>87</v>
      </c>
      <c r="AW13" s="22">
        <v>825</v>
      </c>
      <c r="AX13" s="22">
        <v>238</v>
      </c>
      <c r="AY13" s="22">
        <v>492</v>
      </c>
      <c r="AZ13" s="22">
        <v>855</v>
      </c>
      <c r="BA13" s="22">
        <v>226</v>
      </c>
      <c r="BB13" s="22">
        <v>113.5</v>
      </c>
      <c r="BC13" s="22">
        <v>386</v>
      </c>
      <c r="BD13" s="22">
        <v>137</v>
      </c>
      <c r="BE13" s="22">
        <v>360</v>
      </c>
      <c r="BF13" s="22">
        <v>365</v>
      </c>
      <c r="BG13" s="22">
        <v>1335</v>
      </c>
      <c r="BH13" s="99">
        <v>1478</v>
      </c>
    </row>
    <row r="14" spans="1:60" ht="12">
      <c r="A14" s="100" t="s">
        <v>136</v>
      </c>
      <c r="B14" s="21" t="s">
        <v>137</v>
      </c>
      <c r="C14" s="22">
        <f t="shared" si="0"/>
        <v>92100.5</v>
      </c>
      <c r="D14" s="22">
        <v>8000</v>
      </c>
      <c r="E14" s="22">
        <v>12500</v>
      </c>
      <c r="F14" s="22">
        <v>7500</v>
      </c>
      <c r="G14" s="22">
        <v>11000</v>
      </c>
      <c r="H14" s="22">
        <v>8570</v>
      </c>
      <c r="I14" s="22">
        <v>5000</v>
      </c>
      <c r="J14" s="23">
        <v>6000</v>
      </c>
      <c r="K14" s="22">
        <v>10000</v>
      </c>
      <c r="L14" s="22">
        <v>1400</v>
      </c>
      <c r="M14" s="22">
        <v>7100</v>
      </c>
      <c r="N14" s="22">
        <v>4500</v>
      </c>
      <c r="O14" s="22">
        <v>1000</v>
      </c>
      <c r="P14" s="22">
        <v>2400</v>
      </c>
      <c r="Q14" s="22">
        <v>2540</v>
      </c>
      <c r="R14" s="22"/>
      <c r="S14" s="22"/>
      <c r="T14" s="22"/>
      <c r="U14" s="22">
        <v>750</v>
      </c>
      <c r="V14" s="22">
        <v>200</v>
      </c>
      <c r="W14" s="22">
        <v>650</v>
      </c>
      <c r="X14" s="22"/>
      <c r="Y14" s="22">
        <v>450</v>
      </c>
      <c r="Z14" s="22">
        <v>10</v>
      </c>
      <c r="AA14" s="22">
        <v>10</v>
      </c>
      <c r="AB14" s="22">
        <v>70</v>
      </c>
      <c r="AC14" s="22">
        <v>250</v>
      </c>
      <c r="AD14" s="22">
        <v>200</v>
      </c>
      <c r="AE14" s="22">
        <v>80</v>
      </c>
      <c r="AF14" s="22">
        <v>60</v>
      </c>
      <c r="AG14" s="22"/>
      <c r="AH14" s="22">
        <v>100</v>
      </c>
      <c r="AI14" s="22">
        <v>22</v>
      </c>
      <c r="AJ14" s="22"/>
      <c r="AK14" s="22">
        <v>30</v>
      </c>
      <c r="AL14" s="22">
        <v>6</v>
      </c>
      <c r="AM14" s="22"/>
      <c r="AN14" s="22">
        <v>380</v>
      </c>
      <c r="AO14" s="22">
        <v>200</v>
      </c>
      <c r="AP14" s="22">
        <v>40</v>
      </c>
      <c r="AQ14" s="22"/>
      <c r="AR14" s="22">
        <v>60</v>
      </c>
      <c r="AS14" s="22">
        <v>10</v>
      </c>
      <c r="AT14" s="22">
        <v>10</v>
      </c>
      <c r="AU14" s="22">
        <v>10</v>
      </c>
      <c r="AV14" s="22"/>
      <c r="AW14" s="22">
        <v>130</v>
      </c>
      <c r="AX14" s="22">
        <v>55</v>
      </c>
      <c r="AY14" s="22">
        <v>70</v>
      </c>
      <c r="AZ14" s="22"/>
      <c r="BA14" s="22"/>
      <c r="BB14" s="22">
        <v>25.5</v>
      </c>
      <c r="BC14" s="22"/>
      <c r="BD14" s="22"/>
      <c r="BE14" s="22">
        <v>7</v>
      </c>
      <c r="BF14" s="22">
        <v>40</v>
      </c>
      <c r="BG14" s="22"/>
      <c r="BH14" s="99">
        <v>665</v>
      </c>
    </row>
    <row r="15" spans="1:60" ht="12">
      <c r="A15" s="100" t="s">
        <v>138</v>
      </c>
      <c r="B15" s="21" t="s">
        <v>139</v>
      </c>
      <c r="C15" s="22">
        <f t="shared" si="0"/>
        <v>294035.8</v>
      </c>
      <c r="D15" s="22">
        <v>21500</v>
      </c>
      <c r="E15" s="22">
        <v>20000</v>
      </c>
      <c r="F15" s="22">
        <v>20900</v>
      </c>
      <c r="G15" s="22">
        <v>30720</v>
      </c>
      <c r="H15" s="22">
        <v>24424.1</v>
      </c>
      <c r="I15" s="22">
        <v>19000</v>
      </c>
      <c r="J15" s="23">
        <v>18500</v>
      </c>
      <c r="K15" s="22">
        <v>26140</v>
      </c>
      <c r="L15" s="22">
        <v>9730</v>
      </c>
      <c r="M15" s="22">
        <v>22000</v>
      </c>
      <c r="N15" s="22">
        <v>14780</v>
      </c>
      <c r="O15" s="22">
        <v>8840</v>
      </c>
      <c r="P15" s="22">
        <v>10317</v>
      </c>
      <c r="Q15" s="22">
        <v>7940</v>
      </c>
      <c r="R15" s="22">
        <v>8000</v>
      </c>
      <c r="S15" s="22">
        <v>3700</v>
      </c>
      <c r="T15" s="22">
        <v>4335.5</v>
      </c>
      <c r="U15" s="22">
        <v>3100</v>
      </c>
      <c r="V15" s="22">
        <v>1900</v>
      </c>
      <c r="W15" s="22">
        <v>3200</v>
      </c>
      <c r="X15" s="22">
        <v>2000</v>
      </c>
      <c r="Y15" s="22">
        <v>2330.7</v>
      </c>
      <c r="Z15" s="22">
        <v>250</v>
      </c>
      <c r="AA15" s="22">
        <v>19</v>
      </c>
      <c r="AB15" s="22">
        <v>55</v>
      </c>
      <c r="AC15" s="22">
        <v>1110</v>
      </c>
      <c r="AD15" s="22">
        <v>500</v>
      </c>
      <c r="AE15" s="22">
        <v>240</v>
      </c>
      <c r="AF15" s="22">
        <v>400</v>
      </c>
      <c r="AG15" s="22">
        <v>300</v>
      </c>
      <c r="AH15" s="22">
        <v>320</v>
      </c>
      <c r="AI15" s="22">
        <v>280</v>
      </c>
      <c r="AJ15" s="22">
        <v>48</v>
      </c>
      <c r="AK15" s="22">
        <v>110</v>
      </c>
      <c r="AL15" s="22">
        <v>20</v>
      </c>
      <c r="AM15" s="22">
        <v>15</v>
      </c>
      <c r="AN15" s="22">
        <v>440</v>
      </c>
      <c r="AO15" s="22">
        <v>2000</v>
      </c>
      <c r="AP15" s="22">
        <v>90</v>
      </c>
      <c r="AQ15" s="22">
        <v>60</v>
      </c>
      <c r="AR15" s="22">
        <v>70</v>
      </c>
      <c r="AS15" s="22">
        <v>100</v>
      </c>
      <c r="AT15" s="22">
        <v>30</v>
      </c>
      <c r="AU15" s="22">
        <v>230</v>
      </c>
      <c r="AV15" s="22">
        <v>6</v>
      </c>
      <c r="AW15" s="22">
        <v>550</v>
      </c>
      <c r="AX15" s="22">
        <v>190</v>
      </c>
      <c r="AY15" s="22">
        <v>50</v>
      </c>
      <c r="AZ15" s="22">
        <v>210</v>
      </c>
      <c r="BA15" s="22">
        <v>210</v>
      </c>
      <c r="BB15" s="22">
        <v>270</v>
      </c>
      <c r="BC15" s="22">
        <v>120</v>
      </c>
      <c r="BD15" s="22">
        <v>55.5</v>
      </c>
      <c r="BE15" s="22">
        <v>70</v>
      </c>
      <c r="BF15" s="22">
        <v>230</v>
      </c>
      <c r="BG15" s="22">
        <v>1000</v>
      </c>
      <c r="BH15" s="99">
        <v>1030</v>
      </c>
    </row>
    <row r="16" spans="1:60" ht="12">
      <c r="A16" s="100" t="s">
        <v>76</v>
      </c>
      <c r="B16" s="21" t="s">
        <v>77</v>
      </c>
      <c r="C16" s="22">
        <f t="shared" si="0"/>
        <v>379350</v>
      </c>
      <c r="D16" s="22">
        <v>16000</v>
      </c>
      <c r="E16" s="22">
        <v>12000</v>
      </c>
      <c r="F16" s="22">
        <v>14000</v>
      </c>
      <c r="G16" s="22">
        <v>37000</v>
      </c>
      <c r="H16" s="22">
        <v>28000</v>
      </c>
      <c r="I16" s="22">
        <v>26500</v>
      </c>
      <c r="J16" s="23">
        <v>8000</v>
      </c>
      <c r="K16" s="22">
        <v>26000</v>
      </c>
      <c r="L16" s="22">
        <v>20000</v>
      </c>
      <c r="M16" s="22">
        <v>34000</v>
      </c>
      <c r="N16" s="22">
        <v>14500</v>
      </c>
      <c r="O16" s="22">
        <v>13000</v>
      </c>
      <c r="P16" s="22">
        <v>16000</v>
      </c>
      <c r="Q16" s="22">
        <v>10000</v>
      </c>
      <c r="R16" s="22">
        <v>12300</v>
      </c>
      <c r="S16" s="22">
        <v>4100</v>
      </c>
      <c r="T16" s="22">
        <v>4000</v>
      </c>
      <c r="U16" s="22">
        <v>8000</v>
      </c>
      <c r="V16" s="22">
        <v>3000</v>
      </c>
      <c r="W16" s="22">
        <v>10000</v>
      </c>
      <c r="X16" s="22">
        <v>2500</v>
      </c>
      <c r="Y16" s="22">
        <v>5000</v>
      </c>
      <c r="Z16" s="22">
        <v>2200</v>
      </c>
      <c r="AA16" s="22">
        <v>300</v>
      </c>
      <c r="AB16" s="22">
        <v>800</v>
      </c>
      <c r="AC16" s="22">
        <v>5000</v>
      </c>
      <c r="AD16" s="22">
        <v>1700</v>
      </c>
      <c r="AE16" s="22">
        <v>1800</v>
      </c>
      <c r="AF16" s="22">
        <v>2900</v>
      </c>
      <c r="AG16" s="22">
        <v>800</v>
      </c>
      <c r="AH16" s="22">
        <v>1100</v>
      </c>
      <c r="AI16" s="22">
        <v>1200</v>
      </c>
      <c r="AJ16" s="22">
        <v>470</v>
      </c>
      <c r="AK16" s="22">
        <v>1000</v>
      </c>
      <c r="AL16" s="22">
        <v>300</v>
      </c>
      <c r="AM16" s="22">
        <v>450</v>
      </c>
      <c r="AN16" s="22">
        <v>3650</v>
      </c>
      <c r="AO16" s="22">
        <v>4200</v>
      </c>
      <c r="AP16" s="22">
        <v>1600</v>
      </c>
      <c r="AQ16" s="22">
        <v>280</v>
      </c>
      <c r="AR16" s="22">
        <v>500</v>
      </c>
      <c r="AS16" s="22">
        <v>1000</v>
      </c>
      <c r="AT16" s="22">
        <v>300</v>
      </c>
      <c r="AU16" s="22">
        <v>1100</v>
      </c>
      <c r="AV16" s="22">
        <v>450</v>
      </c>
      <c r="AW16" s="22">
        <v>2750</v>
      </c>
      <c r="AX16" s="22">
        <v>2100</v>
      </c>
      <c r="AY16" s="22">
        <v>1300</v>
      </c>
      <c r="AZ16" s="22">
        <v>1600</v>
      </c>
      <c r="BA16" s="22">
        <v>800</v>
      </c>
      <c r="BB16" s="22">
        <v>3400</v>
      </c>
      <c r="BC16" s="22">
        <v>500</v>
      </c>
      <c r="BD16" s="22">
        <v>650</v>
      </c>
      <c r="BE16" s="22">
        <v>1300</v>
      </c>
      <c r="BF16" s="22">
        <v>1600</v>
      </c>
      <c r="BG16" s="22">
        <v>3150</v>
      </c>
      <c r="BH16" s="99">
        <v>3200</v>
      </c>
    </row>
    <row r="17" spans="1:60" ht="12.75" thickBot="1">
      <c r="A17" s="100" t="s">
        <v>78</v>
      </c>
      <c r="B17" s="21" t="s">
        <v>79</v>
      </c>
      <c r="C17" s="22">
        <f t="shared" si="0"/>
        <v>0</v>
      </c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99"/>
    </row>
    <row r="18" spans="1:60" ht="15.75" customHeight="1" thickBot="1">
      <c r="A18" s="101"/>
      <c r="B18" s="26" t="s">
        <v>80</v>
      </c>
      <c r="C18" s="29">
        <f t="shared" si="0"/>
        <v>1203647.1</v>
      </c>
      <c r="D18" s="28">
        <f aca="true" t="shared" si="1" ref="D18:AI18">SUM(D8:D17)</f>
        <v>161405</v>
      </c>
      <c r="E18" s="28">
        <f t="shared" si="1"/>
        <v>73150</v>
      </c>
      <c r="F18" s="28">
        <f t="shared" si="1"/>
        <v>68800</v>
      </c>
      <c r="G18" s="28">
        <f t="shared" si="1"/>
        <v>125155</v>
      </c>
      <c r="H18" s="28">
        <f t="shared" si="1"/>
        <v>84369.1</v>
      </c>
      <c r="I18" s="28">
        <f t="shared" si="1"/>
        <v>76000</v>
      </c>
      <c r="J18" s="30">
        <f t="shared" si="1"/>
        <v>58360</v>
      </c>
      <c r="K18" s="28">
        <f t="shared" si="1"/>
        <v>91090</v>
      </c>
      <c r="L18" s="28">
        <f t="shared" si="1"/>
        <v>46930</v>
      </c>
      <c r="M18" s="28">
        <f t="shared" si="1"/>
        <v>89500</v>
      </c>
      <c r="N18" s="28">
        <f t="shared" si="1"/>
        <v>45925</v>
      </c>
      <c r="O18" s="28">
        <f t="shared" si="1"/>
        <v>31388</v>
      </c>
      <c r="P18" s="28">
        <f t="shared" si="1"/>
        <v>38769</v>
      </c>
      <c r="Q18" s="28">
        <f t="shared" si="1"/>
        <v>27013</v>
      </c>
      <c r="R18" s="28">
        <f t="shared" si="1"/>
        <v>26530</v>
      </c>
      <c r="S18" s="28">
        <f t="shared" si="1"/>
        <v>10511</v>
      </c>
      <c r="T18" s="28">
        <f t="shared" si="1"/>
        <v>12705.5</v>
      </c>
      <c r="U18" s="28">
        <f t="shared" si="1"/>
        <v>15045</v>
      </c>
      <c r="V18" s="28">
        <f t="shared" si="1"/>
        <v>6080</v>
      </c>
      <c r="W18" s="28">
        <f t="shared" si="1"/>
        <v>16355</v>
      </c>
      <c r="X18" s="28">
        <f t="shared" si="1"/>
        <v>5485</v>
      </c>
      <c r="Y18" s="28">
        <f t="shared" si="1"/>
        <v>9300.7</v>
      </c>
      <c r="Z18" s="28">
        <f t="shared" si="1"/>
        <v>2612</v>
      </c>
      <c r="AA18" s="28">
        <f t="shared" si="1"/>
        <v>362</v>
      </c>
      <c r="AB18" s="28">
        <f t="shared" si="1"/>
        <v>1010</v>
      </c>
      <c r="AC18" s="28">
        <f t="shared" si="1"/>
        <v>8113</v>
      </c>
      <c r="AD18" s="28">
        <f t="shared" si="1"/>
        <v>3046</v>
      </c>
      <c r="AE18" s="28">
        <f t="shared" si="1"/>
        <v>2620</v>
      </c>
      <c r="AF18" s="28">
        <f t="shared" si="1"/>
        <v>3737</v>
      </c>
      <c r="AG18" s="28">
        <f t="shared" si="1"/>
        <v>1625</v>
      </c>
      <c r="AH18" s="28">
        <f t="shared" si="1"/>
        <v>1748</v>
      </c>
      <c r="AI18" s="28">
        <f t="shared" si="1"/>
        <v>1857</v>
      </c>
      <c r="AJ18" s="28">
        <f aca="true" t="shared" si="2" ref="AJ18:BO18">SUM(AJ8:AJ17)</f>
        <v>523</v>
      </c>
      <c r="AK18" s="28">
        <f t="shared" si="2"/>
        <v>1550</v>
      </c>
      <c r="AL18" s="28">
        <f t="shared" si="2"/>
        <v>359</v>
      </c>
      <c r="AM18" s="28">
        <f t="shared" si="2"/>
        <v>498.3</v>
      </c>
      <c r="AN18" s="28">
        <f t="shared" si="2"/>
        <v>5300</v>
      </c>
      <c r="AO18" s="28">
        <f t="shared" si="2"/>
        <v>7605</v>
      </c>
      <c r="AP18" s="28">
        <f t="shared" si="2"/>
        <v>1850</v>
      </c>
      <c r="AQ18" s="28">
        <f t="shared" si="2"/>
        <v>423</v>
      </c>
      <c r="AR18" s="28">
        <f t="shared" si="2"/>
        <v>920</v>
      </c>
      <c r="AS18" s="28">
        <f t="shared" si="2"/>
        <v>1240</v>
      </c>
      <c r="AT18" s="28">
        <f t="shared" si="2"/>
        <v>430</v>
      </c>
      <c r="AU18" s="28">
        <f t="shared" si="2"/>
        <v>1660</v>
      </c>
      <c r="AV18" s="28">
        <f t="shared" si="2"/>
        <v>543</v>
      </c>
      <c r="AW18" s="28">
        <f t="shared" si="2"/>
        <v>4266</v>
      </c>
      <c r="AX18" s="28">
        <f t="shared" si="2"/>
        <v>2583</v>
      </c>
      <c r="AY18" s="28">
        <f t="shared" si="2"/>
        <v>1912</v>
      </c>
      <c r="AZ18" s="28">
        <f t="shared" si="2"/>
        <v>2665</v>
      </c>
      <c r="BA18" s="28">
        <f t="shared" si="2"/>
        <v>1236</v>
      </c>
      <c r="BB18" s="28">
        <f t="shared" si="2"/>
        <v>3809</v>
      </c>
      <c r="BC18" s="28">
        <f t="shared" si="2"/>
        <v>1006</v>
      </c>
      <c r="BD18" s="28">
        <f t="shared" si="2"/>
        <v>842.5</v>
      </c>
      <c r="BE18" s="28">
        <f t="shared" si="2"/>
        <v>1737</v>
      </c>
      <c r="BF18" s="28">
        <f t="shared" si="2"/>
        <v>2235</v>
      </c>
      <c r="BG18" s="28">
        <f t="shared" si="2"/>
        <v>5485</v>
      </c>
      <c r="BH18" s="102">
        <f t="shared" si="2"/>
        <v>6373</v>
      </c>
    </row>
    <row r="19" spans="1:60" s="35" customFormat="1" ht="15.75" customHeight="1" thickBot="1">
      <c r="A19" s="103"/>
      <c r="B19" s="20"/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104"/>
    </row>
    <row r="20" spans="1:60" ht="12">
      <c r="A20" s="105" t="s">
        <v>81</v>
      </c>
      <c r="B20" s="37" t="s">
        <v>82</v>
      </c>
      <c r="C20" s="22">
        <f aca="true" t="shared" si="3" ref="C20:C30">SUM(D20:BH20)</f>
        <v>18938.9</v>
      </c>
      <c r="D20" s="29">
        <v>600</v>
      </c>
      <c r="E20" s="29"/>
      <c r="F20" s="29">
        <v>1300</v>
      </c>
      <c r="G20" s="29"/>
      <c r="H20" s="29">
        <v>1400</v>
      </c>
      <c r="I20" s="29"/>
      <c r="J20" s="29"/>
      <c r="K20" s="29">
        <v>1450</v>
      </c>
      <c r="L20" s="29">
        <v>310</v>
      </c>
      <c r="M20" s="29">
        <v>1764</v>
      </c>
      <c r="N20" s="29">
        <v>130</v>
      </c>
      <c r="O20" s="29">
        <v>200</v>
      </c>
      <c r="P20" s="29">
        <v>60</v>
      </c>
      <c r="Q20" s="29">
        <v>371.9</v>
      </c>
      <c r="R20" s="29"/>
      <c r="S20" s="29">
        <v>2113</v>
      </c>
      <c r="T20" s="29">
        <v>40</v>
      </c>
      <c r="U20" s="29">
        <v>260</v>
      </c>
      <c r="V20" s="29">
        <v>420</v>
      </c>
      <c r="W20" s="29">
        <v>950</v>
      </c>
      <c r="X20" s="29">
        <v>799</v>
      </c>
      <c r="Y20" s="29">
        <v>137</v>
      </c>
      <c r="Z20" s="29">
        <v>42</v>
      </c>
      <c r="AA20" s="29"/>
      <c r="AB20" s="29"/>
      <c r="AC20" s="29">
        <v>225</v>
      </c>
      <c r="AD20" s="29">
        <v>10</v>
      </c>
      <c r="AE20" s="29">
        <v>7</v>
      </c>
      <c r="AF20" s="29"/>
      <c r="AG20" s="29">
        <v>105</v>
      </c>
      <c r="AH20" s="29">
        <v>180</v>
      </c>
      <c r="AI20" s="29">
        <v>30</v>
      </c>
      <c r="AJ20" s="29">
        <v>33</v>
      </c>
      <c r="AK20" s="29">
        <v>47</v>
      </c>
      <c r="AL20" s="29"/>
      <c r="AM20" s="29"/>
      <c r="AN20" s="29">
        <v>4013</v>
      </c>
      <c r="AO20" s="29">
        <v>460</v>
      </c>
      <c r="AP20" s="29"/>
      <c r="AQ20" s="29">
        <v>20</v>
      </c>
      <c r="AR20" s="29"/>
      <c r="AS20" s="29"/>
      <c r="AT20" s="29">
        <v>1</v>
      </c>
      <c r="AU20" s="29">
        <v>156</v>
      </c>
      <c r="AV20" s="29"/>
      <c r="AW20" s="29">
        <v>467</v>
      </c>
      <c r="AX20" s="29">
        <v>5</v>
      </c>
      <c r="AY20" s="29">
        <v>108</v>
      </c>
      <c r="AZ20" s="29">
        <v>10</v>
      </c>
      <c r="BA20" s="29"/>
      <c r="BB20" s="29"/>
      <c r="BC20" s="29"/>
      <c r="BD20" s="29"/>
      <c r="BE20" s="29"/>
      <c r="BF20" s="29">
        <v>140</v>
      </c>
      <c r="BG20" s="29">
        <v>365</v>
      </c>
      <c r="BH20" s="106">
        <v>210</v>
      </c>
    </row>
    <row r="21" spans="1:60" ht="12">
      <c r="A21" s="100" t="s">
        <v>83</v>
      </c>
      <c r="B21" s="21" t="s">
        <v>84</v>
      </c>
      <c r="C21" s="22">
        <f t="shared" si="3"/>
        <v>8227</v>
      </c>
      <c r="D21" s="22"/>
      <c r="E21" s="22"/>
      <c r="F21" s="22">
        <v>2853</v>
      </c>
      <c r="G21" s="22"/>
      <c r="H21" s="22"/>
      <c r="I21" s="22"/>
      <c r="J21" s="22"/>
      <c r="K21" s="22">
        <v>500</v>
      </c>
      <c r="L21" s="22"/>
      <c r="M21" s="22"/>
      <c r="N21" s="22">
        <v>3647</v>
      </c>
      <c r="O21" s="22">
        <v>1227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99"/>
    </row>
    <row r="22" spans="1:60" ht="12">
      <c r="A22" s="100" t="s">
        <v>85</v>
      </c>
      <c r="B22" s="21" t="s">
        <v>86</v>
      </c>
      <c r="C22" s="22">
        <f t="shared" si="3"/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99"/>
    </row>
    <row r="23" spans="1:60" ht="12">
      <c r="A23" s="100" t="s">
        <v>87</v>
      </c>
      <c r="B23" s="21" t="s">
        <v>88</v>
      </c>
      <c r="C23" s="22">
        <f t="shared" si="3"/>
        <v>84102.1</v>
      </c>
      <c r="D23" s="22">
        <v>35000</v>
      </c>
      <c r="E23" s="22">
        <v>6096</v>
      </c>
      <c r="F23" s="22">
        <v>1200</v>
      </c>
      <c r="G23" s="22">
        <v>3800</v>
      </c>
      <c r="H23" s="22">
        <v>5200</v>
      </c>
      <c r="I23" s="22">
        <v>10500</v>
      </c>
      <c r="J23" s="22">
        <v>3000</v>
      </c>
      <c r="K23" s="22">
        <v>2000</v>
      </c>
      <c r="L23" s="22">
        <v>2300</v>
      </c>
      <c r="M23" s="22">
        <v>4000</v>
      </c>
      <c r="N23" s="22">
        <v>2800</v>
      </c>
      <c r="O23" s="22">
        <v>1000</v>
      </c>
      <c r="P23" s="22">
        <v>1000</v>
      </c>
      <c r="Q23" s="22">
        <v>80</v>
      </c>
      <c r="R23" s="22">
        <v>500</v>
      </c>
      <c r="S23" s="22">
        <v>313</v>
      </c>
      <c r="T23" s="22">
        <v>371.6</v>
      </c>
      <c r="U23" s="22">
        <v>850</v>
      </c>
      <c r="V23" s="22">
        <v>50</v>
      </c>
      <c r="W23" s="22">
        <v>300</v>
      </c>
      <c r="X23" s="22">
        <v>250</v>
      </c>
      <c r="Y23" s="22">
        <v>500</v>
      </c>
      <c r="Z23" s="22">
        <v>50</v>
      </c>
      <c r="AA23" s="22">
        <v>5</v>
      </c>
      <c r="AB23" s="22">
        <v>15</v>
      </c>
      <c r="AC23" s="22">
        <v>130</v>
      </c>
      <c r="AD23" s="22">
        <v>50</v>
      </c>
      <c r="AE23" s="22">
        <v>100</v>
      </c>
      <c r="AF23" s="22">
        <v>150</v>
      </c>
      <c r="AG23" s="22">
        <v>100</v>
      </c>
      <c r="AH23" s="22">
        <v>5</v>
      </c>
      <c r="AI23" s="22">
        <v>100</v>
      </c>
      <c r="AJ23" s="22">
        <v>40</v>
      </c>
      <c r="AK23" s="22">
        <v>50</v>
      </c>
      <c r="AL23" s="22">
        <v>15</v>
      </c>
      <c r="AM23" s="22">
        <v>90</v>
      </c>
      <c r="AN23" s="22">
        <v>150</v>
      </c>
      <c r="AO23" s="22">
        <v>200</v>
      </c>
      <c r="AP23" s="22">
        <v>20</v>
      </c>
      <c r="AQ23" s="22"/>
      <c r="AR23" s="22">
        <v>5</v>
      </c>
      <c r="AS23" s="22">
        <v>50</v>
      </c>
      <c r="AT23" s="22">
        <v>15</v>
      </c>
      <c r="AU23" s="22">
        <v>500</v>
      </c>
      <c r="AV23" s="22">
        <v>32</v>
      </c>
      <c r="AW23" s="22">
        <v>85</v>
      </c>
      <c r="AX23" s="22">
        <v>45</v>
      </c>
      <c r="AY23" s="22">
        <v>4.5</v>
      </c>
      <c r="AZ23" s="22">
        <v>100</v>
      </c>
      <c r="BA23" s="22"/>
      <c r="BB23" s="22">
        <v>50</v>
      </c>
      <c r="BC23" s="22">
        <v>200</v>
      </c>
      <c r="BD23" s="22">
        <v>20</v>
      </c>
      <c r="BE23" s="22">
        <v>230</v>
      </c>
      <c r="BF23" s="22">
        <v>100</v>
      </c>
      <c r="BG23" s="22">
        <v>90</v>
      </c>
      <c r="BH23" s="99">
        <v>195</v>
      </c>
    </row>
    <row r="24" spans="1:60" ht="12">
      <c r="A24" s="100" t="s">
        <v>89</v>
      </c>
      <c r="B24" s="21" t="s">
        <v>90</v>
      </c>
      <c r="C24" s="22">
        <f t="shared" si="3"/>
        <v>27483</v>
      </c>
      <c r="D24" s="22">
        <v>5000</v>
      </c>
      <c r="E24" s="22"/>
      <c r="F24" s="22">
        <v>1100</v>
      </c>
      <c r="G24" s="22">
        <v>3630</v>
      </c>
      <c r="H24" s="22">
        <v>3500</v>
      </c>
      <c r="I24" s="22"/>
      <c r="J24" s="22">
        <v>1500</v>
      </c>
      <c r="K24" s="22">
        <v>1500</v>
      </c>
      <c r="L24" s="22">
        <v>865</v>
      </c>
      <c r="M24" s="22">
        <v>3000</v>
      </c>
      <c r="N24" s="22">
        <v>905</v>
      </c>
      <c r="O24" s="22">
        <v>1500</v>
      </c>
      <c r="P24" s="22">
        <v>900</v>
      </c>
      <c r="Q24" s="22">
        <v>1485</v>
      </c>
      <c r="R24" s="22">
        <v>525</v>
      </c>
      <c r="S24" s="22">
        <v>722</v>
      </c>
      <c r="T24" s="22">
        <v>200</v>
      </c>
      <c r="U24" s="22">
        <v>250</v>
      </c>
      <c r="V24" s="22">
        <v>500</v>
      </c>
      <c r="W24" s="22">
        <v>100</v>
      </c>
      <c r="X24" s="22"/>
      <c r="Y24" s="22">
        <v>250</v>
      </c>
      <c r="Z24" s="22"/>
      <c r="AA24" s="22"/>
      <c r="AB24" s="22"/>
      <c r="AC24" s="22">
        <v>5</v>
      </c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5</v>
      </c>
      <c r="AO24" s="22"/>
      <c r="AP24" s="22"/>
      <c r="AQ24" s="22"/>
      <c r="AR24" s="22"/>
      <c r="AS24" s="22"/>
      <c r="AT24" s="22"/>
      <c r="AU24" s="22"/>
      <c r="AV24" s="22"/>
      <c r="AW24" s="22">
        <v>5</v>
      </c>
      <c r="AX24" s="22"/>
      <c r="AY24" s="22"/>
      <c r="AZ24" s="22"/>
      <c r="BA24" s="22">
        <v>3</v>
      </c>
      <c r="BB24" s="22">
        <v>8</v>
      </c>
      <c r="BC24" s="22"/>
      <c r="BD24" s="22"/>
      <c r="BE24" s="22"/>
      <c r="BF24" s="22">
        <v>5</v>
      </c>
      <c r="BG24" s="22">
        <v>10</v>
      </c>
      <c r="BH24" s="99">
        <v>10</v>
      </c>
    </row>
    <row r="25" spans="1:60" ht="12">
      <c r="A25" s="100" t="s">
        <v>91</v>
      </c>
      <c r="B25" s="21" t="s">
        <v>177</v>
      </c>
      <c r="C25" s="22">
        <f t="shared" si="3"/>
        <v>8500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>
        <v>8500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99"/>
    </row>
    <row r="26" spans="1:60" ht="12">
      <c r="A26" s="100" t="s">
        <v>92</v>
      </c>
      <c r="B26" s="21" t="s">
        <v>178</v>
      </c>
      <c r="C26" s="22">
        <f t="shared" si="3"/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99"/>
    </row>
    <row r="27" spans="1:60" ht="12">
      <c r="A27" s="100" t="s">
        <v>93</v>
      </c>
      <c r="B27" s="21" t="s">
        <v>94</v>
      </c>
      <c r="C27" s="22">
        <f t="shared" si="3"/>
        <v>18379.6</v>
      </c>
      <c r="D27" s="22">
        <v>500</v>
      </c>
      <c r="E27" s="22"/>
      <c r="F27" s="22">
        <v>3126</v>
      </c>
      <c r="G27" s="22">
        <v>1500</v>
      </c>
      <c r="H27" s="22">
        <v>2000</v>
      </c>
      <c r="I27" s="22"/>
      <c r="J27" s="22">
        <v>1000</v>
      </c>
      <c r="K27" s="22">
        <v>50</v>
      </c>
      <c r="L27" s="22">
        <v>310</v>
      </c>
      <c r="M27" s="22">
        <v>1915</v>
      </c>
      <c r="N27" s="22">
        <v>2000</v>
      </c>
      <c r="O27" s="22">
        <v>500</v>
      </c>
      <c r="P27" s="22">
        <v>1600</v>
      </c>
      <c r="Q27" s="22">
        <v>500</v>
      </c>
      <c r="R27" s="22"/>
      <c r="S27" s="22"/>
      <c r="T27" s="22"/>
      <c r="U27" s="22">
        <v>320</v>
      </c>
      <c r="V27" s="22">
        <v>-326</v>
      </c>
      <c r="W27" s="22"/>
      <c r="X27" s="22">
        <v>375</v>
      </c>
      <c r="Y27" s="22">
        <v>58</v>
      </c>
      <c r="Z27" s="22"/>
      <c r="AA27" s="22"/>
      <c r="AB27" s="22">
        <v>575</v>
      </c>
      <c r="AC27" s="22">
        <v>88</v>
      </c>
      <c r="AD27" s="22">
        <v>690.8</v>
      </c>
      <c r="AE27" s="22"/>
      <c r="AF27" s="22">
        <v>200</v>
      </c>
      <c r="AG27" s="22">
        <v>550</v>
      </c>
      <c r="AH27" s="22"/>
      <c r="AI27" s="22"/>
      <c r="AJ27" s="22"/>
      <c r="AK27" s="22"/>
      <c r="AL27" s="22">
        <v>6</v>
      </c>
      <c r="AM27" s="22">
        <v>40</v>
      </c>
      <c r="AN27" s="22">
        <v>50.5</v>
      </c>
      <c r="AO27" s="22">
        <v>240</v>
      </c>
      <c r="AP27" s="22">
        <v>50</v>
      </c>
      <c r="AQ27" s="22">
        <v>130</v>
      </c>
      <c r="AR27" s="22"/>
      <c r="AS27" s="22">
        <v>101</v>
      </c>
      <c r="AT27" s="22">
        <v>40</v>
      </c>
      <c r="AU27" s="22"/>
      <c r="AV27" s="22"/>
      <c r="AW27" s="22">
        <v>15</v>
      </c>
      <c r="AX27" s="22"/>
      <c r="AY27" s="22"/>
      <c r="AZ27" s="22"/>
      <c r="BA27" s="22"/>
      <c r="BB27" s="22">
        <v>123.3</v>
      </c>
      <c r="BC27" s="22"/>
      <c r="BD27" s="22">
        <v>12</v>
      </c>
      <c r="BE27" s="22"/>
      <c r="BF27" s="22">
        <v>40</v>
      </c>
      <c r="BG27" s="22"/>
      <c r="BH27" s="99"/>
    </row>
    <row r="28" spans="1:60" ht="12">
      <c r="A28" s="100" t="s">
        <v>144</v>
      </c>
      <c r="B28" s="21" t="s">
        <v>145</v>
      </c>
      <c r="C28" s="88">
        <f t="shared" si="3"/>
        <v>2155.7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882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>
        <v>1000</v>
      </c>
      <c r="AX28" s="22"/>
      <c r="AY28" s="22">
        <v>6</v>
      </c>
      <c r="AZ28" s="22"/>
      <c r="BA28" s="22"/>
      <c r="BB28" s="22">
        <v>7.7</v>
      </c>
      <c r="BC28" s="22"/>
      <c r="BD28" s="22"/>
      <c r="BE28" s="22"/>
      <c r="BF28" s="22"/>
      <c r="BG28" s="22">
        <v>260</v>
      </c>
      <c r="BH28" s="99"/>
    </row>
    <row r="29" spans="1:60" ht="12.75" thickBot="1">
      <c r="A29" s="100" t="s">
        <v>146</v>
      </c>
      <c r="B29" s="21" t="s">
        <v>147</v>
      </c>
      <c r="C29" s="88">
        <f t="shared" si="3"/>
        <v>22263.100000000002</v>
      </c>
      <c r="D29" s="22"/>
      <c r="E29" s="22"/>
      <c r="F29" s="22">
        <v>26</v>
      </c>
      <c r="G29" s="22">
        <v>100</v>
      </c>
      <c r="H29" s="22">
        <v>600</v>
      </c>
      <c r="I29" s="22">
        <v>2331</v>
      </c>
      <c r="J29" s="22"/>
      <c r="K29" s="22">
        <v>620</v>
      </c>
      <c r="L29" s="22">
        <v>150</v>
      </c>
      <c r="M29" s="22"/>
      <c r="N29" s="22">
        <v>17490</v>
      </c>
      <c r="O29" s="22"/>
      <c r="P29" s="22"/>
      <c r="Q29" s="22"/>
      <c r="R29" s="22"/>
      <c r="S29" s="22"/>
      <c r="T29" s="22">
        <v>277.9</v>
      </c>
      <c r="U29" s="22"/>
      <c r="V29" s="22">
        <v>50</v>
      </c>
      <c r="W29" s="22">
        <v>500</v>
      </c>
      <c r="X29" s="22"/>
      <c r="Y29" s="22"/>
      <c r="Z29" s="22"/>
      <c r="AA29" s="22"/>
      <c r="AB29" s="22"/>
      <c r="AC29" s="22"/>
      <c r="AD29" s="22"/>
      <c r="AE29" s="22"/>
      <c r="AF29" s="22">
        <v>42</v>
      </c>
      <c r="AG29" s="22"/>
      <c r="AH29" s="22"/>
      <c r="AI29" s="22"/>
      <c r="AJ29" s="22"/>
      <c r="AK29" s="22"/>
      <c r="AL29" s="22"/>
      <c r="AM29" s="22"/>
      <c r="AN29" s="22">
        <v>21.2</v>
      </c>
      <c r="AO29" s="22"/>
      <c r="AP29" s="22"/>
      <c r="AQ29" s="22"/>
      <c r="AR29" s="22"/>
      <c r="AS29" s="22"/>
      <c r="AT29" s="22"/>
      <c r="AU29" s="22">
        <v>40</v>
      </c>
      <c r="AV29" s="22"/>
      <c r="AW29" s="22">
        <v>15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99"/>
    </row>
    <row r="30" spans="1:60" ht="12.75" thickBot="1">
      <c r="A30" s="101"/>
      <c r="B30" s="26" t="s">
        <v>95</v>
      </c>
      <c r="C30" s="27">
        <f t="shared" si="3"/>
        <v>190049.4</v>
      </c>
      <c r="D30" s="28">
        <f aca="true" t="shared" si="4" ref="D30:AI30">SUM(D20:D29)</f>
        <v>41100</v>
      </c>
      <c r="E30" s="28">
        <f t="shared" si="4"/>
        <v>6096</v>
      </c>
      <c r="F30" s="28">
        <f t="shared" si="4"/>
        <v>9605</v>
      </c>
      <c r="G30" s="28">
        <f t="shared" si="4"/>
        <v>9030</v>
      </c>
      <c r="H30" s="28">
        <f t="shared" si="4"/>
        <v>12700</v>
      </c>
      <c r="I30" s="28">
        <f t="shared" si="4"/>
        <v>12831</v>
      </c>
      <c r="J30" s="28">
        <f t="shared" si="4"/>
        <v>5500</v>
      </c>
      <c r="K30" s="28">
        <f t="shared" si="4"/>
        <v>6120</v>
      </c>
      <c r="L30" s="28">
        <f t="shared" si="4"/>
        <v>3935</v>
      </c>
      <c r="M30" s="28">
        <f t="shared" si="4"/>
        <v>10679</v>
      </c>
      <c r="N30" s="28">
        <f t="shared" si="4"/>
        <v>35472</v>
      </c>
      <c r="O30" s="28">
        <f t="shared" si="4"/>
        <v>4427</v>
      </c>
      <c r="P30" s="28">
        <f t="shared" si="4"/>
        <v>3560</v>
      </c>
      <c r="Q30" s="28">
        <f t="shared" si="4"/>
        <v>2436.9</v>
      </c>
      <c r="R30" s="28">
        <f t="shared" si="4"/>
        <v>1025</v>
      </c>
      <c r="S30" s="28">
        <f t="shared" si="4"/>
        <v>4030</v>
      </c>
      <c r="T30" s="28">
        <f t="shared" si="4"/>
        <v>889.5</v>
      </c>
      <c r="U30" s="28">
        <f t="shared" si="4"/>
        <v>1680</v>
      </c>
      <c r="V30" s="28">
        <f t="shared" si="4"/>
        <v>694</v>
      </c>
      <c r="W30" s="28">
        <f t="shared" si="4"/>
        <v>1850</v>
      </c>
      <c r="X30" s="28">
        <f t="shared" si="4"/>
        <v>1424</v>
      </c>
      <c r="Y30" s="28">
        <f t="shared" si="4"/>
        <v>945</v>
      </c>
      <c r="Z30" s="28">
        <f t="shared" si="4"/>
        <v>92</v>
      </c>
      <c r="AA30" s="28">
        <f t="shared" si="4"/>
        <v>5</v>
      </c>
      <c r="AB30" s="28">
        <f t="shared" si="4"/>
        <v>590</v>
      </c>
      <c r="AC30" s="28">
        <f t="shared" si="4"/>
        <v>448</v>
      </c>
      <c r="AD30" s="28">
        <f t="shared" si="4"/>
        <v>750.8</v>
      </c>
      <c r="AE30" s="28">
        <f t="shared" si="4"/>
        <v>107</v>
      </c>
      <c r="AF30" s="28">
        <f t="shared" si="4"/>
        <v>392</v>
      </c>
      <c r="AG30" s="28">
        <f t="shared" si="4"/>
        <v>755</v>
      </c>
      <c r="AH30" s="28">
        <f t="shared" si="4"/>
        <v>185</v>
      </c>
      <c r="AI30" s="28">
        <f t="shared" si="4"/>
        <v>130</v>
      </c>
      <c r="AJ30" s="28">
        <f aca="true" t="shared" si="5" ref="AJ30:BO30">SUM(AJ20:AJ29)</f>
        <v>73</v>
      </c>
      <c r="AK30" s="28">
        <f t="shared" si="5"/>
        <v>97</v>
      </c>
      <c r="AL30" s="28">
        <f t="shared" si="5"/>
        <v>21</v>
      </c>
      <c r="AM30" s="28">
        <f t="shared" si="5"/>
        <v>130</v>
      </c>
      <c r="AN30" s="28">
        <f t="shared" si="5"/>
        <v>4239.7</v>
      </c>
      <c r="AO30" s="28">
        <f t="shared" si="5"/>
        <v>900</v>
      </c>
      <c r="AP30" s="28">
        <f t="shared" si="5"/>
        <v>70</v>
      </c>
      <c r="AQ30" s="28">
        <f t="shared" si="5"/>
        <v>150</v>
      </c>
      <c r="AR30" s="28">
        <f t="shared" si="5"/>
        <v>5</v>
      </c>
      <c r="AS30" s="28">
        <f t="shared" si="5"/>
        <v>151</v>
      </c>
      <c r="AT30" s="28">
        <f t="shared" si="5"/>
        <v>56</v>
      </c>
      <c r="AU30" s="28">
        <f t="shared" si="5"/>
        <v>696</v>
      </c>
      <c r="AV30" s="28">
        <f t="shared" si="5"/>
        <v>32</v>
      </c>
      <c r="AW30" s="28">
        <f t="shared" si="5"/>
        <v>1587</v>
      </c>
      <c r="AX30" s="28">
        <f t="shared" si="5"/>
        <v>50</v>
      </c>
      <c r="AY30" s="28">
        <f t="shared" si="5"/>
        <v>118.5</v>
      </c>
      <c r="AZ30" s="28">
        <f t="shared" si="5"/>
        <v>110</v>
      </c>
      <c r="BA30" s="28">
        <f t="shared" si="5"/>
        <v>3</v>
      </c>
      <c r="BB30" s="28">
        <f t="shared" si="5"/>
        <v>189</v>
      </c>
      <c r="BC30" s="28">
        <f t="shared" si="5"/>
        <v>200</v>
      </c>
      <c r="BD30" s="28">
        <f t="shared" si="5"/>
        <v>32</v>
      </c>
      <c r="BE30" s="28">
        <f t="shared" si="5"/>
        <v>230</v>
      </c>
      <c r="BF30" s="28">
        <f t="shared" si="5"/>
        <v>285</v>
      </c>
      <c r="BG30" s="28">
        <f t="shared" si="5"/>
        <v>725</v>
      </c>
      <c r="BH30" s="102">
        <f t="shared" si="5"/>
        <v>415</v>
      </c>
    </row>
    <row r="31" spans="1:60" s="35" customFormat="1" ht="12.75" customHeight="1" thickBot="1">
      <c r="A31" s="103"/>
      <c r="B31" s="20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104"/>
    </row>
    <row r="32" spans="1:60" ht="12">
      <c r="A32" s="105" t="s">
        <v>96</v>
      </c>
      <c r="B32" s="37" t="s">
        <v>180</v>
      </c>
      <c r="C32" s="22">
        <f>SUM(D32:BH32)</f>
        <v>1300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>
        <v>1300</v>
      </c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106"/>
    </row>
    <row r="33" spans="1:60" ht="12">
      <c r="A33" s="100" t="s">
        <v>97</v>
      </c>
      <c r="B33" s="21" t="s">
        <v>148</v>
      </c>
      <c r="C33" s="22">
        <f>SUM(D33:BH33)</f>
        <v>12934</v>
      </c>
      <c r="D33" s="22"/>
      <c r="E33" s="22"/>
      <c r="F33" s="22"/>
      <c r="G33" s="22"/>
      <c r="H33" s="22"/>
      <c r="I33" s="22"/>
      <c r="J33" s="22"/>
      <c r="K33" s="22">
        <v>3314</v>
      </c>
      <c r="L33" s="22"/>
      <c r="M33" s="22">
        <v>4500</v>
      </c>
      <c r="N33" s="22"/>
      <c r="O33" s="22"/>
      <c r="P33" s="22">
        <v>120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>
        <v>4500</v>
      </c>
      <c r="AD33" s="22"/>
      <c r="AE33" s="22"/>
      <c r="AF33" s="22">
        <v>500</v>
      </c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99"/>
    </row>
    <row r="34" spans="1:60" ht="12.75" thickBot="1">
      <c r="A34" s="100" t="s">
        <v>98</v>
      </c>
      <c r="B34" s="21" t="s">
        <v>99</v>
      </c>
      <c r="C34" s="22">
        <f>SUM(D34:BH34)</f>
        <v>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99"/>
    </row>
    <row r="35" spans="1:60" ht="15" customHeight="1" thickBot="1">
      <c r="A35" s="107"/>
      <c r="B35" s="40" t="s">
        <v>100</v>
      </c>
      <c r="C35" s="27">
        <f>SUM(D35:BH35)</f>
        <v>14234</v>
      </c>
      <c r="D35" s="27">
        <f aca="true" t="shared" si="6" ref="D35:AI35">SUM(D32:D34)</f>
        <v>0</v>
      </c>
      <c r="E35" s="27">
        <f t="shared" si="6"/>
        <v>0</v>
      </c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3314</v>
      </c>
      <c r="L35" s="27">
        <f t="shared" si="6"/>
        <v>0</v>
      </c>
      <c r="M35" s="27">
        <f t="shared" si="6"/>
        <v>4500</v>
      </c>
      <c r="N35" s="27">
        <f t="shared" si="6"/>
        <v>0</v>
      </c>
      <c r="O35" s="27">
        <f t="shared" si="6"/>
        <v>0</v>
      </c>
      <c r="P35" s="27">
        <f t="shared" si="6"/>
        <v>120</v>
      </c>
      <c r="Q35" s="27">
        <f t="shared" si="6"/>
        <v>0</v>
      </c>
      <c r="R35" s="27">
        <f t="shared" si="6"/>
        <v>0</v>
      </c>
      <c r="S35" s="27">
        <f t="shared" si="6"/>
        <v>0</v>
      </c>
      <c r="T35" s="27">
        <f t="shared" si="6"/>
        <v>0</v>
      </c>
      <c r="U35" s="27">
        <f t="shared" si="6"/>
        <v>0</v>
      </c>
      <c r="V35" s="27">
        <f t="shared" si="6"/>
        <v>0</v>
      </c>
      <c r="W35" s="27">
        <f t="shared" si="6"/>
        <v>0</v>
      </c>
      <c r="X35" s="27">
        <f t="shared" si="6"/>
        <v>0</v>
      </c>
      <c r="Y35" s="27">
        <f t="shared" si="6"/>
        <v>0</v>
      </c>
      <c r="Z35" s="27">
        <f t="shared" si="6"/>
        <v>0</v>
      </c>
      <c r="AA35" s="27">
        <f t="shared" si="6"/>
        <v>0</v>
      </c>
      <c r="AB35" s="27">
        <f t="shared" si="6"/>
        <v>0</v>
      </c>
      <c r="AC35" s="27">
        <f t="shared" si="6"/>
        <v>4500</v>
      </c>
      <c r="AD35" s="27">
        <f t="shared" si="6"/>
        <v>0</v>
      </c>
      <c r="AE35" s="27">
        <f t="shared" si="6"/>
        <v>0</v>
      </c>
      <c r="AF35" s="27">
        <f t="shared" si="6"/>
        <v>500</v>
      </c>
      <c r="AG35" s="27">
        <f t="shared" si="6"/>
        <v>0</v>
      </c>
      <c r="AH35" s="27">
        <f t="shared" si="6"/>
        <v>0</v>
      </c>
      <c r="AI35" s="27">
        <f t="shared" si="6"/>
        <v>0</v>
      </c>
      <c r="AJ35" s="27">
        <f aca="true" t="shared" si="7" ref="AJ35:BO35">SUM(AJ32:AJ34)</f>
        <v>0</v>
      </c>
      <c r="AK35" s="27">
        <f t="shared" si="7"/>
        <v>0</v>
      </c>
      <c r="AL35" s="27">
        <f t="shared" si="7"/>
        <v>0</v>
      </c>
      <c r="AM35" s="27">
        <f t="shared" si="7"/>
        <v>0</v>
      </c>
      <c r="AN35" s="27">
        <f t="shared" si="7"/>
        <v>0</v>
      </c>
      <c r="AO35" s="27">
        <f t="shared" si="7"/>
        <v>0</v>
      </c>
      <c r="AP35" s="27">
        <f t="shared" si="7"/>
        <v>0</v>
      </c>
      <c r="AQ35" s="27">
        <f t="shared" si="7"/>
        <v>0</v>
      </c>
      <c r="AR35" s="27">
        <f t="shared" si="7"/>
        <v>0</v>
      </c>
      <c r="AS35" s="27">
        <f t="shared" si="7"/>
        <v>1300</v>
      </c>
      <c r="AT35" s="27">
        <f t="shared" si="7"/>
        <v>0</v>
      </c>
      <c r="AU35" s="27">
        <f t="shared" si="7"/>
        <v>0</v>
      </c>
      <c r="AV35" s="27">
        <f t="shared" si="7"/>
        <v>0</v>
      </c>
      <c r="AW35" s="27">
        <f t="shared" si="7"/>
        <v>0</v>
      </c>
      <c r="AX35" s="27">
        <f t="shared" si="7"/>
        <v>0</v>
      </c>
      <c r="AY35" s="27">
        <f t="shared" si="7"/>
        <v>0</v>
      </c>
      <c r="AZ35" s="27">
        <f t="shared" si="7"/>
        <v>0</v>
      </c>
      <c r="BA35" s="27">
        <f t="shared" si="7"/>
        <v>0</v>
      </c>
      <c r="BB35" s="27">
        <f t="shared" si="7"/>
        <v>0</v>
      </c>
      <c r="BC35" s="27">
        <f t="shared" si="7"/>
        <v>0</v>
      </c>
      <c r="BD35" s="27">
        <f t="shared" si="7"/>
        <v>0</v>
      </c>
      <c r="BE35" s="27">
        <f t="shared" si="7"/>
        <v>0</v>
      </c>
      <c r="BF35" s="27">
        <f t="shared" si="7"/>
        <v>0</v>
      </c>
      <c r="BG35" s="27">
        <f t="shared" si="7"/>
        <v>0</v>
      </c>
      <c r="BH35" s="108">
        <f t="shared" si="7"/>
        <v>0</v>
      </c>
    </row>
    <row r="36" spans="1:60" s="45" customFormat="1" ht="17.25" customHeight="1" thickBot="1">
      <c r="A36" s="109"/>
      <c r="B36" s="42" t="s">
        <v>101</v>
      </c>
      <c r="C36" s="43">
        <f>SUM(D36:BH36)</f>
        <v>1407930.5</v>
      </c>
      <c r="D36" s="44">
        <f aca="true" t="shared" si="8" ref="D36:AI36">D18+D30+D35</f>
        <v>202505</v>
      </c>
      <c r="E36" s="44">
        <f t="shared" si="8"/>
        <v>79246</v>
      </c>
      <c r="F36" s="44">
        <f t="shared" si="8"/>
        <v>78405</v>
      </c>
      <c r="G36" s="44">
        <f t="shared" si="8"/>
        <v>134185</v>
      </c>
      <c r="H36" s="44">
        <f t="shared" si="8"/>
        <v>97069.1</v>
      </c>
      <c r="I36" s="44">
        <f t="shared" si="8"/>
        <v>88831</v>
      </c>
      <c r="J36" s="44">
        <f t="shared" si="8"/>
        <v>63860</v>
      </c>
      <c r="K36" s="44">
        <f t="shared" si="8"/>
        <v>100524</v>
      </c>
      <c r="L36" s="44">
        <f t="shared" si="8"/>
        <v>50865</v>
      </c>
      <c r="M36" s="44">
        <f t="shared" si="8"/>
        <v>104679</v>
      </c>
      <c r="N36" s="44">
        <f t="shared" si="8"/>
        <v>81397</v>
      </c>
      <c r="O36" s="44">
        <f t="shared" si="8"/>
        <v>35815</v>
      </c>
      <c r="P36" s="44">
        <f t="shared" si="8"/>
        <v>42449</v>
      </c>
      <c r="Q36" s="44">
        <f t="shared" si="8"/>
        <v>29449.9</v>
      </c>
      <c r="R36" s="44">
        <f t="shared" si="8"/>
        <v>27555</v>
      </c>
      <c r="S36" s="44">
        <f t="shared" si="8"/>
        <v>14541</v>
      </c>
      <c r="T36" s="44">
        <f t="shared" si="8"/>
        <v>13595</v>
      </c>
      <c r="U36" s="44">
        <f t="shared" si="8"/>
        <v>16725</v>
      </c>
      <c r="V36" s="44">
        <f t="shared" si="8"/>
        <v>6774</v>
      </c>
      <c r="W36" s="44">
        <f t="shared" si="8"/>
        <v>18205</v>
      </c>
      <c r="X36" s="44">
        <f t="shared" si="8"/>
        <v>6909</v>
      </c>
      <c r="Y36" s="44">
        <f t="shared" si="8"/>
        <v>10245.7</v>
      </c>
      <c r="Z36" s="44">
        <f t="shared" si="8"/>
        <v>2704</v>
      </c>
      <c r="AA36" s="44">
        <f t="shared" si="8"/>
        <v>367</v>
      </c>
      <c r="AB36" s="44">
        <f t="shared" si="8"/>
        <v>1600</v>
      </c>
      <c r="AC36" s="44">
        <f t="shared" si="8"/>
        <v>13061</v>
      </c>
      <c r="AD36" s="44">
        <f t="shared" si="8"/>
        <v>3796.8</v>
      </c>
      <c r="AE36" s="44">
        <f t="shared" si="8"/>
        <v>2727</v>
      </c>
      <c r="AF36" s="44">
        <f t="shared" si="8"/>
        <v>4629</v>
      </c>
      <c r="AG36" s="44">
        <f t="shared" si="8"/>
        <v>2380</v>
      </c>
      <c r="AH36" s="44">
        <f t="shared" si="8"/>
        <v>1933</v>
      </c>
      <c r="AI36" s="44">
        <f t="shared" si="8"/>
        <v>1987</v>
      </c>
      <c r="AJ36" s="44">
        <f aca="true" t="shared" si="9" ref="AJ36:BO36">AJ18+AJ30+AJ35</f>
        <v>596</v>
      </c>
      <c r="AK36" s="44">
        <f t="shared" si="9"/>
        <v>1647</v>
      </c>
      <c r="AL36" s="44">
        <f t="shared" si="9"/>
        <v>380</v>
      </c>
      <c r="AM36" s="44">
        <f t="shared" si="9"/>
        <v>628.3</v>
      </c>
      <c r="AN36" s="44">
        <f t="shared" si="9"/>
        <v>9539.7</v>
      </c>
      <c r="AO36" s="44">
        <f t="shared" si="9"/>
        <v>8505</v>
      </c>
      <c r="AP36" s="44">
        <f t="shared" si="9"/>
        <v>1920</v>
      </c>
      <c r="AQ36" s="44">
        <f t="shared" si="9"/>
        <v>573</v>
      </c>
      <c r="AR36" s="44">
        <f t="shared" si="9"/>
        <v>925</v>
      </c>
      <c r="AS36" s="44">
        <f t="shared" si="9"/>
        <v>2691</v>
      </c>
      <c r="AT36" s="44">
        <f t="shared" si="9"/>
        <v>486</v>
      </c>
      <c r="AU36" s="44">
        <f t="shared" si="9"/>
        <v>2356</v>
      </c>
      <c r="AV36" s="44">
        <f t="shared" si="9"/>
        <v>575</v>
      </c>
      <c r="AW36" s="44">
        <f t="shared" si="9"/>
        <v>5853</v>
      </c>
      <c r="AX36" s="44">
        <f t="shared" si="9"/>
        <v>2633</v>
      </c>
      <c r="AY36" s="44">
        <f t="shared" si="9"/>
        <v>2030.5</v>
      </c>
      <c r="AZ36" s="44">
        <f t="shared" si="9"/>
        <v>2775</v>
      </c>
      <c r="BA36" s="44">
        <f t="shared" si="9"/>
        <v>1239</v>
      </c>
      <c r="BB36" s="44">
        <f t="shared" si="9"/>
        <v>3998</v>
      </c>
      <c r="BC36" s="44">
        <f t="shared" si="9"/>
        <v>1206</v>
      </c>
      <c r="BD36" s="44">
        <f t="shared" si="9"/>
        <v>874.5</v>
      </c>
      <c r="BE36" s="44">
        <f t="shared" si="9"/>
        <v>1967</v>
      </c>
      <c r="BF36" s="44">
        <f t="shared" si="9"/>
        <v>2520</v>
      </c>
      <c r="BG36" s="44">
        <f t="shared" si="9"/>
        <v>6210</v>
      </c>
      <c r="BH36" s="110">
        <f t="shared" si="9"/>
        <v>6788</v>
      </c>
    </row>
    <row r="37" spans="1:60" s="35" customFormat="1" ht="12.75" thickBot="1">
      <c r="A37" s="103"/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111"/>
    </row>
    <row r="38" spans="1:60" ht="12">
      <c r="A38" s="105" t="s">
        <v>164</v>
      </c>
      <c r="B38" s="37" t="s">
        <v>184</v>
      </c>
      <c r="C38" s="22">
        <f aca="true" t="shared" si="10" ref="C38:C50">SUM(D38:BH38)</f>
        <v>543221</v>
      </c>
      <c r="D38" s="29">
        <v>14587</v>
      </c>
      <c r="E38" s="29">
        <v>20935</v>
      </c>
      <c r="F38" s="29">
        <v>29628</v>
      </c>
      <c r="G38" s="29">
        <v>60353</v>
      </c>
      <c r="H38" s="29">
        <v>36384</v>
      </c>
      <c r="I38" s="29">
        <v>49470</v>
      </c>
      <c r="J38" s="29">
        <v>17813</v>
      </c>
      <c r="K38" s="29">
        <v>47551</v>
      </c>
      <c r="L38" s="29">
        <v>19241</v>
      </c>
      <c r="M38" s="29">
        <v>44732</v>
      </c>
      <c r="N38" s="29">
        <v>35681</v>
      </c>
      <c r="O38" s="29">
        <v>27855</v>
      </c>
      <c r="P38" s="29">
        <v>28372</v>
      </c>
      <c r="Q38" s="29">
        <v>20976</v>
      </c>
      <c r="R38" s="29">
        <v>17365</v>
      </c>
      <c r="S38" s="29">
        <v>9893</v>
      </c>
      <c r="T38" s="29">
        <v>12476</v>
      </c>
      <c r="U38" s="29">
        <v>6770</v>
      </c>
      <c r="V38" s="29">
        <v>7604</v>
      </c>
      <c r="W38" s="29">
        <v>8182</v>
      </c>
      <c r="X38" s="29">
        <v>7839</v>
      </c>
      <c r="Y38" s="29">
        <v>6377</v>
      </c>
      <c r="Z38" s="29">
        <v>332</v>
      </c>
      <c r="AA38" s="29">
        <v>7</v>
      </c>
      <c r="AB38" s="29">
        <v>12</v>
      </c>
      <c r="AC38" s="29">
        <v>1103</v>
      </c>
      <c r="AD38" s="29">
        <v>503</v>
      </c>
      <c r="AE38" s="29">
        <v>500</v>
      </c>
      <c r="AF38" s="29">
        <v>175</v>
      </c>
      <c r="AG38" s="29">
        <v>381</v>
      </c>
      <c r="AH38" s="29">
        <v>489</v>
      </c>
      <c r="AI38" s="29">
        <v>803</v>
      </c>
      <c r="AJ38" s="29">
        <v>172</v>
      </c>
      <c r="AK38" s="29">
        <v>401</v>
      </c>
      <c r="AL38" s="29">
        <v>5</v>
      </c>
      <c r="AM38" s="29">
        <v>9</v>
      </c>
      <c r="AN38" s="29">
        <v>681</v>
      </c>
      <c r="AO38" s="29">
        <v>993</v>
      </c>
      <c r="AP38" s="29">
        <v>344</v>
      </c>
      <c r="AQ38" s="29">
        <v>75</v>
      </c>
      <c r="AR38" s="29">
        <v>210</v>
      </c>
      <c r="AS38" s="29">
        <v>400</v>
      </c>
      <c r="AT38" s="29">
        <v>4</v>
      </c>
      <c r="AU38" s="29">
        <v>640</v>
      </c>
      <c r="AV38" s="29">
        <v>10</v>
      </c>
      <c r="AW38" s="29">
        <v>396</v>
      </c>
      <c r="AX38" s="29">
        <v>602</v>
      </c>
      <c r="AY38" s="29">
        <v>282</v>
      </c>
      <c r="AZ38" s="29">
        <v>748</v>
      </c>
      <c r="BA38" s="29">
        <v>228</v>
      </c>
      <c r="BB38" s="29">
        <v>191</v>
      </c>
      <c r="BC38" s="29">
        <v>202</v>
      </c>
      <c r="BD38" s="29">
        <v>35</v>
      </c>
      <c r="BE38" s="29">
        <v>339</v>
      </c>
      <c r="BF38" s="29">
        <v>539</v>
      </c>
      <c r="BG38" s="29">
        <v>1089</v>
      </c>
      <c r="BH38" s="106">
        <v>237</v>
      </c>
    </row>
    <row r="39" spans="1:60" ht="12">
      <c r="A39" s="100">
        <v>4121</v>
      </c>
      <c r="B39" s="21" t="s">
        <v>185</v>
      </c>
      <c r="C39" s="22">
        <f t="shared" si="10"/>
        <v>3261142.6999999997</v>
      </c>
      <c r="D39" s="22">
        <v>175746</v>
      </c>
      <c r="E39" s="22">
        <v>181744</v>
      </c>
      <c r="F39" s="22">
        <v>167285</v>
      </c>
      <c r="G39" s="23">
        <v>340974</v>
      </c>
      <c r="H39" s="22">
        <v>221328</v>
      </c>
      <c r="I39" s="22">
        <v>314164</v>
      </c>
      <c r="J39" s="22">
        <v>104001</v>
      </c>
      <c r="K39" s="22">
        <v>234710</v>
      </c>
      <c r="L39" s="22">
        <v>103589</v>
      </c>
      <c r="M39" s="22">
        <v>249724</v>
      </c>
      <c r="N39" s="22">
        <v>188762</v>
      </c>
      <c r="O39" s="22">
        <v>144600</v>
      </c>
      <c r="P39" s="22">
        <v>137480</v>
      </c>
      <c r="Q39" s="22">
        <v>99106</v>
      </c>
      <c r="R39" s="22">
        <v>98593</v>
      </c>
      <c r="S39" s="22">
        <v>24972</v>
      </c>
      <c r="T39" s="22">
        <v>54564</v>
      </c>
      <c r="U39" s="22">
        <v>33966</v>
      </c>
      <c r="V39" s="22">
        <v>23478</v>
      </c>
      <c r="W39" s="22">
        <v>46370</v>
      </c>
      <c r="X39" s="22">
        <v>30663</v>
      </c>
      <c r="Y39" s="22">
        <v>29303</v>
      </c>
      <c r="Z39" s="22">
        <v>5821</v>
      </c>
      <c r="AA39" s="22">
        <v>1404</v>
      </c>
      <c r="AB39" s="22">
        <v>7575.9</v>
      </c>
      <c r="AC39" s="22">
        <v>14870</v>
      </c>
      <c r="AD39" s="22">
        <v>18189.8</v>
      </c>
      <c r="AE39" s="22">
        <v>7663</v>
      </c>
      <c r="AF39" s="22">
        <v>3478</v>
      </c>
      <c r="AG39" s="22">
        <v>6432</v>
      </c>
      <c r="AH39" s="22">
        <v>5850</v>
      </c>
      <c r="AI39" s="22">
        <v>16026</v>
      </c>
      <c r="AJ39" s="22">
        <v>2719</v>
      </c>
      <c r="AK39" s="22">
        <v>5829</v>
      </c>
      <c r="AL39" s="22">
        <v>1368</v>
      </c>
      <c r="AM39" s="22">
        <v>1882</v>
      </c>
      <c r="AN39" s="22">
        <v>15402</v>
      </c>
      <c r="AO39" s="22">
        <v>21088</v>
      </c>
      <c r="AP39" s="22">
        <v>6760</v>
      </c>
      <c r="AQ39" s="22">
        <v>1453</v>
      </c>
      <c r="AR39" s="22">
        <v>2838</v>
      </c>
      <c r="AS39" s="22">
        <v>7989</v>
      </c>
      <c r="AT39" s="22">
        <v>1134</v>
      </c>
      <c r="AU39" s="22">
        <v>13464</v>
      </c>
      <c r="AV39" s="22">
        <v>1480</v>
      </c>
      <c r="AW39" s="22">
        <v>7091</v>
      </c>
      <c r="AX39" s="22">
        <v>5023</v>
      </c>
      <c r="AY39" s="22">
        <v>5269</v>
      </c>
      <c r="AZ39" s="22">
        <v>12615</v>
      </c>
      <c r="BA39" s="22">
        <v>5394</v>
      </c>
      <c r="BB39" s="22">
        <v>3186</v>
      </c>
      <c r="BC39" s="22">
        <v>2852</v>
      </c>
      <c r="BD39" s="22">
        <v>5371</v>
      </c>
      <c r="BE39" s="22">
        <v>4801</v>
      </c>
      <c r="BF39" s="22">
        <v>7531</v>
      </c>
      <c r="BG39" s="22">
        <v>18488</v>
      </c>
      <c r="BH39" s="99">
        <v>7684</v>
      </c>
    </row>
    <row r="40" spans="1:60" ht="12">
      <c r="A40" s="100">
        <v>4129</v>
      </c>
      <c r="B40" s="21" t="s">
        <v>186</v>
      </c>
      <c r="C40" s="22">
        <f t="shared" si="10"/>
        <v>0</v>
      </c>
      <c r="D40" s="22"/>
      <c r="E40" s="22"/>
      <c r="F40" s="22"/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>
        <v>103</v>
      </c>
      <c r="U40" s="22"/>
      <c r="V40" s="22"/>
      <c r="W40" s="22"/>
      <c r="X40" s="22">
        <v>100</v>
      </c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-100</v>
      </c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99">
        <v>-103</v>
      </c>
    </row>
    <row r="41" spans="1:60" ht="12">
      <c r="A41" s="100">
        <v>4131.2</v>
      </c>
      <c r="B41" s="21" t="s">
        <v>181</v>
      </c>
      <c r="C41" s="22">
        <f t="shared" si="10"/>
        <v>3916001.1000000006</v>
      </c>
      <c r="D41" s="22">
        <v>443837</v>
      </c>
      <c r="E41" s="22">
        <v>57436</v>
      </c>
      <c r="F41" s="22">
        <v>473588</v>
      </c>
      <c r="G41" s="23">
        <v>244367</v>
      </c>
      <c r="H41" s="22">
        <v>441000</v>
      </c>
      <c r="I41" s="22">
        <v>847535</v>
      </c>
      <c r="J41" s="22">
        <v>70193</v>
      </c>
      <c r="K41" s="22">
        <v>265322</v>
      </c>
      <c r="L41" s="22">
        <v>70200</v>
      </c>
      <c r="M41" s="22">
        <v>135000</v>
      </c>
      <c r="N41" s="22">
        <v>400116</v>
      </c>
      <c r="O41" s="22">
        <v>18775</v>
      </c>
      <c r="P41" s="22">
        <v>137335.3</v>
      </c>
      <c r="Q41" s="22">
        <v>48610</v>
      </c>
      <c r="R41" s="22">
        <v>23847.3</v>
      </c>
      <c r="S41" s="22">
        <v>15000</v>
      </c>
      <c r="T41" s="22">
        <v>47403</v>
      </c>
      <c r="U41" s="22">
        <v>16815</v>
      </c>
      <c r="V41" s="22">
        <v>7870</v>
      </c>
      <c r="W41" s="22">
        <v>10479</v>
      </c>
      <c r="X41" s="22">
        <v>3500</v>
      </c>
      <c r="Y41" s="22">
        <v>21058.7</v>
      </c>
      <c r="Z41" s="22">
        <v>7051</v>
      </c>
      <c r="AA41" s="22">
        <v>249.5</v>
      </c>
      <c r="AB41" s="22"/>
      <c r="AC41" s="22">
        <v>5800</v>
      </c>
      <c r="AD41" s="22">
        <v>6000</v>
      </c>
      <c r="AE41" s="22">
        <v>1000</v>
      </c>
      <c r="AF41" s="22">
        <v>1700</v>
      </c>
      <c r="AG41" s="22">
        <v>5401.5</v>
      </c>
      <c r="AH41" s="22">
        <v>1780</v>
      </c>
      <c r="AI41" s="22"/>
      <c r="AJ41" s="22">
        <v>800</v>
      </c>
      <c r="AK41" s="22">
        <v>4600</v>
      </c>
      <c r="AL41" s="22">
        <v>250</v>
      </c>
      <c r="AM41" s="22">
        <v>17465.2</v>
      </c>
      <c r="AN41" s="22"/>
      <c r="AO41" s="22">
        <v>800</v>
      </c>
      <c r="AP41" s="22"/>
      <c r="AQ41" s="22">
        <v>200</v>
      </c>
      <c r="AR41" s="22">
        <v>2700</v>
      </c>
      <c r="AS41" s="22"/>
      <c r="AT41" s="22">
        <v>776</v>
      </c>
      <c r="AU41" s="22">
        <v>2759.5</v>
      </c>
      <c r="AV41" s="22"/>
      <c r="AW41" s="22"/>
      <c r="AX41" s="22">
        <v>6432.7</v>
      </c>
      <c r="AY41" s="22">
        <v>700</v>
      </c>
      <c r="AZ41" s="22">
        <v>1600</v>
      </c>
      <c r="BA41" s="22">
        <v>6169</v>
      </c>
      <c r="BB41" s="22">
        <v>13584.7</v>
      </c>
      <c r="BC41" s="22">
        <v>7337.7</v>
      </c>
      <c r="BD41" s="22"/>
      <c r="BE41" s="22">
        <v>2400</v>
      </c>
      <c r="BF41" s="22">
        <v>1250</v>
      </c>
      <c r="BG41" s="22">
        <v>13153</v>
      </c>
      <c r="BH41" s="99">
        <v>4754</v>
      </c>
    </row>
    <row r="42" spans="1:60" ht="12">
      <c r="A42" s="100" t="s">
        <v>108</v>
      </c>
      <c r="B42" s="21" t="s">
        <v>187</v>
      </c>
      <c r="C42" s="22">
        <f t="shared" si="10"/>
        <v>0</v>
      </c>
      <c r="D42" s="22"/>
      <c r="E42" s="22"/>
      <c r="F42" s="22"/>
      <c r="G42" s="2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99"/>
    </row>
    <row r="43" spans="1:60" ht="12">
      <c r="A43" s="100" t="s">
        <v>182</v>
      </c>
      <c r="B43" s="21" t="s">
        <v>188</v>
      </c>
      <c r="C43" s="22">
        <f t="shared" si="10"/>
        <v>0</v>
      </c>
      <c r="D43" s="22"/>
      <c r="E43" s="22"/>
      <c r="F43" s="22"/>
      <c r="G43" s="2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99"/>
    </row>
    <row r="44" spans="1:60" ht="12">
      <c r="A44" s="100" t="s">
        <v>165</v>
      </c>
      <c r="B44" s="21" t="s">
        <v>189</v>
      </c>
      <c r="C44" s="22">
        <f t="shared" si="10"/>
        <v>0</v>
      </c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99"/>
    </row>
    <row r="45" spans="1:60" ht="12">
      <c r="A45" s="100">
        <v>4221</v>
      </c>
      <c r="B45" s="21" t="s">
        <v>190</v>
      </c>
      <c r="C45" s="22">
        <f t="shared" si="10"/>
        <v>0</v>
      </c>
      <c r="D45" s="22"/>
      <c r="E45" s="22"/>
      <c r="F45" s="22"/>
      <c r="G45" s="2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99"/>
    </row>
    <row r="46" spans="1:60" ht="12">
      <c r="A46" s="100">
        <v>4229</v>
      </c>
      <c r="B46" s="21" t="s">
        <v>191</v>
      </c>
      <c r="C46" s="22">
        <f t="shared" si="10"/>
        <v>-522.7</v>
      </c>
      <c r="D46" s="22"/>
      <c r="E46" s="22"/>
      <c r="F46" s="22"/>
      <c r="G46" s="23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>
        <v>-522.7</v>
      </c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99"/>
    </row>
    <row r="47" spans="1:60" ht="12">
      <c r="A47" s="100" t="s">
        <v>111</v>
      </c>
      <c r="B47" s="21" t="s">
        <v>192</v>
      </c>
      <c r="C47" s="22">
        <f t="shared" si="10"/>
        <v>0</v>
      </c>
      <c r="D47" s="22"/>
      <c r="E47" s="22"/>
      <c r="F47" s="22"/>
      <c r="G47" s="2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99"/>
    </row>
    <row r="48" spans="1:60" ht="12.75" thickBot="1">
      <c r="A48" s="100" t="s">
        <v>113</v>
      </c>
      <c r="B48" s="21" t="s">
        <v>193</v>
      </c>
      <c r="C48" s="22">
        <f t="shared" si="10"/>
        <v>0</v>
      </c>
      <c r="D48" s="22"/>
      <c r="E48" s="22"/>
      <c r="F48" s="22"/>
      <c r="G48" s="2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99"/>
    </row>
    <row r="49" spans="1:60" ht="12.75" thickBot="1">
      <c r="A49" s="107"/>
      <c r="B49" s="40" t="s">
        <v>194</v>
      </c>
      <c r="C49" s="29">
        <f t="shared" si="10"/>
        <v>7719842.100000001</v>
      </c>
      <c r="D49" s="54">
        <f aca="true" t="shared" si="11" ref="D49:AI49">SUM(D38,D39:D48)</f>
        <v>634170</v>
      </c>
      <c r="E49" s="54">
        <f t="shared" si="11"/>
        <v>260115</v>
      </c>
      <c r="F49" s="54">
        <f t="shared" si="11"/>
        <v>670501</v>
      </c>
      <c r="G49" s="54">
        <f t="shared" si="11"/>
        <v>645694</v>
      </c>
      <c r="H49" s="54">
        <f t="shared" si="11"/>
        <v>698712</v>
      </c>
      <c r="I49" s="54">
        <f t="shared" si="11"/>
        <v>1211169</v>
      </c>
      <c r="J49" s="54">
        <f t="shared" si="11"/>
        <v>192007</v>
      </c>
      <c r="K49" s="54">
        <f t="shared" si="11"/>
        <v>547583</v>
      </c>
      <c r="L49" s="54">
        <f t="shared" si="11"/>
        <v>193030</v>
      </c>
      <c r="M49" s="54">
        <f t="shared" si="11"/>
        <v>429456</v>
      </c>
      <c r="N49" s="54">
        <f t="shared" si="11"/>
        <v>624559</v>
      </c>
      <c r="O49" s="54">
        <f t="shared" si="11"/>
        <v>191230</v>
      </c>
      <c r="P49" s="54">
        <f t="shared" si="11"/>
        <v>303187.3</v>
      </c>
      <c r="Q49" s="54">
        <f t="shared" si="11"/>
        <v>168692</v>
      </c>
      <c r="R49" s="54">
        <f t="shared" si="11"/>
        <v>139805.3</v>
      </c>
      <c r="S49" s="54">
        <f t="shared" si="11"/>
        <v>49865</v>
      </c>
      <c r="T49" s="54">
        <f t="shared" si="11"/>
        <v>114546</v>
      </c>
      <c r="U49" s="54">
        <f t="shared" si="11"/>
        <v>57551</v>
      </c>
      <c r="V49" s="54">
        <f t="shared" si="11"/>
        <v>38952</v>
      </c>
      <c r="W49" s="54">
        <f t="shared" si="11"/>
        <v>65031</v>
      </c>
      <c r="X49" s="54">
        <f t="shared" si="11"/>
        <v>42102</v>
      </c>
      <c r="Y49" s="54">
        <f t="shared" si="11"/>
        <v>56738.7</v>
      </c>
      <c r="Z49" s="54">
        <f t="shared" si="11"/>
        <v>13204</v>
      </c>
      <c r="AA49" s="54">
        <f t="shared" si="11"/>
        <v>1660.5</v>
      </c>
      <c r="AB49" s="54">
        <f t="shared" si="11"/>
        <v>7587.9</v>
      </c>
      <c r="AC49" s="54">
        <f t="shared" si="11"/>
        <v>21773</v>
      </c>
      <c r="AD49" s="54">
        <f t="shared" si="11"/>
        <v>24692.8</v>
      </c>
      <c r="AE49" s="54">
        <f t="shared" si="11"/>
        <v>9163</v>
      </c>
      <c r="AF49" s="54">
        <f t="shared" si="11"/>
        <v>5353</v>
      </c>
      <c r="AG49" s="54">
        <f t="shared" si="11"/>
        <v>12214.5</v>
      </c>
      <c r="AH49" s="54">
        <f t="shared" si="11"/>
        <v>8119</v>
      </c>
      <c r="AI49" s="54">
        <f t="shared" si="11"/>
        <v>16829</v>
      </c>
      <c r="AJ49" s="54">
        <f aca="true" t="shared" si="12" ref="AJ49:BO49">SUM(AJ38,AJ39:AJ48)</f>
        <v>3591</v>
      </c>
      <c r="AK49" s="54">
        <f t="shared" si="12"/>
        <v>10830</v>
      </c>
      <c r="AL49" s="54">
        <f t="shared" si="12"/>
        <v>1623</v>
      </c>
      <c r="AM49" s="54">
        <f t="shared" si="12"/>
        <v>19356.2</v>
      </c>
      <c r="AN49" s="54">
        <f t="shared" si="12"/>
        <v>15560.3</v>
      </c>
      <c r="AO49" s="54">
        <f t="shared" si="12"/>
        <v>22881</v>
      </c>
      <c r="AP49" s="54">
        <f t="shared" si="12"/>
        <v>7104</v>
      </c>
      <c r="AQ49" s="54">
        <f t="shared" si="12"/>
        <v>1728</v>
      </c>
      <c r="AR49" s="54">
        <f t="shared" si="12"/>
        <v>5748</v>
      </c>
      <c r="AS49" s="54">
        <f t="shared" si="12"/>
        <v>8389</v>
      </c>
      <c r="AT49" s="54">
        <f t="shared" si="12"/>
        <v>1914</v>
      </c>
      <c r="AU49" s="54">
        <f t="shared" si="12"/>
        <v>16863.5</v>
      </c>
      <c r="AV49" s="54">
        <f t="shared" si="12"/>
        <v>1490</v>
      </c>
      <c r="AW49" s="54">
        <f t="shared" si="12"/>
        <v>7487</v>
      </c>
      <c r="AX49" s="54">
        <f t="shared" si="12"/>
        <v>12057.7</v>
      </c>
      <c r="AY49" s="54">
        <f t="shared" si="12"/>
        <v>6251</v>
      </c>
      <c r="AZ49" s="54">
        <f t="shared" si="12"/>
        <v>14963</v>
      </c>
      <c r="BA49" s="54">
        <f t="shared" si="12"/>
        <v>11791</v>
      </c>
      <c r="BB49" s="54">
        <f t="shared" si="12"/>
        <v>16961.7</v>
      </c>
      <c r="BC49" s="54">
        <f t="shared" si="12"/>
        <v>10391.7</v>
      </c>
      <c r="BD49" s="54">
        <f t="shared" si="12"/>
        <v>5406</v>
      </c>
      <c r="BE49" s="54">
        <f t="shared" si="12"/>
        <v>7540</v>
      </c>
      <c r="BF49" s="54">
        <f t="shared" si="12"/>
        <v>9320</v>
      </c>
      <c r="BG49" s="54">
        <f t="shared" si="12"/>
        <v>32730</v>
      </c>
      <c r="BH49" s="112">
        <f t="shared" si="12"/>
        <v>12572</v>
      </c>
    </row>
    <row r="50" spans="1:60" s="58" customFormat="1" ht="16.5" customHeight="1" thickBot="1">
      <c r="A50" s="113"/>
      <c r="B50" s="42" t="s">
        <v>116</v>
      </c>
      <c r="C50" s="56">
        <f t="shared" si="10"/>
        <v>9127772.599999998</v>
      </c>
      <c r="D50" s="44">
        <f aca="true" t="shared" si="13" ref="D50:AI50">SUM(D49,D35,D30,D18)</f>
        <v>836675</v>
      </c>
      <c r="E50" s="44">
        <f t="shared" si="13"/>
        <v>339361</v>
      </c>
      <c r="F50" s="44">
        <f t="shared" si="13"/>
        <v>748906</v>
      </c>
      <c r="G50" s="57">
        <f t="shared" si="13"/>
        <v>779879</v>
      </c>
      <c r="H50" s="44">
        <f t="shared" si="13"/>
        <v>795781.1</v>
      </c>
      <c r="I50" s="44">
        <f t="shared" si="13"/>
        <v>1300000</v>
      </c>
      <c r="J50" s="44">
        <f t="shared" si="13"/>
        <v>255867</v>
      </c>
      <c r="K50" s="44">
        <f t="shared" si="13"/>
        <v>648107</v>
      </c>
      <c r="L50" s="44">
        <f t="shared" si="13"/>
        <v>243895</v>
      </c>
      <c r="M50" s="44">
        <f t="shared" si="13"/>
        <v>534135</v>
      </c>
      <c r="N50" s="44">
        <f t="shared" si="13"/>
        <v>705956</v>
      </c>
      <c r="O50" s="44">
        <f t="shared" si="13"/>
        <v>227045</v>
      </c>
      <c r="P50" s="44">
        <f t="shared" si="13"/>
        <v>345636.3</v>
      </c>
      <c r="Q50" s="44">
        <f t="shared" si="13"/>
        <v>198141.9</v>
      </c>
      <c r="R50" s="44">
        <f t="shared" si="13"/>
        <v>167360.3</v>
      </c>
      <c r="S50" s="44">
        <f t="shared" si="13"/>
        <v>64406</v>
      </c>
      <c r="T50" s="44">
        <f t="shared" si="13"/>
        <v>128141</v>
      </c>
      <c r="U50" s="44">
        <f t="shared" si="13"/>
        <v>74276</v>
      </c>
      <c r="V50" s="44">
        <f t="shared" si="13"/>
        <v>45726</v>
      </c>
      <c r="W50" s="44">
        <f t="shared" si="13"/>
        <v>83236</v>
      </c>
      <c r="X50" s="44">
        <f t="shared" si="13"/>
        <v>49011</v>
      </c>
      <c r="Y50" s="44">
        <f t="shared" si="13"/>
        <v>66984.4</v>
      </c>
      <c r="Z50" s="44">
        <f t="shared" si="13"/>
        <v>15908</v>
      </c>
      <c r="AA50" s="44">
        <f t="shared" si="13"/>
        <v>2027.5</v>
      </c>
      <c r="AB50" s="44">
        <f t="shared" si="13"/>
        <v>9187.9</v>
      </c>
      <c r="AC50" s="44">
        <f t="shared" si="13"/>
        <v>34834</v>
      </c>
      <c r="AD50" s="44">
        <f t="shared" si="13"/>
        <v>28489.6</v>
      </c>
      <c r="AE50" s="44">
        <f t="shared" si="13"/>
        <v>11890</v>
      </c>
      <c r="AF50" s="44">
        <f t="shared" si="13"/>
        <v>9982</v>
      </c>
      <c r="AG50" s="44">
        <f t="shared" si="13"/>
        <v>14594.5</v>
      </c>
      <c r="AH50" s="44">
        <f t="shared" si="13"/>
        <v>10052</v>
      </c>
      <c r="AI50" s="44">
        <f t="shared" si="13"/>
        <v>18816</v>
      </c>
      <c r="AJ50" s="44">
        <f aca="true" t="shared" si="14" ref="AJ50:BO50">SUM(AJ49,AJ35,AJ30,AJ18)</f>
        <v>4187</v>
      </c>
      <c r="AK50" s="44">
        <f t="shared" si="14"/>
        <v>12477</v>
      </c>
      <c r="AL50" s="44">
        <f t="shared" si="14"/>
        <v>2003</v>
      </c>
      <c r="AM50" s="44">
        <f t="shared" si="14"/>
        <v>19984.5</v>
      </c>
      <c r="AN50" s="44">
        <f t="shared" si="14"/>
        <v>25100</v>
      </c>
      <c r="AO50" s="44">
        <f t="shared" si="14"/>
        <v>31386</v>
      </c>
      <c r="AP50" s="44">
        <f t="shared" si="14"/>
        <v>9024</v>
      </c>
      <c r="AQ50" s="44">
        <f t="shared" si="14"/>
        <v>2301</v>
      </c>
      <c r="AR50" s="44">
        <f t="shared" si="14"/>
        <v>6673</v>
      </c>
      <c r="AS50" s="44">
        <f t="shared" si="14"/>
        <v>11080</v>
      </c>
      <c r="AT50" s="44">
        <f t="shared" si="14"/>
        <v>2400</v>
      </c>
      <c r="AU50" s="44">
        <f t="shared" si="14"/>
        <v>19219.5</v>
      </c>
      <c r="AV50" s="44">
        <f t="shared" si="14"/>
        <v>2065</v>
      </c>
      <c r="AW50" s="44">
        <f t="shared" si="14"/>
        <v>13340</v>
      </c>
      <c r="AX50" s="44">
        <f t="shared" si="14"/>
        <v>14690.7</v>
      </c>
      <c r="AY50" s="44">
        <f t="shared" si="14"/>
        <v>8281.5</v>
      </c>
      <c r="AZ50" s="44">
        <f t="shared" si="14"/>
        <v>17738</v>
      </c>
      <c r="BA50" s="44">
        <f t="shared" si="14"/>
        <v>13030</v>
      </c>
      <c r="BB50" s="44">
        <f t="shared" si="14"/>
        <v>20959.7</v>
      </c>
      <c r="BC50" s="44">
        <f t="shared" si="14"/>
        <v>11597.7</v>
      </c>
      <c r="BD50" s="44">
        <f t="shared" si="14"/>
        <v>6280.5</v>
      </c>
      <c r="BE50" s="44">
        <f t="shared" si="14"/>
        <v>9507</v>
      </c>
      <c r="BF50" s="44">
        <f t="shared" si="14"/>
        <v>11840</v>
      </c>
      <c r="BG50" s="44">
        <f t="shared" si="14"/>
        <v>38940</v>
      </c>
      <c r="BH50" s="110">
        <f t="shared" si="14"/>
        <v>19360</v>
      </c>
    </row>
    <row r="51" spans="1:60" ht="15.75" customHeight="1" thickBot="1">
      <c r="A51" s="96"/>
      <c r="B51" s="59" t="s">
        <v>117</v>
      </c>
      <c r="C51" s="18"/>
      <c r="D51" s="18"/>
      <c r="E51" s="18"/>
      <c r="F51" s="18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97"/>
    </row>
    <row r="52" spans="1:60" ht="12.75" thickBot="1">
      <c r="A52" s="100" t="s">
        <v>118</v>
      </c>
      <c r="B52" s="21" t="s">
        <v>119</v>
      </c>
      <c r="C52" s="22">
        <f>SUM(D52:BH52)</f>
        <v>6747747.4</v>
      </c>
      <c r="D52" s="22">
        <v>568577</v>
      </c>
      <c r="E52" s="22">
        <v>311742</v>
      </c>
      <c r="F52" s="22">
        <v>375240</v>
      </c>
      <c r="G52" s="22">
        <v>585516</v>
      </c>
      <c r="H52" s="22">
        <v>521079.7</v>
      </c>
      <c r="I52" s="22">
        <v>750000</v>
      </c>
      <c r="J52" s="22">
        <v>257081.9</v>
      </c>
      <c r="K52" s="22">
        <v>579652</v>
      </c>
      <c r="L52" s="22">
        <v>240389.9</v>
      </c>
      <c r="M52" s="22">
        <v>411580</v>
      </c>
      <c r="N52" s="22">
        <v>358620</v>
      </c>
      <c r="O52" s="22">
        <v>237056</v>
      </c>
      <c r="P52" s="22">
        <v>274023.4</v>
      </c>
      <c r="Q52" s="22">
        <v>191152</v>
      </c>
      <c r="R52" s="22">
        <v>161452</v>
      </c>
      <c r="S52" s="22">
        <v>62801</v>
      </c>
      <c r="T52" s="22">
        <v>117776.8</v>
      </c>
      <c r="U52" s="22">
        <v>78620</v>
      </c>
      <c r="V52" s="22">
        <v>47982</v>
      </c>
      <c r="W52" s="22">
        <v>75746</v>
      </c>
      <c r="X52" s="22">
        <v>51984.2</v>
      </c>
      <c r="Y52" s="22">
        <v>56261.3</v>
      </c>
      <c r="Z52" s="22">
        <v>11259</v>
      </c>
      <c r="AA52" s="22">
        <v>1925.5</v>
      </c>
      <c r="AB52" s="22">
        <v>8287.9</v>
      </c>
      <c r="AC52" s="22">
        <v>30878</v>
      </c>
      <c r="AD52" s="22">
        <v>20972.9</v>
      </c>
      <c r="AE52" s="22">
        <v>11760</v>
      </c>
      <c r="AF52" s="22">
        <v>8832</v>
      </c>
      <c r="AG52" s="22">
        <v>13674.1</v>
      </c>
      <c r="AH52" s="22">
        <v>9982</v>
      </c>
      <c r="AI52" s="22">
        <v>18092</v>
      </c>
      <c r="AJ52" s="22">
        <v>4216.3</v>
      </c>
      <c r="AK52" s="22">
        <v>11927</v>
      </c>
      <c r="AL52" s="22">
        <v>2461</v>
      </c>
      <c r="AM52" s="22">
        <v>8654.5</v>
      </c>
      <c r="AN52" s="22">
        <v>24050</v>
      </c>
      <c r="AO52" s="22">
        <v>35719</v>
      </c>
      <c r="AP52" s="22">
        <v>8124</v>
      </c>
      <c r="AQ52" s="22">
        <v>2301</v>
      </c>
      <c r="AR52" s="22">
        <v>5278</v>
      </c>
      <c r="AS52" s="22">
        <v>11905</v>
      </c>
      <c r="AT52" s="22">
        <v>2400</v>
      </c>
      <c r="AU52" s="22">
        <v>18809.6</v>
      </c>
      <c r="AV52" s="22">
        <v>2427</v>
      </c>
      <c r="AW52" s="22">
        <v>13415</v>
      </c>
      <c r="AX52" s="22">
        <v>8675</v>
      </c>
      <c r="AY52" s="22">
        <v>7461.5</v>
      </c>
      <c r="AZ52" s="22">
        <v>19496</v>
      </c>
      <c r="BA52" s="22">
        <v>9949</v>
      </c>
      <c r="BB52" s="22">
        <v>9006.7</v>
      </c>
      <c r="BC52" s="22">
        <v>10632.7</v>
      </c>
      <c r="BD52" s="22">
        <v>6692.5</v>
      </c>
      <c r="BE52" s="22">
        <v>9507</v>
      </c>
      <c r="BF52" s="22">
        <v>9840</v>
      </c>
      <c r="BG52" s="22">
        <v>33420</v>
      </c>
      <c r="BH52" s="99">
        <v>21383</v>
      </c>
    </row>
    <row r="53" spans="1:60" ht="12.75" thickBot="1">
      <c r="A53" s="107" t="s">
        <v>120</v>
      </c>
      <c r="B53" s="40" t="s">
        <v>121</v>
      </c>
      <c r="C53" s="27">
        <f>SUM(D53:BH53)</f>
        <v>3283688.2999999993</v>
      </c>
      <c r="D53" s="27">
        <v>324098</v>
      </c>
      <c r="E53" s="27">
        <v>135634</v>
      </c>
      <c r="F53" s="27">
        <v>416586</v>
      </c>
      <c r="G53" s="27">
        <v>281300</v>
      </c>
      <c r="H53" s="27">
        <v>284433</v>
      </c>
      <c r="I53" s="27">
        <v>550000</v>
      </c>
      <c r="J53" s="27">
        <v>49079</v>
      </c>
      <c r="K53" s="27">
        <v>87104</v>
      </c>
      <c r="L53" s="27">
        <v>61569.4</v>
      </c>
      <c r="M53" s="27">
        <v>283450</v>
      </c>
      <c r="N53" s="27">
        <v>425578</v>
      </c>
      <c r="O53" s="27">
        <v>70385</v>
      </c>
      <c r="P53" s="27">
        <v>60000</v>
      </c>
      <c r="Q53" s="27">
        <v>3750.9</v>
      </c>
      <c r="R53" s="27">
        <v>2575</v>
      </c>
      <c r="S53" s="27">
        <v>1605</v>
      </c>
      <c r="T53" s="27">
        <v>27853.5</v>
      </c>
      <c r="U53" s="27">
        <v>22700</v>
      </c>
      <c r="V53" s="27">
        <v>2420</v>
      </c>
      <c r="W53" s="27">
        <v>27387.5</v>
      </c>
      <c r="X53" s="27">
        <v>26.8</v>
      </c>
      <c r="Y53" s="27">
        <v>6630.3</v>
      </c>
      <c r="Z53" s="27">
        <v>600</v>
      </c>
      <c r="AA53" s="27">
        <v>102</v>
      </c>
      <c r="AB53" s="27">
        <v>900</v>
      </c>
      <c r="AC53" s="27">
        <v>7370</v>
      </c>
      <c r="AD53" s="27">
        <v>20200</v>
      </c>
      <c r="AE53" s="27">
        <v>130</v>
      </c>
      <c r="AF53" s="27">
        <v>5150</v>
      </c>
      <c r="AG53" s="27">
        <v>10806.4</v>
      </c>
      <c r="AH53" s="27">
        <v>70</v>
      </c>
      <c r="AI53" s="27">
        <v>2531.8</v>
      </c>
      <c r="AJ53" s="27"/>
      <c r="AK53" s="27">
        <v>550</v>
      </c>
      <c r="AL53" s="27"/>
      <c r="AM53" s="27">
        <v>11330</v>
      </c>
      <c r="AN53" s="27">
        <v>2450</v>
      </c>
      <c r="AO53" s="27">
        <v>7667</v>
      </c>
      <c r="AP53" s="27">
        <v>900</v>
      </c>
      <c r="AQ53" s="27"/>
      <c r="AR53" s="27">
        <v>1395</v>
      </c>
      <c r="AS53" s="27">
        <v>273</v>
      </c>
      <c r="AT53" s="27"/>
      <c r="AU53" s="27">
        <v>773.7</v>
      </c>
      <c r="AV53" s="27"/>
      <c r="AW53" s="27">
        <v>33</v>
      </c>
      <c r="AX53" s="27">
        <v>31955</v>
      </c>
      <c r="AY53" s="27">
        <v>820</v>
      </c>
      <c r="AZ53" s="27">
        <v>1250</v>
      </c>
      <c r="BA53" s="27">
        <v>15000</v>
      </c>
      <c r="BB53" s="27">
        <v>11953</v>
      </c>
      <c r="BC53" s="27">
        <v>7135</v>
      </c>
      <c r="BD53" s="27">
        <v>2488</v>
      </c>
      <c r="BE53" s="27"/>
      <c r="BF53" s="27">
        <v>2000</v>
      </c>
      <c r="BG53" s="27">
        <v>6520</v>
      </c>
      <c r="BH53" s="108">
        <v>7170</v>
      </c>
    </row>
    <row r="54" spans="1:60" s="58" customFormat="1" ht="15" thickBot="1">
      <c r="A54" s="113"/>
      <c r="B54" s="42" t="s">
        <v>122</v>
      </c>
      <c r="C54" s="56">
        <f>SUM(D54:BH54)</f>
        <v>10031435.700000003</v>
      </c>
      <c r="D54" s="44">
        <f aca="true" t="shared" si="15" ref="D54:AI54">SUM(D52:D53)</f>
        <v>892675</v>
      </c>
      <c r="E54" s="44">
        <f t="shared" si="15"/>
        <v>447376</v>
      </c>
      <c r="F54" s="44">
        <f t="shared" si="15"/>
        <v>791826</v>
      </c>
      <c r="G54" s="61">
        <f t="shared" si="15"/>
        <v>866816</v>
      </c>
      <c r="H54" s="44">
        <f t="shared" si="15"/>
        <v>805512.7</v>
      </c>
      <c r="I54" s="44">
        <f t="shared" si="15"/>
        <v>1300000</v>
      </c>
      <c r="J54" s="44">
        <f t="shared" si="15"/>
        <v>306160.9</v>
      </c>
      <c r="K54" s="44">
        <f t="shared" si="15"/>
        <v>666756</v>
      </c>
      <c r="L54" s="44">
        <f t="shared" si="15"/>
        <v>301959.3</v>
      </c>
      <c r="M54" s="44">
        <f t="shared" si="15"/>
        <v>695030</v>
      </c>
      <c r="N54" s="44">
        <f t="shared" si="15"/>
        <v>784198</v>
      </c>
      <c r="O54" s="44">
        <f t="shared" si="15"/>
        <v>307441</v>
      </c>
      <c r="P54" s="44">
        <f t="shared" si="15"/>
        <v>334023.4</v>
      </c>
      <c r="Q54" s="44">
        <f t="shared" si="15"/>
        <v>194902.9</v>
      </c>
      <c r="R54" s="44">
        <f t="shared" si="15"/>
        <v>164027</v>
      </c>
      <c r="S54" s="44">
        <f t="shared" si="15"/>
        <v>64406</v>
      </c>
      <c r="T54" s="44">
        <f t="shared" si="15"/>
        <v>145630.3</v>
      </c>
      <c r="U54" s="44">
        <f t="shared" si="15"/>
        <v>101320</v>
      </c>
      <c r="V54" s="44">
        <f t="shared" si="15"/>
        <v>50402</v>
      </c>
      <c r="W54" s="44">
        <f t="shared" si="15"/>
        <v>103133.5</v>
      </c>
      <c r="X54" s="44">
        <f t="shared" si="15"/>
        <v>52011</v>
      </c>
      <c r="Y54" s="44">
        <f t="shared" si="15"/>
        <v>62891.600000000006</v>
      </c>
      <c r="Z54" s="44">
        <f t="shared" si="15"/>
        <v>11859</v>
      </c>
      <c r="AA54" s="44">
        <f t="shared" si="15"/>
        <v>2027.5</v>
      </c>
      <c r="AB54" s="44">
        <f t="shared" si="15"/>
        <v>9187.9</v>
      </c>
      <c r="AC54" s="44">
        <f t="shared" si="15"/>
        <v>38248</v>
      </c>
      <c r="AD54" s="44">
        <f t="shared" si="15"/>
        <v>41172.9</v>
      </c>
      <c r="AE54" s="44">
        <f t="shared" si="15"/>
        <v>11890</v>
      </c>
      <c r="AF54" s="44">
        <f t="shared" si="15"/>
        <v>13982</v>
      </c>
      <c r="AG54" s="44">
        <f t="shared" si="15"/>
        <v>24480.5</v>
      </c>
      <c r="AH54" s="44">
        <f t="shared" si="15"/>
        <v>10052</v>
      </c>
      <c r="AI54" s="44">
        <f t="shared" si="15"/>
        <v>20623.8</v>
      </c>
      <c r="AJ54" s="44">
        <f aca="true" t="shared" si="16" ref="AJ54:BO54">SUM(AJ52:AJ53)</f>
        <v>4216.3</v>
      </c>
      <c r="AK54" s="44">
        <f t="shared" si="16"/>
        <v>12477</v>
      </c>
      <c r="AL54" s="44">
        <f t="shared" si="16"/>
        <v>2461</v>
      </c>
      <c r="AM54" s="44">
        <f t="shared" si="16"/>
        <v>19984.5</v>
      </c>
      <c r="AN54" s="44">
        <f t="shared" si="16"/>
        <v>26500</v>
      </c>
      <c r="AO54" s="44">
        <f t="shared" si="16"/>
        <v>43386</v>
      </c>
      <c r="AP54" s="44">
        <f t="shared" si="16"/>
        <v>9024</v>
      </c>
      <c r="AQ54" s="44">
        <f t="shared" si="16"/>
        <v>2301</v>
      </c>
      <c r="AR54" s="44">
        <f t="shared" si="16"/>
        <v>6673</v>
      </c>
      <c r="AS54" s="44">
        <f t="shared" si="16"/>
        <v>12178</v>
      </c>
      <c r="AT54" s="44">
        <f t="shared" si="16"/>
        <v>2400</v>
      </c>
      <c r="AU54" s="44">
        <f t="shared" si="16"/>
        <v>19583.3</v>
      </c>
      <c r="AV54" s="44">
        <f t="shared" si="16"/>
        <v>2427</v>
      </c>
      <c r="AW54" s="44">
        <f t="shared" si="16"/>
        <v>13448</v>
      </c>
      <c r="AX54" s="44">
        <f t="shared" si="16"/>
        <v>40630</v>
      </c>
      <c r="AY54" s="44">
        <f t="shared" si="16"/>
        <v>8281.5</v>
      </c>
      <c r="AZ54" s="44">
        <f t="shared" si="16"/>
        <v>20746</v>
      </c>
      <c r="BA54" s="44">
        <f t="shared" si="16"/>
        <v>24949</v>
      </c>
      <c r="BB54" s="44">
        <f t="shared" si="16"/>
        <v>20959.7</v>
      </c>
      <c r="BC54" s="44">
        <f t="shared" si="16"/>
        <v>17767.7</v>
      </c>
      <c r="BD54" s="44">
        <f t="shared" si="16"/>
        <v>9180.5</v>
      </c>
      <c r="BE54" s="44">
        <f t="shared" si="16"/>
        <v>9507</v>
      </c>
      <c r="BF54" s="44">
        <f t="shared" si="16"/>
        <v>11840</v>
      </c>
      <c r="BG54" s="44">
        <f t="shared" si="16"/>
        <v>39940</v>
      </c>
      <c r="BH54" s="110">
        <f t="shared" si="16"/>
        <v>28553</v>
      </c>
    </row>
    <row r="55" spans="1:60" s="58" customFormat="1" ht="15" thickBot="1">
      <c r="A55" s="113"/>
      <c r="B55" s="42" t="s">
        <v>123</v>
      </c>
      <c r="C55" s="60">
        <f>SUM(D55:BH55)</f>
        <v>-903663.1000000003</v>
      </c>
      <c r="D55" s="44">
        <f aca="true" t="shared" si="17" ref="D55:AI55">D50-D54</f>
        <v>-56000</v>
      </c>
      <c r="E55" s="44">
        <f t="shared" si="17"/>
        <v>-108015</v>
      </c>
      <c r="F55" s="44">
        <f t="shared" si="17"/>
        <v>-42920</v>
      </c>
      <c r="G55" s="57">
        <f t="shared" si="17"/>
        <v>-86937</v>
      </c>
      <c r="H55" s="44">
        <f t="shared" si="17"/>
        <v>-9731.599999999977</v>
      </c>
      <c r="I55" s="44">
        <f t="shared" si="17"/>
        <v>0</v>
      </c>
      <c r="J55" s="44">
        <f t="shared" si="17"/>
        <v>-50293.90000000002</v>
      </c>
      <c r="K55" s="44">
        <f t="shared" si="17"/>
        <v>-18649</v>
      </c>
      <c r="L55" s="44">
        <f t="shared" si="17"/>
        <v>-58064.29999999999</v>
      </c>
      <c r="M55" s="44">
        <f t="shared" si="17"/>
        <v>-160895</v>
      </c>
      <c r="N55" s="44">
        <f t="shared" si="17"/>
        <v>-78242</v>
      </c>
      <c r="O55" s="44">
        <f t="shared" si="17"/>
        <v>-80396</v>
      </c>
      <c r="P55" s="44">
        <f t="shared" si="17"/>
        <v>11612.899999999965</v>
      </c>
      <c r="Q55" s="44">
        <f t="shared" si="17"/>
        <v>3239</v>
      </c>
      <c r="R55" s="44">
        <f t="shared" si="17"/>
        <v>3333.2999999999884</v>
      </c>
      <c r="S55" s="44">
        <f t="shared" si="17"/>
        <v>0</v>
      </c>
      <c r="T55" s="44">
        <f t="shared" si="17"/>
        <v>-17489.29999999999</v>
      </c>
      <c r="U55" s="44">
        <f t="shared" si="17"/>
        <v>-27044</v>
      </c>
      <c r="V55" s="44">
        <f t="shared" si="17"/>
        <v>-4676</v>
      </c>
      <c r="W55" s="44">
        <f t="shared" si="17"/>
        <v>-19897.5</v>
      </c>
      <c r="X55" s="44">
        <f t="shared" si="17"/>
        <v>-3000</v>
      </c>
      <c r="Y55" s="44">
        <f t="shared" si="17"/>
        <v>4092.7999999999884</v>
      </c>
      <c r="Z55" s="44">
        <f t="shared" si="17"/>
        <v>4049</v>
      </c>
      <c r="AA55" s="44">
        <f t="shared" si="17"/>
        <v>0</v>
      </c>
      <c r="AB55" s="44">
        <f t="shared" si="17"/>
        <v>0</v>
      </c>
      <c r="AC55" s="44">
        <f t="shared" si="17"/>
        <v>-3414</v>
      </c>
      <c r="AD55" s="44">
        <f t="shared" si="17"/>
        <v>-12683.300000000003</v>
      </c>
      <c r="AE55" s="44">
        <f t="shared" si="17"/>
        <v>0</v>
      </c>
      <c r="AF55" s="44">
        <f t="shared" si="17"/>
        <v>-4000</v>
      </c>
      <c r="AG55" s="44">
        <f t="shared" si="17"/>
        <v>-9886</v>
      </c>
      <c r="AH55" s="44">
        <f t="shared" si="17"/>
        <v>0</v>
      </c>
      <c r="AI55" s="44">
        <f t="shared" si="17"/>
        <v>-1807.7999999999993</v>
      </c>
      <c r="AJ55" s="44">
        <f aca="true" t="shared" si="18" ref="AJ55:BO55">AJ50-AJ54</f>
        <v>-29.300000000000182</v>
      </c>
      <c r="AK55" s="44">
        <f t="shared" si="18"/>
        <v>0</v>
      </c>
      <c r="AL55" s="44">
        <f t="shared" si="18"/>
        <v>-458</v>
      </c>
      <c r="AM55" s="44">
        <f t="shared" si="18"/>
        <v>0</v>
      </c>
      <c r="AN55" s="44">
        <f t="shared" si="18"/>
        <v>-1400</v>
      </c>
      <c r="AO55" s="44">
        <f t="shared" si="18"/>
        <v>-12000</v>
      </c>
      <c r="AP55" s="44">
        <f t="shared" si="18"/>
        <v>0</v>
      </c>
      <c r="AQ55" s="44">
        <f t="shared" si="18"/>
        <v>0</v>
      </c>
      <c r="AR55" s="44">
        <f t="shared" si="18"/>
        <v>0</v>
      </c>
      <c r="AS55" s="44">
        <f t="shared" si="18"/>
        <v>-1098</v>
      </c>
      <c r="AT55" s="44">
        <f t="shared" si="18"/>
        <v>0</v>
      </c>
      <c r="AU55" s="44">
        <f t="shared" si="18"/>
        <v>-363.7999999999993</v>
      </c>
      <c r="AV55" s="44">
        <f t="shared" si="18"/>
        <v>-362</v>
      </c>
      <c r="AW55" s="44">
        <f t="shared" si="18"/>
        <v>-108</v>
      </c>
      <c r="AX55" s="44">
        <f t="shared" si="18"/>
        <v>-25939.3</v>
      </c>
      <c r="AY55" s="44">
        <f t="shared" si="18"/>
        <v>0</v>
      </c>
      <c r="AZ55" s="44">
        <f t="shared" si="18"/>
        <v>-3008</v>
      </c>
      <c r="BA55" s="44">
        <f t="shared" si="18"/>
        <v>-11919</v>
      </c>
      <c r="BB55" s="44">
        <f t="shared" si="18"/>
        <v>0</v>
      </c>
      <c r="BC55" s="44">
        <f t="shared" si="18"/>
        <v>-6170</v>
      </c>
      <c r="BD55" s="44">
        <f t="shared" si="18"/>
        <v>-2900</v>
      </c>
      <c r="BE55" s="44">
        <f t="shared" si="18"/>
        <v>0</v>
      </c>
      <c r="BF55" s="44">
        <f t="shared" si="18"/>
        <v>0</v>
      </c>
      <c r="BG55" s="44">
        <f t="shared" si="18"/>
        <v>-1000</v>
      </c>
      <c r="BH55" s="110">
        <f t="shared" si="18"/>
        <v>-9193</v>
      </c>
    </row>
    <row r="56" spans="1:60" s="67" customFormat="1" ht="15" thickBot="1">
      <c r="A56" s="114"/>
      <c r="B56" s="63"/>
      <c r="C56" s="81"/>
      <c r="D56" s="65"/>
      <c r="E56" s="65"/>
      <c r="F56" s="65"/>
      <c r="G56" s="82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115"/>
    </row>
    <row r="57" spans="1:60" ht="15" thickBot="1">
      <c r="A57" s="96"/>
      <c r="B57" s="59" t="s">
        <v>124</v>
      </c>
      <c r="C57" s="18"/>
      <c r="D57" s="18"/>
      <c r="E57" s="18"/>
      <c r="F57" s="18"/>
      <c r="G57" s="19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97"/>
    </row>
    <row r="58" spans="1:60" ht="12">
      <c r="A58" s="100" t="s">
        <v>166</v>
      </c>
      <c r="B58" s="21" t="s">
        <v>167</v>
      </c>
      <c r="C58" s="22">
        <f aca="true" t="shared" si="19" ref="C58:C63">SUM(D58:BH58)</f>
        <v>0</v>
      </c>
      <c r="D58" s="22"/>
      <c r="E58" s="22"/>
      <c r="F58" s="22"/>
      <c r="G58" s="23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99"/>
    </row>
    <row r="59" spans="1:60" ht="12">
      <c r="A59" s="100" t="s">
        <v>168</v>
      </c>
      <c r="B59" s="21" t="s">
        <v>169</v>
      </c>
      <c r="C59" s="22">
        <f t="shared" si="19"/>
        <v>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99"/>
    </row>
    <row r="60" spans="1:60" ht="12">
      <c r="A60" s="100" t="s">
        <v>170</v>
      </c>
      <c r="B60" s="21" t="s">
        <v>171</v>
      </c>
      <c r="C60" s="22">
        <f t="shared" si="19"/>
        <v>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99"/>
    </row>
    <row r="61" spans="1:60" ht="12">
      <c r="A61" s="100" t="s">
        <v>172</v>
      </c>
      <c r="B61" s="21" t="s">
        <v>173</v>
      </c>
      <c r="C61" s="22">
        <f t="shared" si="19"/>
        <v>-41688.4</v>
      </c>
      <c r="D61" s="22"/>
      <c r="E61" s="22">
        <v>-580</v>
      </c>
      <c r="F61" s="22"/>
      <c r="G61" s="22"/>
      <c r="H61" s="22"/>
      <c r="I61" s="22"/>
      <c r="J61" s="22"/>
      <c r="K61" s="22">
        <v>-6609</v>
      </c>
      <c r="L61" s="22"/>
      <c r="M61" s="22"/>
      <c r="N61" s="22"/>
      <c r="O61" s="22"/>
      <c r="P61" s="22">
        <v>-11612.9</v>
      </c>
      <c r="Q61" s="22">
        <v>-889</v>
      </c>
      <c r="R61" s="22">
        <v>-3333.3</v>
      </c>
      <c r="S61" s="22"/>
      <c r="T61" s="22">
        <v>-753.7</v>
      </c>
      <c r="U61" s="22"/>
      <c r="V61" s="22"/>
      <c r="W61" s="22">
        <v>-6000</v>
      </c>
      <c r="X61" s="22"/>
      <c r="Y61" s="22">
        <v>-4092.8</v>
      </c>
      <c r="Z61" s="22">
        <v>-4681</v>
      </c>
      <c r="AA61" s="22"/>
      <c r="AB61" s="22"/>
      <c r="AC61" s="22"/>
      <c r="AD61" s="22">
        <v>-1066.7</v>
      </c>
      <c r="AE61" s="22"/>
      <c r="AF61" s="22"/>
      <c r="AG61" s="22"/>
      <c r="AH61" s="22"/>
      <c r="AI61" s="22"/>
      <c r="AJ61" s="22">
        <v>-244.5</v>
      </c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>
        <v>-1825.5</v>
      </c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99"/>
    </row>
    <row r="62" spans="1:60" s="86" customFormat="1" ht="12">
      <c r="A62" s="116">
        <v>8115</v>
      </c>
      <c r="B62" s="84" t="s">
        <v>125</v>
      </c>
      <c r="C62" s="85">
        <f t="shared" si="19"/>
        <v>960255.3000000002</v>
      </c>
      <c r="D62" s="85">
        <v>46000</v>
      </c>
      <c r="E62" s="85">
        <v>108041</v>
      </c>
      <c r="F62" s="85">
        <v>48920</v>
      </c>
      <c r="G62" s="85">
        <v>86937</v>
      </c>
      <c r="H62" s="85">
        <v>1731.6</v>
      </c>
      <c r="I62" s="85"/>
      <c r="J62" s="85">
        <v>50293.9</v>
      </c>
      <c r="K62" s="85">
        <v>43258</v>
      </c>
      <c r="L62" s="85">
        <v>58064.3</v>
      </c>
      <c r="M62" s="85">
        <v>160895</v>
      </c>
      <c r="N62" s="85">
        <v>78242</v>
      </c>
      <c r="O62" s="85">
        <v>80396</v>
      </c>
      <c r="P62" s="85"/>
      <c r="Q62" s="85">
        <v>150</v>
      </c>
      <c r="R62" s="85"/>
      <c r="S62" s="85"/>
      <c r="T62" s="85">
        <v>19643</v>
      </c>
      <c r="U62" s="85">
        <v>27044</v>
      </c>
      <c r="V62" s="85">
        <v>4676</v>
      </c>
      <c r="W62" s="85">
        <v>25897.5</v>
      </c>
      <c r="X62" s="85">
        <v>3000</v>
      </c>
      <c r="Y62" s="85"/>
      <c r="Z62" s="85">
        <v>632</v>
      </c>
      <c r="AA62" s="85"/>
      <c r="AB62" s="85"/>
      <c r="AC62" s="85">
        <v>3414</v>
      </c>
      <c r="AD62" s="85">
        <v>14000</v>
      </c>
      <c r="AE62" s="85"/>
      <c r="AF62" s="85">
        <v>5500</v>
      </c>
      <c r="AG62" s="85">
        <v>12807.1</v>
      </c>
      <c r="AH62" s="85"/>
      <c r="AI62" s="85">
        <v>1807.8</v>
      </c>
      <c r="AJ62" s="85">
        <v>273.8</v>
      </c>
      <c r="AK62" s="85"/>
      <c r="AL62" s="85">
        <v>458</v>
      </c>
      <c r="AM62" s="85"/>
      <c r="AN62" s="85">
        <v>1400</v>
      </c>
      <c r="AO62" s="85">
        <v>12000</v>
      </c>
      <c r="AP62" s="85"/>
      <c r="AQ62" s="85"/>
      <c r="AR62" s="85"/>
      <c r="AS62" s="85">
        <v>1098</v>
      </c>
      <c r="AT62" s="85"/>
      <c r="AU62" s="85">
        <v>2655</v>
      </c>
      <c r="AV62" s="85">
        <v>362</v>
      </c>
      <c r="AW62" s="85">
        <v>108</v>
      </c>
      <c r="AX62" s="85">
        <v>25939.3</v>
      </c>
      <c r="AY62" s="85"/>
      <c r="AZ62" s="85">
        <v>3008</v>
      </c>
      <c r="BA62" s="85">
        <v>11919</v>
      </c>
      <c r="BB62" s="85"/>
      <c r="BC62" s="85">
        <v>6170</v>
      </c>
      <c r="BD62" s="85">
        <v>2900</v>
      </c>
      <c r="BE62" s="85"/>
      <c r="BF62" s="85"/>
      <c r="BG62" s="85">
        <v>1000</v>
      </c>
      <c r="BH62" s="117">
        <v>9614</v>
      </c>
    </row>
    <row r="63" spans="1:60" s="86" customFormat="1" ht="12">
      <c r="A63" s="116">
        <v>8115</v>
      </c>
      <c r="B63" s="84" t="s">
        <v>126</v>
      </c>
      <c r="C63" s="87">
        <f t="shared" si="19"/>
        <v>-6554.7</v>
      </c>
      <c r="D63" s="85"/>
      <c r="E63" s="85">
        <v>-18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>
        <v>-2500</v>
      </c>
      <c r="R63" s="85"/>
      <c r="S63" s="85"/>
      <c r="T63" s="85">
        <v>-1400</v>
      </c>
      <c r="U63" s="85"/>
      <c r="V63" s="85"/>
      <c r="W63" s="85"/>
      <c r="X63" s="85"/>
      <c r="Y63" s="85"/>
      <c r="Z63" s="85"/>
      <c r="AA63" s="85"/>
      <c r="AB63" s="85"/>
      <c r="AC63" s="85"/>
      <c r="AD63" s="85">
        <v>-250</v>
      </c>
      <c r="AE63" s="85"/>
      <c r="AF63" s="85">
        <v>-1500</v>
      </c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>
        <v>-465.7</v>
      </c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117">
        <v>-421</v>
      </c>
    </row>
    <row r="64" spans="1:60" ht="12">
      <c r="A64" s="100">
        <v>8115</v>
      </c>
      <c r="B64" s="21" t="s">
        <v>127</v>
      </c>
      <c r="C64" s="22">
        <f>C62+C63</f>
        <v>953700.6000000002</v>
      </c>
      <c r="D64" s="22">
        <f aca="true" t="shared" si="20" ref="D64:AI64">SUM(D62:D63)</f>
        <v>46000</v>
      </c>
      <c r="E64" s="22">
        <f t="shared" si="20"/>
        <v>108023</v>
      </c>
      <c r="F64" s="22">
        <f t="shared" si="20"/>
        <v>48920</v>
      </c>
      <c r="G64" s="22">
        <f t="shared" si="20"/>
        <v>86937</v>
      </c>
      <c r="H64" s="22">
        <f t="shared" si="20"/>
        <v>1731.6</v>
      </c>
      <c r="I64" s="22">
        <f t="shared" si="20"/>
        <v>0</v>
      </c>
      <c r="J64" s="22">
        <f t="shared" si="20"/>
        <v>50293.9</v>
      </c>
      <c r="K64" s="22">
        <f t="shared" si="20"/>
        <v>43258</v>
      </c>
      <c r="L64" s="22">
        <f t="shared" si="20"/>
        <v>58064.3</v>
      </c>
      <c r="M64" s="22">
        <f t="shared" si="20"/>
        <v>160895</v>
      </c>
      <c r="N64" s="22">
        <f t="shared" si="20"/>
        <v>78242</v>
      </c>
      <c r="O64" s="22">
        <f t="shared" si="20"/>
        <v>80396</v>
      </c>
      <c r="P64" s="22">
        <f t="shared" si="20"/>
        <v>0</v>
      </c>
      <c r="Q64" s="22">
        <f t="shared" si="20"/>
        <v>-2350</v>
      </c>
      <c r="R64" s="22">
        <f t="shared" si="20"/>
        <v>0</v>
      </c>
      <c r="S64" s="22">
        <f t="shared" si="20"/>
        <v>0</v>
      </c>
      <c r="T64" s="22">
        <f t="shared" si="20"/>
        <v>18243</v>
      </c>
      <c r="U64" s="22">
        <f t="shared" si="20"/>
        <v>27044</v>
      </c>
      <c r="V64" s="22">
        <f t="shared" si="20"/>
        <v>4676</v>
      </c>
      <c r="W64" s="22">
        <f t="shared" si="20"/>
        <v>25897.5</v>
      </c>
      <c r="X64" s="22">
        <f t="shared" si="20"/>
        <v>3000</v>
      </c>
      <c r="Y64" s="22">
        <f t="shared" si="20"/>
        <v>0</v>
      </c>
      <c r="Z64" s="22">
        <f t="shared" si="20"/>
        <v>632</v>
      </c>
      <c r="AA64" s="22">
        <f t="shared" si="20"/>
        <v>0</v>
      </c>
      <c r="AB64" s="22">
        <f t="shared" si="20"/>
        <v>0</v>
      </c>
      <c r="AC64" s="22">
        <f t="shared" si="20"/>
        <v>3414</v>
      </c>
      <c r="AD64" s="22">
        <f t="shared" si="20"/>
        <v>13750</v>
      </c>
      <c r="AE64" s="22">
        <f t="shared" si="20"/>
        <v>0</v>
      </c>
      <c r="AF64" s="22">
        <f t="shared" si="20"/>
        <v>4000</v>
      </c>
      <c r="AG64" s="22">
        <f t="shared" si="20"/>
        <v>12807.1</v>
      </c>
      <c r="AH64" s="22">
        <f t="shared" si="20"/>
        <v>0</v>
      </c>
      <c r="AI64" s="22">
        <f t="shared" si="20"/>
        <v>1807.8</v>
      </c>
      <c r="AJ64" s="22">
        <f aca="true" t="shared" si="21" ref="AJ64:BO64">SUM(AJ62:AJ63)</f>
        <v>273.8</v>
      </c>
      <c r="AK64" s="22">
        <f t="shared" si="21"/>
        <v>0</v>
      </c>
      <c r="AL64" s="22">
        <f t="shared" si="21"/>
        <v>458</v>
      </c>
      <c r="AM64" s="22">
        <f t="shared" si="21"/>
        <v>0</v>
      </c>
      <c r="AN64" s="22">
        <f t="shared" si="21"/>
        <v>1400</v>
      </c>
      <c r="AO64" s="22">
        <f t="shared" si="21"/>
        <v>12000</v>
      </c>
      <c r="AP64" s="22">
        <f t="shared" si="21"/>
        <v>0</v>
      </c>
      <c r="AQ64" s="22">
        <f t="shared" si="21"/>
        <v>0</v>
      </c>
      <c r="AR64" s="22">
        <f t="shared" si="21"/>
        <v>0</v>
      </c>
      <c r="AS64" s="22">
        <f t="shared" si="21"/>
        <v>1098</v>
      </c>
      <c r="AT64" s="22">
        <f t="shared" si="21"/>
        <v>0</v>
      </c>
      <c r="AU64" s="22">
        <f t="shared" si="21"/>
        <v>2189.3</v>
      </c>
      <c r="AV64" s="22">
        <f t="shared" si="21"/>
        <v>362</v>
      </c>
      <c r="AW64" s="22">
        <f t="shared" si="21"/>
        <v>108</v>
      </c>
      <c r="AX64" s="22">
        <f t="shared" si="21"/>
        <v>25939.3</v>
      </c>
      <c r="AY64" s="22">
        <f t="shared" si="21"/>
        <v>0</v>
      </c>
      <c r="AZ64" s="22">
        <f t="shared" si="21"/>
        <v>3008</v>
      </c>
      <c r="BA64" s="22">
        <f t="shared" si="21"/>
        <v>11919</v>
      </c>
      <c r="BB64" s="22">
        <f t="shared" si="21"/>
        <v>0</v>
      </c>
      <c r="BC64" s="22">
        <f t="shared" si="21"/>
        <v>6170</v>
      </c>
      <c r="BD64" s="22">
        <f t="shared" si="21"/>
        <v>2900</v>
      </c>
      <c r="BE64" s="22">
        <f t="shared" si="21"/>
        <v>0</v>
      </c>
      <c r="BF64" s="22">
        <f t="shared" si="21"/>
        <v>0</v>
      </c>
      <c r="BG64" s="22">
        <f t="shared" si="21"/>
        <v>1000</v>
      </c>
      <c r="BH64" s="99">
        <f t="shared" si="21"/>
        <v>9193</v>
      </c>
    </row>
    <row r="65" spans="1:60" ht="12">
      <c r="A65" s="100" t="s">
        <v>174</v>
      </c>
      <c r="B65" s="21" t="s">
        <v>161</v>
      </c>
      <c r="C65" s="22">
        <f>SUM(D65:BH65)</f>
        <v>27572</v>
      </c>
      <c r="D65" s="22">
        <v>10000</v>
      </c>
      <c r="E65" s="22">
        <v>572</v>
      </c>
      <c r="F65" s="22">
        <v>9000</v>
      </c>
      <c r="G65" s="23"/>
      <c r="H65" s="22">
        <v>8000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99"/>
    </row>
    <row r="66" spans="1:60" ht="12">
      <c r="A66" s="100" t="s">
        <v>175</v>
      </c>
      <c r="B66" s="21" t="s">
        <v>162</v>
      </c>
      <c r="C66" s="22">
        <f>SUM(D66:BH66)</f>
        <v>-35921.1</v>
      </c>
      <c r="D66" s="22"/>
      <c r="E66" s="22"/>
      <c r="F66" s="22">
        <v>-15000</v>
      </c>
      <c r="G66" s="23"/>
      <c r="H66" s="22"/>
      <c r="I66" s="22"/>
      <c r="J66" s="22"/>
      <c r="K66" s="22">
        <v>-18000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>
        <v>-2921.1</v>
      </c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99"/>
    </row>
    <row r="67" spans="1:60" ht="12.75" thickBot="1">
      <c r="A67" s="118">
        <v>8902</v>
      </c>
      <c r="B67" s="71" t="s">
        <v>176</v>
      </c>
      <c r="C67" s="22">
        <f>SUM(D67:BH67)</f>
        <v>0</v>
      </c>
      <c r="D67" s="72"/>
      <c r="E67" s="72"/>
      <c r="F67" s="72"/>
      <c r="G67" s="23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119"/>
    </row>
    <row r="68" spans="1:60" s="35" customFormat="1" ht="12.75" thickBot="1">
      <c r="A68" s="118"/>
      <c r="B68" s="71"/>
      <c r="C68" s="34"/>
      <c r="D68" s="73"/>
      <c r="E68" s="73"/>
      <c r="F68" s="73"/>
      <c r="G68" s="34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120"/>
    </row>
    <row r="69" spans="1:60" s="58" customFormat="1" ht="15" thickBot="1">
      <c r="A69" s="113"/>
      <c r="B69" s="42" t="s">
        <v>130</v>
      </c>
      <c r="C69" s="44">
        <f aca="true" t="shared" si="22" ref="C69:AH69">SUM(C64:C67,C58:C61)</f>
        <v>903663.1000000002</v>
      </c>
      <c r="D69" s="44">
        <f t="shared" si="22"/>
        <v>56000</v>
      </c>
      <c r="E69" s="44">
        <f t="shared" si="22"/>
        <v>108015</v>
      </c>
      <c r="F69" s="44">
        <f t="shared" si="22"/>
        <v>42920</v>
      </c>
      <c r="G69" s="44">
        <f t="shared" si="22"/>
        <v>86937</v>
      </c>
      <c r="H69" s="44">
        <f t="shared" si="22"/>
        <v>9731.6</v>
      </c>
      <c r="I69" s="44">
        <f t="shared" si="22"/>
        <v>0</v>
      </c>
      <c r="J69" s="44">
        <f t="shared" si="22"/>
        <v>50293.9</v>
      </c>
      <c r="K69" s="44">
        <f t="shared" si="22"/>
        <v>18649</v>
      </c>
      <c r="L69" s="44">
        <f t="shared" si="22"/>
        <v>58064.3</v>
      </c>
      <c r="M69" s="44">
        <f t="shared" si="22"/>
        <v>160895</v>
      </c>
      <c r="N69" s="44">
        <f t="shared" si="22"/>
        <v>78242</v>
      </c>
      <c r="O69" s="44">
        <f t="shared" si="22"/>
        <v>80396</v>
      </c>
      <c r="P69" s="44">
        <f t="shared" si="22"/>
        <v>-11612.9</v>
      </c>
      <c r="Q69" s="44">
        <f t="shared" si="22"/>
        <v>-3239</v>
      </c>
      <c r="R69" s="44">
        <f t="shared" si="22"/>
        <v>-3333.3</v>
      </c>
      <c r="S69" s="44">
        <f t="shared" si="22"/>
        <v>0</v>
      </c>
      <c r="T69" s="44">
        <f t="shared" si="22"/>
        <v>17489.3</v>
      </c>
      <c r="U69" s="44">
        <f t="shared" si="22"/>
        <v>27044</v>
      </c>
      <c r="V69" s="44">
        <f t="shared" si="22"/>
        <v>4676</v>
      </c>
      <c r="W69" s="44">
        <f t="shared" si="22"/>
        <v>19897.5</v>
      </c>
      <c r="X69" s="44">
        <f t="shared" si="22"/>
        <v>3000</v>
      </c>
      <c r="Y69" s="44">
        <f t="shared" si="22"/>
        <v>-4092.8</v>
      </c>
      <c r="Z69" s="44">
        <f t="shared" si="22"/>
        <v>-4049</v>
      </c>
      <c r="AA69" s="44">
        <f t="shared" si="22"/>
        <v>0</v>
      </c>
      <c r="AB69" s="44">
        <f t="shared" si="22"/>
        <v>0</v>
      </c>
      <c r="AC69" s="44">
        <f t="shared" si="22"/>
        <v>3414</v>
      </c>
      <c r="AD69" s="44">
        <f t="shared" si="22"/>
        <v>12683.3</v>
      </c>
      <c r="AE69" s="44">
        <f t="shared" si="22"/>
        <v>0</v>
      </c>
      <c r="AF69" s="44">
        <f t="shared" si="22"/>
        <v>4000</v>
      </c>
      <c r="AG69" s="44">
        <f t="shared" si="22"/>
        <v>9886</v>
      </c>
      <c r="AH69" s="44">
        <f t="shared" si="22"/>
        <v>0</v>
      </c>
      <c r="AI69" s="44">
        <f aca="true" t="shared" si="23" ref="AI69:BH69">SUM(AI64:AI67,AI58:AI61)</f>
        <v>1807.8</v>
      </c>
      <c r="AJ69" s="44">
        <f t="shared" si="23"/>
        <v>29.30000000000001</v>
      </c>
      <c r="AK69" s="44">
        <f t="shared" si="23"/>
        <v>0</v>
      </c>
      <c r="AL69" s="44">
        <f t="shared" si="23"/>
        <v>458</v>
      </c>
      <c r="AM69" s="44">
        <f t="shared" si="23"/>
        <v>0</v>
      </c>
      <c r="AN69" s="44">
        <f t="shared" si="23"/>
        <v>1400</v>
      </c>
      <c r="AO69" s="44">
        <f t="shared" si="23"/>
        <v>12000</v>
      </c>
      <c r="AP69" s="44">
        <f t="shared" si="23"/>
        <v>0</v>
      </c>
      <c r="AQ69" s="44">
        <f t="shared" si="23"/>
        <v>0</v>
      </c>
      <c r="AR69" s="44">
        <f t="shared" si="23"/>
        <v>0</v>
      </c>
      <c r="AS69" s="44">
        <f t="shared" si="23"/>
        <v>1098</v>
      </c>
      <c r="AT69" s="44">
        <f t="shared" si="23"/>
        <v>0</v>
      </c>
      <c r="AU69" s="44">
        <f t="shared" si="23"/>
        <v>363.8000000000002</v>
      </c>
      <c r="AV69" s="44">
        <f t="shared" si="23"/>
        <v>362</v>
      </c>
      <c r="AW69" s="44">
        <f t="shared" si="23"/>
        <v>108</v>
      </c>
      <c r="AX69" s="44">
        <f t="shared" si="23"/>
        <v>25939.3</v>
      </c>
      <c r="AY69" s="44">
        <f t="shared" si="23"/>
        <v>0</v>
      </c>
      <c r="AZ69" s="44">
        <f t="shared" si="23"/>
        <v>3008</v>
      </c>
      <c r="BA69" s="44">
        <f t="shared" si="23"/>
        <v>11919</v>
      </c>
      <c r="BB69" s="44">
        <f t="shared" si="23"/>
        <v>0</v>
      </c>
      <c r="BC69" s="44">
        <f t="shared" si="23"/>
        <v>6170</v>
      </c>
      <c r="BD69" s="44">
        <f t="shared" si="23"/>
        <v>2900</v>
      </c>
      <c r="BE69" s="44">
        <f t="shared" si="23"/>
        <v>0</v>
      </c>
      <c r="BF69" s="44">
        <f t="shared" si="23"/>
        <v>0</v>
      </c>
      <c r="BG69" s="44">
        <f t="shared" si="23"/>
        <v>1000</v>
      </c>
      <c r="BH69" s="110">
        <f t="shared" si="23"/>
        <v>9193</v>
      </c>
    </row>
    <row r="70" spans="1:60" s="35" customFormat="1" ht="12.75" thickBot="1">
      <c r="A70" s="100"/>
      <c r="B70" s="21"/>
      <c r="C70" s="74"/>
      <c r="D70" s="75"/>
      <c r="E70" s="75"/>
      <c r="F70" s="75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121"/>
    </row>
    <row r="71" spans="1:60" ht="15" thickBot="1">
      <c r="A71" s="122"/>
      <c r="B71" s="59" t="s">
        <v>131</v>
      </c>
      <c r="C71" s="78">
        <f>SUM(D71:BH71)</f>
        <v>-3.382183422218077E-11</v>
      </c>
      <c r="D71" s="77">
        <f aca="true" t="shared" si="24" ref="D71:AI71">D50-D54+D69</f>
        <v>0</v>
      </c>
      <c r="E71" s="77">
        <f t="shared" si="24"/>
        <v>0</v>
      </c>
      <c r="F71" s="77">
        <f t="shared" si="24"/>
        <v>0</v>
      </c>
      <c r="G71" s="79">
        <f t="shared" si="24"/>
        <v>0</v>
      </c>
      <c r="H71" s="77">
        <f t="shared" si="24"/>
        <v>2.3646862246096134E-11</v>
      </c>
      <c r="I71" s="77">
        <f t="shared" si="24"/>
        <v>0</v>
      </c>
      <c r="J71" s="77">
        <f t="shared" si="24"/>
        <v>0</v>
      </c>
      <c r="K71" s="77">
        <f t="shared" si="24"/>
        <v>0</v>
      </c>
      <c r="L71" s="77">
        <f t="shared" si="24"/>
        <v>0</v>
      </c>
      <c r="M71" s="77">
        <f t="shared" si="24"/>
        <v>0</v>
      </c>
      <c r="N71" s="77">
        <f t="shared" si="24"/>
        <v>0</v>
      </c>
      <c r="O71" s="77">
        <f t="shared" si="24"/>
        <v>0</v>
      </c>
      <c r="P71" s="77">
        <f t="shared" si="24"/>
        <v>-3.456079866737127E-11</v>
      </c>
      <c r="Q71" s="77">
        <f t="shared" si="24"/>
        <v>0</v>
      </c>
      <c r="R71" s="77">
        <f t="shared" si="24"/>
        <v>-1.1823431123048067E-11</v>
      </c>
      <c r="S71" s="77">
        <f t="shared" si="24"/>
        <v>0</v>
      </c>
      <c r="T71" s="77">
        <f t="shared" si="24"/>
        <v>0</v>
      </c>
      <c r="U71" s="77">
        <f t="shared" si="24"/>
        <v>0</v>
      </c>
      <c r="V71" s="77">
        <f t="shared" si="24"/>
        <v>0</v>
      </c>
      <c r="W71" s="77">
        <f t="shared" si="24"/>
        <v>0</v>
      </c>
      <c r="X71" s="77">
        <f t="shared" si="24"/>
        <v>0</v>
      </c>
      <c r="Y71" s="77">
        <f t="shared" si="24"/>
        <v>-1.1823431123048067E-11</v>
      </c>
      <c r="Z71" s="77">
        <f t="shared" si="24"/>
        <v>0</v>
      </c>
      <c r="AA71" s="77">
        <f t="shared" si="24"/>
        <v>0</v>
      </c>
      <c r="AB71" s="77">
        <f t="shared" si="24"/>
        <v>0</v>
      </c>
      <c r="AC71" s="77">
        <f t="shared" si="24"/>
        <v>0</v>
      </c>
      <c r="AD71" s="77">
        <f t="shared" si="24"/>
        <v>0</v>
      </c>
      <c r="AE71" s="77">
        <f t="shared" si="24"/>
        <v>0</v>
      </c>
      <c r="AF71" s="77">
        <f t="shared" si="24"/>
        <v>0</v>
      </c>
      <c r="AG71" s="77">
        <f t="shared" si="24"/>
        <v>0</v>
      </c>
      <c r="AH71" s="77">
        <f t="shared" si="24"/>
        <v>0</v>
      </c>
      <c r="AI71" s="77">
        <f t="shared" si="24"/>
        <v>0</v>
      </c>
      <c r="AJ71" s="77">
        <f aca="true" t="shared" si="25" ref="AJ71:BH71">AJ50-AJ54+AJ69</f>
        <v>-1.7053025658242404E-13</v>
      </c>
      <c r="AK71" s="77">
        <f t="shared" si="25"/>
        <v>0</v>
      </c>
      <c r="AL71" s="77">
        <f t="shared" si="25"/>
        <v>0</v>
      </c>
      <c r="AM71" s="77">
        <f t="shared" si="25"/>
        <v>0</v>
      </c>
      <c r="AN71" s="77">
        <f t="shared" si="25"/>
        <v>0</v>
      </c>
      <c r="AO71" s="77">
        <f t="shared" si="25"/>
        <v>0</v>
      </c>
      <c r="AP71" s="77">
        <f t="shared" si="25"/>
        <v>0</v>
      </c>
      <c r="AQ71" s="77">
        <f t="shared" si="25"/>
        <v>0</v>
      </c>
      <c r="AR71" s="77">
        <f t="shared" si="25"/>
        <v>0</v>
      </c>
      <c r="AS71" s="77">
        <f t="shared" si="25"/>
        <v>0</v>
      </c>
      <c r="AT71" s="77">
        <f t="shared" si="25"/>
        <v>0</v>
      </c>
      <c r="AU71" s="77">
        <f t="shared" si="25"/>
        <v>9.094947017729282E-13</v>
      </c>
      <c r="AV71" s="77">
        <f t="shared" si="25"/>
        <v>0</v>
      </c>
      <c r="AW71" s="77">
        <f t="shared" si="25"/>
        <v>0</v>
      </c>
      <c r="AX71" s="77">
        <f t="shared" si="25"/>
        <v>0</v>
      </c>
      <c r="AY71" s="77">
        <f t="shared" si="25"/>
        <v>0</v>
      </c>
      <c r="AZ71" s="77">
        <f t="shared" si="25"/>
        <v>0</v>
      </c>
      <c r="BA71" s="77">
        <f t="shared" si="25"/>
        <v>0</v>
      </c>
      <c r="BB71" s="77">
        <f t="shared" si="25"/>
        <v>0</v>
      </c>
      <c r="BC71" s="77">
        <f t="shared" si="25"/>
        <v>0</v>
      </c>
      <c r="BD71" s="77">
        <f t="shared" si="25"/>
        <v>0</v>
      </c>
      <c r="BE71" s="77">
        <f t="shared" si="25"/>
        <v>0</v>
      </c>
      <c r="BF71" s="77">
        <f t="shared" si="25"/>
        <v>0</v>
      </c>
      <c r="BG71" s="77">
        <f t="shared" si="25"/>
        <v>0</v>
      </c>
      <c r="BH71" s="123">
        <f t="shared" si="25"/>
        <v>0</v>
      </c>
    </row>
    <row r="72" ht="12">
      <c r="D72" s="3"/>
    </row>
    <row r="73" ht="12">
      <c r="D73" s="3"/>
    </row>
    <row r="74" spans="4:5" ht="12.75">
      <c r="D74" s="3"/>
      <c r="E74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5" ht="12">
      <c r="D85" s="3"/>
    </row>
    <row r="86" ht="12">
      <c r="D86" s="3"/>
    </row>
    <row r="87" ht="12">
      <c r="D87" s="3"/>
    </row>
    <row r="88" ht="12">
      <c r="D88" s="3"/>
    </row>
    <row r="89" ht="12">
      <c r="D89" s="3"/>
    </row>
    <row r="90" ht="12">
      <c r="D90" s="3"/>
    </row>
    <row r="91" ht="12">
      <c r="D91" s="3"/>
    </row>
    <row r="92" ht="12">
      <c r="D92" s="3"/>
    </row>
    <row r="93" ht="12">
      <c r="D93" s="3"/>
    </row>
    <row r="94" ht="12">
      <c r="D94" s="3"/>
    </row>
    <row r="95" ht="12">
      <c r="D95" s="3"/>
    </row>
    <row r="96" ht="12">
      <c r="D96" s="3"/>
    </row>
    <row r="97" ht="12">
      <c r="D97" s="3"/>
    </row>
    <row r="98" ht="12">
      <c r="D98" s="3"/>
    </row>
    <row r="99" ht="12">
      <c r="D99" s="3"/>
    </row>
    <row r="100" ht="12">
      <c r="D100" s="3"/>
    </row>
    <row r="101" ht="12">
      <c r="D101" s="3"/>
    </row>
    <row r="102" ht="12">
      <c r="D102" s="3"/>
    </row>
    <row r="103" ht="12">
      <c r="D103" s="3"/>
    </row>
    <row r="104" ht="12">
      <c r="D104" s="3"/>
    </row>
    <row r="105" ht="12">
      <c r="D105" s="3"/>
    </row>
    <row r="106" ht="12">
      <c r="D106" s="3"/>
    </row>
    <row r="107" ht="12">
      <c r="D107" s="3"/>
    </row>
    <row r="108" ht="12">
      <c r="D108" s="3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6" ht="12">
      <c r="D126" s="3"/>
    </row>
    <row r="127" ht="12">
      <c r="D127" s="3"/>
    </row>
    <row r="128" ht="12">
      <c r="D128" s="3"/>
    </row>
    <row r="129" ht="12">
      <c r="D129" s="3"/>
    </row>
    <row r="130" ht="12">
      <c r="D130" s="3"/>
    </row>
    <row r="131" ht="12">
      <c r="D131" s="3"/>
    </row>
    <row r="132" ht="12">
      <c r="D132" s="3"/>
    </row>
    <row r="133" ht="12">
      <c r="D133" s="3"/>
    </row>
    <row r="134" ht="12">
      <c r="D134" s="3"/>
    </row>
    <row r="135" ht="12">
      <c r="D135" s="3"/>
    </row>
    <row r="136" ht="12">
      <c r="D136" s="3"/>
    </row>
    <row r="137" ht="12">
      <c r="D137" s="3"/>
    </row>
    <row r="138" ht="12">
      <c r="D138" s="3"/>
    </row>
    <row r="139" ht="12">
      <c r="D139" s="3"/>
    </row>
    <row r="140" ht="12">
      <c r="D140" s="3"/>
    </row>
    <row r="141" ht="12">
      <c r="D141" s="3"/>
    </row>
    <row r="142" ht="12">
      <c r="D142" s="3"/>
    </row>
    <row r="143" ht="12">
      <c r="D143" s="3"/>
    </row>
    <row r="144" ht="12">
      <c r="D144" s="3"/>
    </row>
    <row r="145" ht="12">
      <c r="D145" s="3"/>
    </row>
    <row r="146" ht="12">
      <c r="D146" s="3"/>
    </row>
    <row r="147" ht="12">
      <c r="D147" s="3"/>
    </row>
    <row r="148" ht="12">
      <c r="D148" s="3"/>
    </row>
    <row r="149" ht="12">
      <c r="D149" s="3"/>
    </row>
    <row r="150" ht="12">
      <c r="D150" s="3"/>
    </row>
    <row r="151" ht="12">
      <c r="D151" s="3"/>
    </row>
    <row r="152" ht="12">
      <c r="D152" s="3"/>
    </row>
    <row r="153" ht="12">
      <c r="D153" s="3"/>
    </row>
    <row r="154" ht="12">
      <c r="D154" s="3"/>
    </row>
    <row r="155" ht="12">
      <c r="D155" s="3"/>
    </row>
    <row r="156" ht="12">
      <c r="D156" s="3"/>
    </row>
    <row r="157" ht="12">
      <c r="D157" s="3"/>
    </row>
    <row r="158" ht="12">
      <c r="D158" s="3"/>
    </row>
    <row r="159" ht="12">
      <c r="D159" s="3"/>
    </row>
    <row r="160" ht="12">
      <c r="D160" s="3"/>
    </row>
    <row r="161" ht="12">
      <c r="D161" s="3"/>
    </row>
    <row r="162" ht="12">
      <c r="D162" s="3"/>
    </row>
    <row r="163" ht="12">
      <c r="D163" s="3"/>
    </row>
    <row r="164" ht="12">
      <c r="D164" s="3"/>
    </row>
    <row r="165" ht="12">
      <c r="D165" s="3"/>
    </row>
    <row r="166" ht="12">
      <c r="D166" s="3"/>
    </row>
    <row r="167" ht="12">
      <c r="D167" s="3"/>
    </row>
    <row r="168" ht="12">
      <c r="D168" s="3"/>
    </row>
    <row r="169" ht="12">
      <c r="D169" s="3"/>
    </row>
    <row r="170" ht="12">
      <c r="D170" s="3"/>
    </row>
    <row r="171" ht="12">
      <c r="D171" s="3"/>
    </row>
    <row r="172" ht="12">
      <c r="D172" s="3"/>
    </row>
    <row r="173" ht="12">
      <c r="D173" s="3"/>
    </row>
    <row r="174" ht="12">
      <c r="D174" s="3"/>
    </row>
    <row r="175" ht="12">
      <c r="D175" s="3"/>
    </row>
    <row r="176" ht="12">
      <c r="D176" s="3"/>
    </row>
    <row r="177" ht="12">
      <c r="D177" s="3"/>
    </row>
    <row r="178" ht="12">
      <c r="D178" s="3"/>
    </row>
    <row r="179" ht="12">
      <c r="D179" s="3"/>
    </row>
    <row r="180" ht="12">
      <c r="D180" s="3"/>
    </row>
    <row r="181" ht="12">
      <c r="D181" s="3"/>
    </row>
    <row r="182" ht="12">
      <c r="D182" s="3"/>
    </row>
    <row r="183" ht="12">
      <c r="D183" s="3"/>
    </row>
    <row r="184" ht="12">
      <c r="D184" s="3"/>
    </row>
    <row r="185" ht="12">
      <c r="D185" s="3"/>
    </row>
    <row r="186" ht="12">
      <c r="D186" s="3"/>
    </row>
    <row r="187" ht="12">
      <c r="D187" s="3"/>
    </row>
    <row r="188" ht="12">
      <c r="D188" s="3"/>
    </row>
    <row r="189" ht="12">
      <c r="D189" s="3"/>
    </row>
    <row r="190" ht="12">
      <c r="D190" s="3"/>
    </row>
    <row r="191" ht="12">
      <c r="D191" s="3"/>
    </row>
    <row r="192" ht="12">
      <c r="D192" s="3"/>
    </row>
    <row r="193" ht="12">
      <c r="D193" s="3"/>
    </row>
    <row r="194" ht="12">
      <c r="D194" s="3"/>
    </row>
    <row r="195" ht="12">
      <c r="D195" s="3"/>
    </row>
    <row r="196" ht="12">
      <c r="D196" s="3"/>
    </row>
    <row r="197" ht="12">
      <c r="D197" s="3"/>
    </row>
    <row r="198" ht="12">
      <c r="D198" s="3"/>
    </row>
    <row r="199" ht="12">
      <c r="D199" s="3"/>
    </row>
    <row r="200" ht="12">
      <c r="D200" s="3"/>
    </row>
    <row r="201" ht="12">
      <c r="D201" s="3"/>
    </row>
    <row r="202" ht="12">
      <c r="D202" s="3"/>
    </row>
    <row r="203" ht="12">
      <c r="D203" s="3"/>
    </row>
    <row r="204" ht="12">
      <c r="D204" s="3"/>
    </row>
    <row r="205" ht="12">
      <c r="D205" s="3"/>
    </row>
    <row r="206" ht="12">
      <c r="D206" s="3"/>
    </row>
    <row r="207" ht="12">
      <c r="D207" s="3"/>
    </row>
    <row r="208" ht="12">
      <c r="D208" s="3"/>
    </row>
    <row r="209" ht="12">
      <c r="D209" s="3"/>
    </row>
    <row r="210" ht="12">
      <c r="D210" s="3"/>
    </row>
    <row r="211" ht="12">
      <c r="D211" s="3"/>
    </row>
    <row r="212" ht="12">
      <c r="D212" s="3"/>
    </row>
    <row r="213" ht="12">
      <c r="D213" s="3"/>
    </row>
    <row r="214" ht="12">
      <c r="D214" s="3"/>
    </row>
    <row r="215" ht="12">
      <c r="D215" s="3"/>
    </row>
    <row r="216" ht="12">
      <c r="D216" s="3"/>
    </row>
    <row r="217" ht="12">
      <c r="D217" s="3"/>
    </row>
    <row r="218" ht="12">
      <c r="D218" s="3"/>
    </row>
    <row r="219" ht="12">
      <c r="D219" s="3"/>
    </row>
    <row r="220" ht="12">
      <c r="D220" s="3"/>
    </row>
    <row r="221" ht="12">
      <c r="D221" s="3"/>
    </row>
    <row r="222" ht="12">
      <c r="D222" s="3"/>
    </row>
    <row r="223" ht="12">
      <c r="D223" s="3"/>
    </row>
    <row r="224" ht="12">
      <c r="D224" s="3"/>
    </row>
    <row r="225" ht="12">
      <c r="D225" s="3"/>
    </row>
    <row r="226" ht="12">
      <c r="D226" s="3"/>
    </row>
    <row r="227" ht="12">
      <c r="D227" s="3"/>
    </row>
    <row r="228" ht="12">
      <c r="D228" s="3"/>
    </row>
    <row r="229" ht="12">
      <c r="D229" s="3"/>
    </row>
    <row r="230" ht="12">
      <c r="D230" s="3"/>
    </row>
    <row r="231" ht="12">
      <c r="D231" s="3"/>
    </row>
    <row r="232" ht="12">
      <c r="D232" s="3"/>
    </row>
    <row r="233" ht="12">
      <c r="D233" s="3"/>
    </row>
    <row r="234" ht="12">
      <c r="D234" s="3"/>
    </row>
    <row r="235" ht="12">
      <c r="D235" s="3"/>
    </row>
    <row r="236" ht="12">
      <c r="D236" s="3"/>
    </row>
    <row r="237" ht="12">
      <c r="D237" s="3"/>
    </row>
    <row r="238" ht="12">
      <c r="D238" s="3"/>
    </row>
    <row r="239" ht="12">
      <c r="D239" s="3"/>
    </row>
    <row r="240" ht="12">
      <c r="D240" s="3"/>
    </row>
    <row r="241" ht="12">
      <c r="D241" s="3"/>
    </row>
    <row r="242" ht="12">
      <c r="D242" s="3"/>
    </row>
    <row r="243" ht="12">
      <c r="D243" s="3"/>
    </row>
    <row r="244" ht="12">
      <c r="D244" s="3"/>
    </row>
    <row r="245" ht="12">
      <c r="D245" s="3"/>
    </row>
    <row r="246" ht="12">
      <c r="D246" s="3"/>
    </row>
    <row r="247" ht="12">
      <c r="D247" s="3"/>
    </row>
    <row r="248" ht="12">
      <c r="D248" s="3"/>
    </row>
    <row r="249" ht="12">
      <c r="D249" s="3"/>
    </row>
    <row r="250" ht="12">
      <c r="D250" s="3"/>
    </row>
    <row r="251" ht="12">
      <c r="D251" s="3"/>
    </row>
    <row r="252" ht="12">
      <c r="D252" s="3"/>
    </row>
    <row r="253" ht="12">
      <c r="D253" s="3"/>
    </row>
    <row r="254" ht="12">
      <c r="D254" s="3"/>
    </row>
    <row r="255" ht="12">
      <c r="D255" s="3"/>
    </row>
    <row r="256" ht="12">
      <c r="D256" s="3"/>
    </row>
    <row r="257" ht="12">
      <c r="D257" s="3"/>
    </row>
    <row r="258" ht="12">
      <c r="D258" s="3"/>
    </row>
    <row r="259" ht="12">
      <c r="D259" s="3"/>
    </row>
    <row r="260" ht="12">
      <c r="D260" s="3"/>
    </row>
    <row r="261" ht="12">
      <c r="D261" s="3"/>
    </row>
    <row r="262" ht="12">
      <c r="D262" s="3"/>
    </row>
    <row r="263" ht="12">
      <c r="D263" s="3"/>
    </row>
    <row r="264" ht="12">
      <c r="D264" s="3"/>
    </row>
    <row r="265" ht="12">
      <c r="D265" s="3"/>
    </row>
    <row r="266" ht="12">
      <c r="D266" s="3"/>
    </row>
    <row r="267" ht="12">
      <c r="D267" s="3"/>
    </row>
    <row r="268" ht="12">
      <c r="D268" s="3"/>
    </row>
    <row r="269" ht="12">
      <c r="D269" s="3"/>
    </row>
    <row r="270" ht="12">
      <c r="D270" s="3"/>
    </row>
    <row r="271" ht="12">
      <c r="D271" s="3"/>
    </row>
    <row r="272" ht="12">
      <c r="D272" s="3"/>
    </row>
    <row r="273" ht="12">
      <c r="D273" s="3"/>
    </row>
    <row r="274" ht="12">
      <c r="D274" s="3"/>
    </row>
    <row r="275" ht="12">
      <c r="D275" s="3"/>
    </row>
    <row r="276" ht="12">
      <c r="D276" s="3"/>
    </row>
    <row r="277" ht="12">
      <c r="D277" s="3"/>
    </row>
    <row r="278" ht="12">
      <c r="D278" s="3"/>
    </row>
    <row r="279" ht="12">
      <c r="D279" s="3"/>
    </row>
    <row r="280" ht="12">
      <c r="D280" s="3"/>
    </row>
    <row r="281" ht="12">
      <c r="D281" s="3"/>
    </row>
    <row r="282" ht="12">
      <c r="D282" s="3"/>
    </row>
    <row r="283" ht="12">
      <c r="D283" s="3"/>
    </row>
  </sheetData>
  <printOptions horizontalCentered="1"/>
  <pageMargins left="0.1968503937007874" right="0" top="0.3937007874015748" bottom="0.3937007874015748" header="0.5118110236220472" footer="0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88"/>
  <sheetViews>
    <sheetView workbookViewId="0" topLeftCell="A1">
      <selection activeCell="B11" sqref="B11"/>
    </sheetView>
  </sheetViews>
  <sheetFormatPr defaultColWidth="9.125" defaultRowHeight="12.75"/>
  <cols>
    <col min="1" max="1" width="6.625" style="1" customWidth="1"/>
    <col min="2" max="2" width="38.625" style="2" customWidth="1"/>
    <col min="3" max="3" width="17.875" style="2" customWidth="1"/>
    <col min="4" max="4" width="13.75390625" style="80" customWidth="1"/>
    <col min="5" max="5" width="15.00390625" style="3" customWidth="1"/>
    <col min="6" max="6" width="8.75390625" style="20" customWidth="1"/>
    <col min="7" max="7" width="9.125" style="2" customWidth="1"/>
    <col min="8" max="10" width="8.75390625" style="2" customWidth="1"/>
    <col min="11" max="11" width="10.00390625" style="2" customWidth="1"/>
    <col min="12" max="12" width="8.75390625" style="2" customWidth="1"/>
    <col min="13" max="13" width="9.125" style="2" customWidth="1"/>
    <col min="14" max="20" width="8.75390625" style="2" customWidth="1"/>
    <col min="21" max="21" width="8.875" style="2" customWidth="1"/>
    <col min="22" max="22" width="8.75390625" style="2" customWidth="1"/>
    <col min="23" max="23" width="8.875" style="2" customWidth="1"/>
    <col min="24" max="24" width="8.625" style="2" customWidth="1"/>
    <col min="25" max="25" width="8.25390625" style="2" customWidth="1"/>
    <col min="26" max="26" width="8.125" style="2" customWidth="1"/>
    <col min="27" max="27" width="8.25390625" style="2" customWidth="1"/>
    <col min="28" max="28" width="8.625" style="2" customWidth="1"/>
    <col min="29" max="29" width="7.25390625" style="2" customWidth="1"/>
    <col min="30" max="30" width="9.625" style="2" customWidth="1"/>
    <col min="31" max="31" width="7.875" style="2" customWidth="1"/>
    <col min="32" max="32" width="7.625" style="2" customWidth="1"/>
    <col min="33" max="33" width="8.75390625" style="2" customWidth="1"/>
    <col min="34" max="34" width="11.125" style="2" customWidth="1"/>
    <col min="35" max="35" width="10.375" style="2" customWidth="1"/>
    <col min="36" max="36" width="7.625" style="2" customWidth="1"/>
    <col min="37" max="37" width="8.875" style="2" customWidth="1"/>
    <col min="38" max="38" width="7.875" style="2" customWidth="1"/>
    <col min="39" max="40" width="8.375" style="2" customWidth="1"/>
    <col min="41" max="41" width="8.25390625" style="2" customWidth="1"/>
    <col min="42" max="42" width="8.75390625" style="2" customWidth="1"/>
    <col min="43" max="43" width="7.875" style="2" customWidth="1"/>
    <col min="44" max="44" width="8.375" style="2" customWidth="1"/>
    <col min="45" max="45" width="8.875" style="2" customWidth="1"/>
    <col min="46" max="46" width="8.75390625" style="2" customWidth="1"/>
    <col min="47" max="47" width="9.00390625" style="2" customWidth="1"/>
    <col min="48" max="48" width="8.00390625" style="2" customWidth="1"/>
    <col min="49" max="49" width="8.125" style="2" customWidth="1"/>
    <col min="50" max="50" width="10.875" style="2" customWidth="1"/>
    <col min="51" max="51" width="9.00390625" style="2" customWidth="1"/>
    <col min="52" max="52" width="8.00390625" style="2" customWidth="1"/>
    <col min="53" max="53" width="8.125" style="2" customWidth="1"/>
    <col min="54" max="54" width="7.625" style="2" customWidth="1"/>
    <col min="55" max="55" width="7.875" style="2" customWidth="1"/>
    <col min="56" max="56" width="9.375" style="2" customWidth="1"/>
    <col min="57" max="57" width="7.75390625" style="2" customWidth="1"/>
    <col min="58" max="58" width="7.625" style="2" customWidth="1"/>
    <col min="59" max="60" width="9.125" style="2" customWidth="1"/>
    <col min="61" max="61" width="8.25390625" style="2" customWidth="1"/>
    <col min="62" max="62" width="9.375" style="2" customWidth="1"/>
    <col min="63" max="16384" width="11.75390625" style="5" customWidth="1"/>
  </cols>
  <sheetData>
    <row r="1" spans="3:6" ht="12.75">
      <c r="C1"/>
      <c r="D1" s="3"/>
      <c r="E1" s="4" t="s">
        <v>132</v>
      </c>
      <c r="F1" s="3"/>
    </row>
    <row r="2" spans="4:6" ht="12">
      <c r="D2" s="3"/>
      <c r="F2" s="3"/>
    </row>
    <row r="3" spans="1:6" ht="15.75">
      <c r="A3" s="6" t="s">
        <v>133</v>
      </c>
      <c r="B3"/>
      <c r="D3" s="3"/>
      <c r="F3" s="3"/>
    </row>
    <row r="4" spans="2:6" ht="12.75" customHeight="1">
      <c r="B4" s="7"/>
      <c r="D4" s="3"/>
      <c r="F4" s="3"/>
    </row>
    <row r="5" spans="1:62" ht="12.75">
      <c r="A5" s="8" t="s">
        <v>0</v>
      </c>
      <c r="B5" s="8" t="s">
        <v>1</v>
      </c>
      <c r="C5" s="9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1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10" t="s">
        <v>24</v>
      </c>
      <c r="Z5" s="10" t="s">
        <v>25</v>
      </c>
      <c r="AA5" s="10" t="s">
        <v>26</v>
      </c>
      <c r="AB5" s="10" t="s">
        <v>27</v>
      </c>
      <c r="AC5" s="10" t="s">
        <v>28</v>
      </c>
      <c r="AD5" s="10" t="s">
        <v>29</v>
      </c>
      <c r="AE5" s="10" t="s">
        <v>30</v>
      </c>
      <c r="AF5" s="10" t="s">
        <v>31</v>
      </c>
      <c r="AG5" s="10" t="s">
        <v>32</v>
      </c>
      <c r="AH5" s="10" t="s">
        <v>33</v>
      </c>
      <c r="AI5" s="10" t="s">
        <v>34</v>
      </c>
      <c r="AJ5" s="10" t="s">
        <v>35</v>
      </c>
      <c r="AK5" s="10" t="s">
        <v>36</v>
      </c>
      <c r="AL5" s="10" t="s">
        <v>37</v>
      </c>
      <c r="AM5" s="10" t="s">
        <v>38</v>
      </c>
      <c r="AN5" s="10" t="s">
        <v>39</v>
      </c>
      <c r="AO5" s="10" t="s">
        <v>40</v>
      </c>
      <c r="AP5" s="10" t="s">
        <v>41</v>
      </c>
      <c r="AQ5" s="10" t="s">
        <v>42</v>
      </c>
      <c r="AR5" s="10" t="s">
        <v>43</v>
      </c>
      <c r="AS5" s="10" t="s">
        <v>44</v>
      </c>
      <c r="AT5" s="10" t="s">
        <v>45</v>
      </c>
      <c r="AU5" s="10" t="s">
        <v>46</v>
      </c>
      <c r="AV5" s="10" t="s">
        <v>47</v>
      </c>
      <c r="AW5" s="10" t="s">
        <v>48</v>
      </c>
      <c r="AX5" s="10" t="s">
        <v>49</v>
      </c>
      <c r="AY5" s="10" t="s">
        <v>50</v>
      </c>
      <c r="AZ5" s="10" t="s">
        <v>51</v>
      </c>
      <c r="BA5" s="10" t="s">
        <v>52</v>
      </c>
      <c r="BB5" s="10" t="s">
        <v>53</v>
      </c>
      <c r="BC5" s="10" t="s">
        <v>54</v>
      </c>
      <c r="BD5" s="10" t="s">
        <v>55</v>
      </c>
      <c r="BE5" s="10" t="s">
        <v>56</v>
      </c>
      <c r="BF5" s="10" t="s">
        <v>57</v>
      </c>
      <c r="BG5" s="10" t="s">
        <v>58</v>
      </c>
      <c r="BH5" s="10" t="s">
        <v>59</v>
      </c>
      <c r="BI5" s="10" t="s">
        <v>60</v>
      </c>
      <c r="BJ5" s="10" t="s">
        <v>61</v>
      </c>
    </row>
    <row r="6" spans="1:62" ht="12.75" thickBot="1">
      <c r="A6" s="12"/>
      <c r="B6" s="13" t="s">
        <v>62</v>
      </c>
      <c r="C6" s="14" t="s">
        <v>63</v>
      </c>
      <c r="D6" s="14" t="s">
        <v>64</v>
      </c>
      <c r="E6" s="14" t="s">
        <v>65</v>
      </c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14">
        <v>6</v>
      </c>
      <c r="L6" s="15">
        <v>7</v>
      </c>
      <c r="M6" s="14">
        <v>8</v>
      </c>
      <c r="N6" s="14">
        <v>9</v>
      </c>
      <c r="O6" s="14">
        <v>10</v>
      </c>
      <c r="P6" s="14">
        <v>11</v>
      </c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4">
        <v>18</v>
      </c>
      <c r="X6" s="14">
        <v>19</v>
      </c>
      <c r="Y6" s="14">
        <v>20</v>
      </c>
      <c r="Z6" s="14">
        <v>21</v>
      </c>
      <c r="AA6" s="14">
        <v>22</v>
      </c>
      <c r="AB6" s="14">
        <v>23</v>
      </c>
      <c r="AC6" s="14">
        <v>24</v>
      </c>
      <c r="AD6" s="14">
        <v>25</v>
      </c>
      <c r="AE6" s="14">
        <v>26</v>
      </c>
      <c r="AF6" s="14">
        <v>27</v>
      </c>
      <c r="AG6" s="14">
        <v>28</v>
      </c>
      <c r="AH6" s="14">
        <v>29</v>
      </c>
      <c r="AI6" s="14">
        <v>30</v>
      </c>
      <c r="AJ6" s="14">
        <v>31</v>
      </c>
      <c r="AK6" s="14">
        <v>32</v>
      </c>
      <c r="AL6" s="14">
        <v>33</v>
      </c>
      <c r="AM6" s="14">
        <v>34</v>
      </c>
      <c r="AN6" s="14">
        <v>35</v>
      </c>
      <c r="AO6" s="14">
        <v>36</v>
      </c>
      <c r="AP6" s="14">
        <v>37</v>
      </c>
      <c r="AQ6" s="14">
        <v>38</v>
      </c>
      <c r="AR6" s="14">
        <v>39</v>
      </c>
      <c r="AS6" s="14">
        <v>40</v>
      </c>
      <c r="AT6" s="14">
        <v>41</v>
      </c>
      <c r="AU6" s="14">
        <v>42</v>
      </c>
      <c r="AV6" s="14">
        <v>43</v>
      </c>
      <c r="AW6" s="14">
        <v>44</v>
      </c>
      <c r="AX6" s="14">
        <v>45</v>
      </c>
      <c r="AY6" s="14">
        <v>46</v>
      </c>
      <c r="AZ6" s="14">
        <v>47</v>
      </c>
      <c r="BA6" s="14">
        <v>48</v>
      </c>
      <c r="BB6" s="14">
        <v>49</v>
      </c>
      <c r="BC6" s="14">
        <v>50</v>
      </c>
      <c r="BD6" s="14">
        <v>51</v>
      </c>
      <c r="BE6" s="14">
        <v>52</v>
      </c>
      <c r="BF6" s="14">
        <v>53</v>
      </c>
      <c r="BG6" s="14">
        <v>54</v>
      </c>
      <c r="BH6" s="14">
        <v>55</v>
      </c>
      <c r="BI6" s="14">
        <v>56</v>
      </c>
      <c r="BJ6" s="14">
        <v>57</v>
      </c>
    </row>
    <row r="7" spans="1:62" ht="12.75" thickBot="1">
      <c r="A7" s="16"/>
      <c r="B7" s="17" t="s">
        <v>66</v>
      </c>
      <c r="C7" s="18"/>
      <c r="D7" s="18"/>
      <c r="E7" s="18"/>
      <c r="F7" s="18"/>
      <c r="G7" s="18"/>
      <c r="H7" s="18"/>
      <c r="I7" s="18"/>
      <c r="J7" s="18"/>
      <c r="K7" s="18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1:62" ht="12">
      <c r="A8" s="20" t="s">
        <v>67</v>
      </c>
      <c r="B8" s="21" t="s">
        <v>68</v>
      </c>
      <c r="C8" s="22">
        <f aca="true" t="shared" si="0" ref="C8:C13">SUM(D8:E8)</f>
        <v>0</v>
      </c>
      <c r="D8" s="22"/>
      <c r="E8" s="22">
        <f aca="true" t="shared" si="1" ref="E8:E18">SUM(F8:BJ8)</f>
        <v>0</v>
      </c>
      <c r="F8" s="22"/>
      <c r="G8" s="22"/>
      <c r="H8" s="22"/>
      <c r="I8" s="22"/>
      <c r="J8" s="22"/>
      <c r="K8" s="22"/>
      <c r="L8" s="23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ht="12">
      <c r="A9" s="24" t="s">
        <v>69</v>
      </c>
      <c r="B9" s="21" t="s">
        <v>70</v>
      </c>
      <c r="C9" s="22">
        <f t="shared" si="0"/>
        <v>0</v>
      </c>
      <c r="D9" s="22"/>
      <c r="E9" s="22">
        <f t="shared" si="1"/>
        <v>0</v>
      </c>
      <c r="F9" s="22"/>
      <c r="G9" s="22"/>
      <c r="H9" s="22"/>
      <c r="I9" s="22"/>
      <c r="J9" s="22"/>
      <c r="K9" s="22"/>
      <c r="L9" s="2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ht="12">
      <c r="A10" s="24">
        <v>1211</v>
      </c>
      <c r="B10" s="21" t="s">
        <v>71</v>
      </c>
      <c r="C10" s="22">
        <f t="shared" si="0"/>
        <v>0</v>
      </c>
      <c r="D10" s="22"/>
      <c r="E10" s="22">
        <f t="shared" si="1"/>
        <v>0</v>
      </c>
      <c r="F10" s="22"/>
      <c r="G10" s="22"/>
      <c r="H10" s="22"/>
      <c r="I10" s="22"/>
      <c r="J10" s="22"/>
      <c r="K10" s="22"/>
      <c r="L10" s="2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ht="12">
      <c r="A11" s="24" t="s">
        <v>72</v>
      </c>
      <c r="B11" s="21" t="s">
        <v>73</v>
      </c>
      <c r="C11" s="22">
        <f t="shared" si="0"/>
        <v>0</v>
      </c>
      <c r="D11" s="22"/>
      <c r="E11" s="22">
        <f t="shared" si="1"/>
        <v>0</v>
      </c>
      <c r="F11" s="22"/>
      <c r="G11" s="22"/>
      <c r="H11" s="22"/>
      <c r="I11" s="22"/>
      <c r="J11" s="22"/>
      <c r="K11" s="22"/>
      <c r="L11" s="23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62" ht="12">
      <c r="A12" s="24" t="s">
        <v>74</v>
      </c>
      <c r="B12" s="21" t="s">
        <v>134</v>
      </c>
      <c r="C12" s="22">
        <f t="shared" si="0"/>
        <v>1109</v>
      </c>
      <c r="D12" s="22"/>
      <c r="E12" s="22">
        <f t="shared" si="1"/>
        <v>1109</v>
      </c>
      <c r="F12" s="22">
        <v>1000</v>
      </c>
      <c r="G12" s="22"/>
      <c r="H12" s="22"/>
      <c r="I12" s="22">
        <v>5</v>
      </c>
      <c r="J12" s="22">
        <v>20</v>
      </c>
      <c r="K12" s="22"/>
      <c r="L12" s="23">
        <v>6</v>
      </c>
      <c r="M12" s="22">
        <v>12</v>
      </c>
      <c r="N12" s="22">
        <v>6</v>
      </c>
      <c r="O12" s="22"/>
      <c r="P12" s="22"/>
      <c r="Q12" s="22"/>
      <c r="R12" s="22">
        <v>13</v>
      </c>
      <c r="S12" s="22">
        <v>2</v>
      </c>
      <c r="T12" s="22">
        <v>7</v>
      </c>
      <c r="U12" s="22">
        <v>1</v>
      </c>
      <c r="V12" s="22">
        <v>2</v>
      </c>
      <c r="W12" s="22"/>
      <c r="X12" s="22"/>
      <c r="Y12" s="22">
        <v>5</v>
      </c>
      <c r="Z12" s="22"/>
      <c r="AA12" s="22"/>
      <c r="AB12" s="22"/>
      <c r="AC12" s="22"/>
      <c r="AD12" s="22"/>
      <c r="AE12" s="22"/>
      <c r="AF12" s="22">
        <v>5</v>
      </c>
      <c r="AG12" s="22">
        <v>5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>
        <v>16</v>
      </c>
      <c r="AZ12" s="22"/>
      <c r="BA12" s="22"/>
      <c r="BB12" s="22">
        <v>1</v>
      </c>
      <c r="BC12" s="22"/>
      <c r="BD12" s="22"/>
      <c r="BE12" s="22"/>
      <c r="BF12" s="22"/>
      <c r="BG12" s="22">
        <v>2</v>
      </c>
      <c r="BH12" s="22">
        <v>1</v>
      </c>
      <c r="BI12" s="22"/>
      <c r="BJ12" s="22"/>
    </row>
    <row r="13" spans="1:62" ht="12">
      <c r="A13" s="24" t="s">
        <v>75</v>
      </c>
      <c r="B13" s="21" t="s">
        <v>135</v>
      </c>
      <c r="C13" s="22">
        <f t="shared" si="0"/>
        <v>357469.6</v>
      </c>
      <c r="D13" s="22"/>
      <c r="E13" s="22">
        <f t="shared" si="1"/>
        <v>357469.6</v>
      </c>
      <c r="F13" s="22">
        <v>94000</v>
      </c>
      <c r="G13" s="22">
        <v>30800</v>
      </c>
      <c r="H13" s="22">
        <v>20000</v>
      </c>
      <c r="I13" s="22">
        <v>38460</v>
      </c>
      <c r="J13" s="22">
        <v>16130</v>
      </c>
      <c r="K13" s="22">
        <v>23300</v>
      </c>
      <c r="L13" s="23">
        <v>20300</v>
      </c>
      <c r="M13" s="22">
        <v>19340</v>
      </c>
      <c r="N13" s="22">
        <v>14505</v>
      </c>
      <c r="O13" s="22">
        <v>22000</v>
      </c>
      <c r="P13" s="22">
        <v>10270</v>
      </c>
      <c r="Q13" s="22">
        <v>8296</v>
      </c>
      <c r="R13" s="22">
        <v>6170</v>
      </c>
      <c r="S13" s="22">
        <v>6105</v>
      </c>
      <c r="T13" s="22">
        <v>3880</v>
      </c>
      <c r="U13" s="22">
        <v>2029</v>
      </c>
      <c r="V13" s="22">
        <v>2890</v>
      </c>
      <c r="W13" s="22">
        <v>2650</v>
      </c>
      <c r="X13" s="22">
        <v>955</v>
      </c>
      <c r="Y13" s="22">
        <v>2000</v>
      </c>
      <c r="Z13" s="22">
        <v>754</v>
      </c>
      <c r="AA13" s="22">
        <v>833</v>
      </c>
      <c r="AB13" s="22">
        <v>178.3</v>
      </c>
      <c r="AC13" s="22">
        <v>43</v>
      </c>
      <c r="AD13" s="22">
        <v>143</v>
      </c>
      <c r="AE13" s="22">
        <v>1007.7</v>
      </c>
      <c r="AF13" s="22">
        <v>211</v>
      </c>
      <c r="AG13" s="22">
        <v>465</v>
      </c>
      <c r="AH13" s="22">
        <v>280</v>
      </c>
      <c r="AI13" s="22">
        <v>319</v>
      </c>
      <c r="AJ13" s="22">
        <v>290</v>
      </c>
      <c r="AK13" s="22">
        <v>363</v>
      </c>
      <c r="AL13" s="22">
        <v>118</v>
      </c>
      <c r="AM13" s="22">
        <v>399</v>
      </c>
      <c r="AN13" s="22">
        <v>57</v>
      </c>
      <c r="AO13" s="22">
        <v>12</v>
      </c>
      <c r="AP13" s="22">
        <v>805</v>
      </c>
      <c r="AQ13" s="22">
        <v>855</v>
      </c>
      <c r="AR13" s="22">
        <v>75</v>
      </c>
      <c r="AS13" s="22">
        <v>108</v>
      </c>
      <c r="AT13" s="22">
        <v>165</v>
      </c>
      <c r="AU13" s="22">
        <v>144</v>
      </c>
      <c r="AV13" s="22">
        <v>76</v>
      </c>
      <c r="AW13" s="22">
        <v>670</v>
      </c>
      <c r="AX13" s="22">
        <v>93</v>
      </c>
      <c r="AY13" s="22">
        <v>537</v>
      </c>
      <c r="AZ13" s="22">
        <v>305</v>
      </c>
      <c r="BA13" s="22">
        <v>359.6</v>
      </c>
      <c r="BB13" s="22">
        <v>685</v>
      </c>
      <c r="BC13" s="22">
        <v>226</v>
      </c>
      <c r="BD13" s="22">
        <v>131</v>
      </c>
      <c r="BE13" s="22">
        <v>254</v>
      </c>
      <c r="BF13" s="22">
        <v>115</v>
      </c>
      <c r="BG13" s="22">
        <v>132</v>
      </c>
      <c r="BH13" s="22">
        <v>245</v>
      </c>
      <c r="BI13" s="22">
        <v>970</v>
      </c>
      <c r="BJ13" s="22">
        <v>966</v>
      </c>
    </row>
    <row r="14" spans="1:62" ht="12">
      <c r="A14" s="24" t="s">
        <v>136</v>
      </c>
      <c r="B14" s="21" t="s">
        <v>137</v>
      </c>
      <c r="C14" s="22"/>
      <c r="D14" s="22"/>
      <c r="E14" s="22">
        <f t="shared" si="1"/>
        <v>32604</v>
      </c>
      <c r="F14" s="22"/>
      <c r="G14" s="22">
        <v>4000</v>
      </c>
      <c r="H14" s="22">
        <v>10000</v>
      </c>
      <c r="I14" s="22">
        <v>5500</v>
      </c>
      <c r="J14" s="22"/>
      <c r="K14" s="22">
        <v>4000</v>
      </c>
      <c r="L14" s="23">
        <v>3300</v>
      </c>
      <c r="M14" s="22">
        <v>4000</v>
      </c>
      <c r="N14" s="22">
        <v>1000</v>
      </c>
      <c r="O14" s="22"/>
      <c r="P14" s="22"/>
      <c r="Q14" s="22"/>
      <c r="R14" s="22"/>
      <c r="S14" s="22"/>
      <c r="T14" s="22"/>
      <c r="U14" s="22"/>
      <c r="V14" s="22"/>
      <c r="W14" s="22">
        <v>500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>
        <v>46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>
        <v>52</v>
      </c>
      <c r="BB14" s="22"/>
      <c r="BC14" s="22"/>
      <c r="BD14" s="22">
        <v>6</v>
      </c>
      <c r="BE14" s="22"/>
      <c r="BF14" s="22"/>
      <c r="BG14" s="22"/>
      <c r="BH14" s="22"/>
      <c r="BI14" s="22"/>
      <c r="BJ14" s="22">
        <v>200</v>
      </c>
    </row>
    <row r="15" spans="1:62" ht="12">
      <c r="A15" s="24" t="s">
        <v>138</v>
      </c>
      <c r="B15" s="21" t="s">
        <v>139</v>
      </c>
      <c r="C15" s="22"/>
      <c r="D15" s="22"/>
      <c r="E15" s="22">
        <f t="shared" si="1"/>
        <v>233105.5</v>
      </c>
      <c r="F15" s="22">
        <v>20000</v>
      </c>
      <c r="G15" s="22">
        <v>20000</v>
      </c>
      <c r="H15" s="22">
        <v>18000</v>
      </c>
      <c r="I15" s="22">
        <v>23100</v>
      </c>
      <c r="J15" s="22">
        <v>18360</v>
      </c>
      <c r="K15" s="22">
        <v>16000</v>
      </c>
      <c r="L15" s="23">
        <v>12400</v>
      </c>
      <c r="M15" s="22">
        <v>18216</v>
      </c>
      <c r="N15" s="22">
        <v>7590</v>
      </c>
      <c r="O15" s="22">
        <v>15500</v>
      </c>
      <c r="P15" s="22">
        <v>11130</v>
      </c>
      <c r="Q15" s="22">
        <v>7722</v>
      </c>
      <c r="R15" s="22">
        <v>8111.5</v>
      </c>
      <c r="S15" s="22">
        <v>6612</v>
      </c>
      <c r="T15" s="22">
        <v>5600</v>
      </c>
      <c r="U15" s="22">
        <v>4220</v>
      </c>
      <c r="V15" s="22">
        <v>3510</v>
      </c>
      <c r="W15" s="22">
        <v>1200</v>
      </c>
      <c r="X15" s="22">
        <v>1500</v>
      </c>
      <c r="Y15" s="22">
        <v>2100</v>
      </c>
      <c r="Z15" s="22">
        <v>1900</v>
      </c>
      <c r="AA15" s="22">
        <v>1593</v>
      </c>
      <c r="AB15" s="22">
        <v>290</v>
      </c>
      <c r="AC15" s="22">
        <v>2</v>
      </c>
      <c r="AD15" s="22"/>
      <c r="AE15" s="22">
        <v>550</v>
      </c>
      <c r="AF15" s="22">
        <v>300</v>
      </c>
      <c r="AG15" s="22">
        <v>250</v>
      </c>
      <c r="AH15" s="22">
        <v>300</v>
      </c>
      <c r="AI15" s="22">
        <v>100</v>
      </c>
      <c r="AJ15" s="22">
        <v>202</v>
      </c>
      <c r="AK15" s="22">
        <v>180</v>
      </c>
      <c r="AL15" s="22">
        <v>32</v>
      </c>
      <c r="AM15" s="22">
        <v>120</v>
      </c>
      <c r="AN15" s="22">
        <v>42</v>
      </c>
      <c r="AO15" s="22">
        <v>10</v>
      </c>
      <c r="AP15" s="22">
        <v>400</v>
      </c>
      <c r="AQ15" s="22">
        <v>700</v>
      </c>
      <c r="AR15" s="22">
        <v>58</v>
      </c>
      <c r="AS15" s="22">
        <v>13</v>
      </c>
      <c r="AT15" s="22">
        <v>75</v>
      </c>
      <c r="AU15" s="22">
        <v>118</v>
      </c>
      <c r="AV15" s="22">
        <v>50</v>
      </c>
      <c r="AW15" s="22">
        <v>400</v>
      </c>
      <c r="AX15" s="22">
        <v>17</v>
      </c>
      <c r="AY15" s="22">
        <v>834</v>
      </c>
      <c r="AZ15" s="22">
        <v>220</v>
      </c>
      <c r="BA15" s="22">
        <v>150</v>
      </c>
      <c r="BB15" s="22">
        <v>220</v>
      </c>
      <c r="BC15" s="22">
        <v>175</v>
      </c>
      <c r="BD15" s="22">
        <v>153</v>
      </c>
      <c r="BE15" s="22">
        <v>105</v>
      </c>
      <c r="BF15" s="22">
        <v>50</v>
      </c>
      <c r="BG15" s="22">
        <v>25</v>
      </c>
      <c r="BH15" s="22">
        <v>200</v>
      </c>
      <c r="BI15" s="22">
        <v>1500</v>
      </c>
      <c r="BJ15" s="22">
        <v>900</v>
      </c>
    </row>
    <row r="16" spans="1:62" ht="12">
      <c r="A16" s="24" t="s">
        <v>76</v>
      </c>
      <c r="B16" s="21" t="s">
        <v>77</v>
      </c>
      <c r="C16" s="22">
        <f>SUM(D16:E16)</f>
        <v>324300</v>
      </c>
      <c r="D16" s="22"/>
      <c r="E16" s="22">
        <f t="shared" si="1"/>
        <v>324300</v>
      </c>
      <c r="F16" s="22">
        <v>13500</v>
      </c>
      <c r="G16" s="22">
        <v>9000</v>
      </c>
      <c r="H16" s="22">
        <v>13000</v>
      </c>
      <c r="I16" s="22">
        <v>30500</v>
      </c>
      <c r="J16" s="22">
        <v>18900</v>
      </c>
      <c r="K16" s="22">
        <v>22200</v>
      </c>
      <c r="L16" s="23">
        <v>8900</v>
      </c>
      <c r="M16" s="22">
        <v>22000</v>
      </c>
      <c r="N16" s="22">
        <v>18800</v>
      </c>
      <c r="O16" s="22">
        <v>26200</v>
      </c>
      <c r="P16" s="22">
        <v>11300</v>
      </c>
      <c r="Q16" s="22">
        <v>12100</v>
      </c>
      <c r="R16" s="22">
        <v>14000</v>
      </c>
      <c r="S16" s="22">
        <v>9500</v>
      </c>
      <c r="T16" s="22">
        <v>9500</v>
      </c>
      <c r="U16" s="22">
        <v>4300</v>
      </c>
      <c r="V16" s="22">
        <v>3200</v>
      </c>
      <c r="W16" s="22">
        <v>6200</v>
      </c>
      <c r="X16" s="22">
        <v>3100</v>
      </c>
      <c r="Y16" s="22">
        <v>9500</v>
      </c>
      <c r="Z16" s="22">
        <v>2400</v>
      </c>
      <c r="AA16" s="22">
        <v>4700</v>
      </c>
      <c r="AB16" s="22">
        <v>2200</v>
      </c>
      <c r="AC16" s="22">
        <v>310</v>
      </c>
      <c r="AD16" s="22">
        <v>360</v>
      </c>
      <c r="AE16" s="22">
        <v>5000</v>
      </c>
      <c r="AF16" s="22">
        <v>1100</v>
      </c>
      <c r="AG16" s="22">
        <v>2000</v>
      </c>
      <c r="AH16" s="22">
        <v>2800</v>
      </c>
      <c r="AI16" s="22">
        <v>650</v>
      </c>
      <c r="AJ16" s="22">
        <v>890</v>
      </c>
      <c r="AK16" s="22">
        <v>1400</v>
      </c>
      <c r="AL16" s="22">
        <v>600</v>
      </c>
      <c r="AM16" s="22">
        <v>800</v>
      </c>
      <c r="AN16" s="22">
        <v>350</v>
      </c>
      <c r="AO16" s="22">
        <v>260</v>
      </c>
      <c r="AP16" s="22">
        <v>4300</v>
      </c>
      <c r="AQ16" s="22">
        <v>4000</v>
      </c>
      <c r="AR16" s="22">
        <v>1500</v>
      </c>
      <c r="AS16" s="22">
        <v>260</v>
      </c>
      <c r="AT16" s="22">
        <v>570</v>
      </c>
      <c r="AU16" s="22">
        <v>1300</v>
      </c>
      <c r="AV16" s="22">
        <v>330</v>
      </c>
      <c r="AW16" s="22">
        <v>1000</v>
      </c>
      <c r="AX16" s="22">
        <v>400</v>
      </c>
      <c r="AY16" s="22">
        <v>2400</v>
      </c>
      <c r="AZ16" s="22">
        <v>2000</v>
      </c>
      <c r="BA16" s="22">
        <v>1400</v>
      </c>
      <c r="BB16" s="22">
        <v>1400</v>
      </c>
      <c r="BC16" s="22">
        <v>720</v>
      </c>
      <c r="BD16" s="22">
        <v>2000</v>
      </c>
      <c r="BE16" s="22">
        <v>600</v>
      </c>
      <c r="BF16" s="22">
        <v>500</v>
      </c>
      <c r="BG16" s="22">
        <v>1500</v>
      </c>
      <c r="BH16" s="22">
        <v>1400</v>
      </c>
      <c r="BI16" s="22">
        <v>2500</v>
      </c>
      <c r="BJ16" s="22">
        <v>2700</v>
      </c>
    </row>
    <row r="17" spans="1:62" ht="12.75" thickBot="1">
      <c r="A17" s="24" t="s">
        <v>78</v>
      </c>
      <c r="B17" s="21" t="s">
        <v>79</v>
      </c>
      <c r="C17" s="22">
        <f>SUM(D17:E17)</f>
        <v>0</v>
      </c>
      <c r="D17" s="22"/>
      <c r="E17" s="22">
        <f t="shared" si="1"/>
        <v>0</v>
      </c>
      <c r="F17" s="22"/>
      <c r="G17" s="22"/>
      <c r="H17" s="22"/>
      <c r="I17" s="22"/>
      <c r="J17" s="22"/>
      <c r="K17" s="22"/>
      <c r="L17" s="2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ht="15.75" customHeight="1" thickBot="1">
      <c r="A18" s="25"/>
      <c r="B18" s="26" t="s">
        <v>80</v>
      </c>
      <c r="C18" s="27">
        <f>SUM(D18:E18)</f>
        <v>948588.1</v>
      </c>
      <c r="D18" s="28">
        <f>SUM(D8:D17)</f>
        <v>0</v>
      </c>
      <c r="E18" s="29">
        <f t="shared" si="1"/>
        <v>948588.1</v>
      </c>
      <c r="F18" s="28">
        <f aca="true" t="shared" si="2" ref="F18:AK18">SUM(F8:F17)</f>
        <v>128500</v>
      </c>
      <c r="G18" s="28">
        <f t="shared" si="2"/>
        <v>63800</v>
      </c>
      <c r="H18" s="28">
        <f t="shared" si="2"/>
        <v>61000</v>
      </c>
      <c r="I18" s="28">
        <f t="shared" si="2"/>
        <v>97565</v>
      </c>
      <c r="J18" s="28">
        <f t="shared" si="2"/>
        <v>53410</v>
      </c>
      <c r="K18" s="28">
        <f t="shared" si="2"/>
        <v>65500</v>
      </c>
      <c r="L18" s="30">
        <f t="shared" si="2"/>
        <v>44906</v>
      </c>
      <c r="M18" s="28">
        <f t="shared" si="2"/>
        <v>63568</v>
      </c>
      <c r="N18" s="28">
        <f t="shared" si="2"/>
        <v>41901</v>
      </c>
      <c r="O18" s="28">
        <f t="shared" si="2"/>
        <v>63700</v>
      </c>
      <c r="P18" s="28">
        <f t="shared" si="2"/>
        <v>32700</v>
      </c>
      <c r="Q18" s="28">
        <f t="shared" si="2"/>
        <v>28118</v>
      </c>
      <c r="R18" s="28">
        <f t="shared" si="2"/>
        <v>28294.5</v>
      </c>
      <c r="S18" s="28">
        <f t="shared" si="2"/>
        <v>22219</v>
      </c>
      <c r="T18" s="28">
        <f t="shared" si="2"/>
        <v>18987</v>
      </c>
      <c r="U18" s="28">
        <f t="shared" si="2"/>
        <v>10550</v>
      </c>
      <c r="V18" s="28">
        <f t="shared" si="2"/>
        <v>9602</v>
      </c>
      <c r="W18" s="28">
        <f t="shared" si="2"/>
        <v>10550</v>
      </c>
      <c r="X18" s="28">
        <f t="shared" si="2"/>
        <v>5555</v>
      </c>
      <c r="Y18" s="28">
        <f t="shared" si="2"/>
        <v>13605</v>
      </c>
      <c r="Z18" s="28">
        <f t="shared" si="2"/>
        <v>5054</v>
      </c>
      <c r="AA18" s="28">
        <f t="shared" si="2"/>
        <v>7126</v>
      </c>
      <c r="AB18" s="28">
        <f t="shared" si="2"/>
        <v>2668.3</v>
      </c>
      <c r="AC18" s="28">
        <f t="shared" si="2"/>
        <v>355</v>
      </c>
      <c r="AD18" s="28">
        <f t="shared" si="2"/>
        <v>503</v>
      </c>
      <c r="AE18" s="28">
        <f t="shared" si="2"/>
        <v>6557.7</v>
      </c>
      <c r="AF18" s="28">
        <f t="shared" si="2"/>
        <v>1616</v>
      </c>
      <c r="AG18" s="28">
        <f t="shared" si="2"/>
        <v>2720</v>
      </c>
      <c r="AH18" s="28">
        <f t="shared" si="2"/>
        <v>3380</v>
      </c>
      <c r="AI18" s="28">
        <f t="shared" si="2"/>
        <v>1069</v>
      </c>
      <c r="AJ18" s="28">
        <f t="shared" si="2"/>
        <v>1382</v>
      </c>
      <c r="AK18" s="28">
        <f t="shared" si="2"/>
        <v>1943</v>
      </c>
      <c r="AL18" s="28">
        <f aca="true" t="shared" si="3" ref="AL18:BQ18">SUM(AL8:AL17)</f>
        <v>750</v>
      </c>
      <c r="AM18" s="28">
        <f t="shared" si="3"/>
        <v>1365</v>
      </c>
      <c r="AN18" s="28">
        <f t="shared" si="3"/>
        <v>449</v>
      </c>
      <c r="AO18" s="28">
        <f t="shared" si="3"/>
        <v>282</v>
      </c>
      <c r="AP18" s="28">
        <f t="shared" si="3"/>
        <v>5505</v>
      </c>
      <c r="AQ18" s="28">
        <f t="shared" si="3"/>
        <v>5555</v>
      </c>
      <c r="AR18" s="28">
        <f t="shared" si="3"/>
        <v>1633</v>
      </c>
      <c r="AS18" s="28">
        <f t="shared" si="3"/>
        <v>381</v>
      </c>
      <c r="AT18" s="28">
        <f t="shared" si="3"/>
        <v>810</v>
      </c>
      <c r="AU18" s="28">
        <f t="shared" si="3"/>
        <v>1562</v>
      </c>
      <c r="AV18" s="28">
        <f t="shared" si="3"/>
        <v>456</v>
      </c>
      <c r="AW18" s="28">
        <f t="shared" si="3"/>
        <v>2070</v>
      </c>
      <c r="AX18" s="28">
        <f t="shared" si="3"/>
        <v>510</v>
      </c>
      <c r="AY18" s="28">
        <f t="shared" si="3"/>
        <v>3787</v>
      </c>
      <c r="AZ18" s="28">
        <f t="shared" si="3"/>
        <v>2525</v>
      </c>
      <c r="BA18" s="28">
        <f t="shared" si="3"/>
        <v>1961.6</v>
      </c>
      <c r="BB18" s="28">
        <f t="shared" si="3"/>
        <v>2306</v>
      </c>
      <c r="BC18" s="28">
        <f t="shared" si="3"/>
        <v>1121</v>
      </c>
      <c r="BD18" s="28">
        <f t="shared" si="3"/>
        <v>2290</v>
      </c>
      <c r="BE18" s="28">
        <f t="shared" si="3"/>
        <v>959</v>
      </c>
      <c r="BF18" s="28">
        <f t="shared" si="3"/>
        <v>665</v>
      </c>
      <c r="BG18" s="28">
        <f t="shared" si="3"/>
        <v>1659</v>
      </c>
      <c r="BH18" s="28">
        <f t="shared" si="3"/>
        <v>1846</v>
      </c>
      <c r="BI18" s="28">
        <f t="shared" si="3"/>
        <v>4970</v>
      </c>
      <c r="BJ18" s="28">
        <f t="shared" si="3"/>
        <v>4766</v>
      </c>
    </row>
    <row r="19" spans="1:62" s="35" customFormat="1" ht="15.75" customHeight="1" thickBot="1">
      <c r="A19" s="31"/>
      <c r="B19" s="20"/>
      <c r="C19" s="32"/>
      <c r="D19" s="33"/>
      <c r="E19" s="34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</row>
    <row r="20" spans="1:62" ht="12">
      <c r="A20" s="36" t="s">
        <v>81</v>
      </c>
      <c r="B20" s="37" t="s">
        <v>82</v>
      </c>
      <c r="C20" s="22">
        <f>SUM(D20:E20)</f>
        <v>68155.7</v>
      </c>
      <c r="D20" s="29"/>
      <c r="E20" s="22">
        <f aca="true" t="shared" si="4" ref="E20:E31">SUM(F20:BJ20)</f>
        <v>68155.7</v>
      </c>
      <c r="F20" s="29">
        <v>5000</v>
      </c>
      <c r="G20" s="29">
        <v>2049</v>
      </c>
      <c r="H20" s="29">
        <v>1800</v>
      </c>
      <c r="I20" s="29">
        <v>3000</v>
      </c>
      <c r="J20" s="29">
        <v>6085</v>
      </c>
      <c r="K20" s="29">
        <v>4400</v>
      </c>
      <c r="L20" s="29"/>
      <c r="M20" s="29"/>
      <c r="N20" s="29">
        <v>619</v>
      </c>
      <c r="O20" s="29">
        <v>10000</v>
      </c>
      <c r="P20" s="29">
        <v>4795</v>
      </c>
      <c r="Q20" s="29">
        <v>7545</v>
      </c>
      <c r="R20" s="29">
        <v>6137.7</v>
      </c>
      <c r="S20" s="29">
        <v>463</v>
      </c>
      <c r="T20" s="29">
        <v>1050</v>
      </c>
      <c r="U20" s="29">
        <v>1901</v>
      </c>
      <c r="V20" s="29">
        <v>760</v>
      </c>
      <c r="W20" s="29">
        <v>310</v>
      </c>
      <c r="X20" s="29">
        <v>450</v>
      </c>
      <c r="Y20" s="29">
        <v>2200</v>
      </c>
      <c r="Z20" s="29">
        <v>652</v>
      </c>
      <c r="AA20" s="29">
        <v>904</v>
      </c>
      <c r="AB20" s="29">
        <v>1192</v>
      </c>
      <c r="AC20" s="29"/>
      <c r="AD20" s="29"/>
      <c r="AE20" s="29">
        <v>195</v>
      </c>
      <c r="AF20" s="29">
        <v>5</v>
      </c>
      <c r="AG20" s="29">
        <v>223</v>
      </c>
      <c r="AH20" s="29">
        <v>151</v>
      </c>
      <c r="AI20" s="29">
        <v>101</v>
      </c>
      <c r="AJ20" s="29">
        <v>5</v>
      </c>
      <c r="AK20" s="29">
        <v>354</v>
      </c>
      <c r="AL20" s="29">
        <v>6</v>
      </c>
      <c r="AM20" s="29">
        <v>343</v>
      </c>
      <c r="AN20" s="29">
        <v>12</v>
      </c>
      <c r="AO20" s="29"/>
      <c r="AP20" s="29">
        <v>330</v>
      </c>
      <c r="AQ20" s="29">
        <v>995</v>
      </c>
      <c r="AR20" s="29">
        <v>270</v>
      </c>
      <c r="AS20" s="29"/>
      <c r="AT20" s="29">
        <v>100</v>
      </c>
      <c r="AU20" s="29">
        <v>120</v>
      </c>
      <c r="AV20" s="29">
        <v>200</v>
      </c>
      <c r="AW20" s="29">
        <v>163</v>
      </c>
      <c r="AX20" s="29">
        <v>10</v>
      </c>
      <c r="AY20" s="29">
        <v>1053</v>
      </c>
      <c r="AZ20" s="29">
        <v>4</v>
      </c>
      <c r="BA20" s="29">
        <v>209</v>
      </c>
      <c r="BB20" s="29">
        <v>160</v>
      </c>
      <c r="BC20" s="29">
        <v>25</v>
      </c>
      <c r="BD20" s="29"/>
      <c r="BE20" s="29">
        <v>196</v>
      </c>
      <c r="BF20" s="29"/>
      <c r="BG20" s="29">
        <v>140</v>
      </c>
      <c r="BH20" s="29">
        <v>302</v>
      </c>
      <c r="BI20" s="29">
        <v>946</v>
      </c>
      <c r="BJ20" s="29">
        <v>225</v>
      </c>
    </row>
    <row r="21" spans="1:62" ht="12">
      <c r="A21" s="24" t="s">
        <v>83</v>
      </c>
      <c r="B21" s="21" t="s">
        <v>84</v>
      </c>
      <c r="C21" s="22">
        <f>SUM(D21:E21)</f>
        <v>12775</v>
      </c>
      <c r="D21" s="22"/>
      <c r="E21" s="22">
        <f t="shared" si="4"/>
        <v>12775</v>
      </c>
      <c r="F21" s="22"/>
      <c r="G21" s="22"/>
      <c r="H21" s="22">
        <v>2185</v>
      </c>
      <c r="I21" s="22"/>
      <c r="J21" s="22"/>
      <c r="K21" s="22">
        <v>7644</v>
      </c>
      <c r="L21" s="22"/>
      <c r="M21" s="22"/>
      <c r="N21" s="22"/>
      <c r="O21" s="22"/>
      <c r="P21" s="22">
        <v>1212</v>
      </c>
      <c r="Q21" s="22">
        <v>1194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>
        <v>540</v>
      </c>
      <c r="BJ21" s="22"/>
    </row>
    <row r="22" spans="1:62" ht="12">
      <c r="A22" s="24" t="s">
        <v>85</v>
      </c>
      <c r="B22" s="21" t="s">
        <v>86</v>
      </c>
      <c r="C22" s="22">
        <f>SUM(D22:E22)</f>
        <v>20</v>
      </c>
      <c r="D22" s="22"/>
      <c r="E22" s="22">
        <f t="shared" si="4"/>
        <v>20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>
        <v>20</v>
      </c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ht="12">
      <c r="A23" s="24" t="s">
        <v>87</v>
      </c>
      <c r="B23" s="21" t="s">
        <v>88</v>
      </c>
      <c r="C23" s="22">
        <f>SUM(D23:E23)</f>
        <v>68134</v>
      </c>
      <c r="D23" s="22"/>
      <c r="E23" s="22">
        <f t="shared" si="4"/>
        <v>68134</v>
      </c>
      <c r="F23" s="22">
        <v>9000</v>
      </c>
      <c r="G23" s="22">
        <v>9202</v>
      </c>
      <c r="H23" s="22">
        <v>3505</v>
      </c>
      <c r="I23" s="22">
        <v>7000</v>
      </c>
      <c r="J23" s="22">
        <v>4500</v>
      </c>
      <c r="K23" s="22">
        <v>10000</v>
      </c>
      <c r="L23" s="22">
        <v>2500</v>
      </c>
      <c r="M23" s="22">
        <v>3500</v>
      </c>
      <c r="N23" s="22">
        <v>2500</v>
      </c>
      <c r="O23" s="22">
        <v>4100</v>
      </c>
      <c r="P23" s="22">
        <v>2000</v>
      </c>
      <c r="Q23" s="22">
        <v>1000</v>
      </c>
      <c r="R23" s="22">
        <v>800</v>
      </c>
      <c r="S23" s="22"/>
      <c r="T23" s="22">
        <v>600</v>
      </c>
      <c r="U23" s="22">
        <v>250</v>
      </c>
      <c r="V23" s="22">
        <v>700</v>
      </c>
      <c r="W23" s="22">
        <v>600</v>
      </c>
      <c r="X23" s="22">
        <v>500</v>
      </c>
      <c r="Y23" s="22">
        <v>220</v>
      </c>
      <c r="Z23" s="22">
        <v>200</v>
      </c>
      <c r="AA23" s="22">
        <v>200</v>
      </c>
      <c r="AB23" s="22">
        <v>60</v>
      </c>
      <c r="AC23" s="22">
        <v>10</v>
      </c>
      <c r="AD23" s="22">
        <v>40</v>
      </c>
      <c r="AE23" s="22">
        <v>150</v>
      </c>
      <c r="AF23" s="22">
        <v>100</v>
      </c>
      <c r="AG23" s="22">
        <v>45</v>
      </c>
      <c r="AH23" s="22">
        <v>200</v>
      </c>
      <c r="AI23" s="22">
        <v>100</v>
      </c>
      <c r="AJ23" s="22">
        <v>20</v>
      </c>
      <c r="AK23" s="22">
        <v>370</v>
      </c>
      <c r="AL23" s="22">
        <v>17</v>
      </c>
      <c r="AM23" s="22">
        <v>120</v>
      </c>
      <c r="AN23" s="22">
        <v>31</v>
      </c>
      <c r="AO23" s="22">
        <v>65</v>
      </c>
      <c r="AP23" s="22">
        <v>654</v>
      </c>
      <c r="AQ23" s="22">
        <v>300</v>
      </c>
      <c r="AR23" s="22">
        <v>50</v>
      </c>
      <c r="AS23" s="22"/>
      <c r="AT23" s="22">
        <v>100</v>
      </c>
      <c r="AU23" s="22">
        <v>100</v>
      </c>
      <c r="AV23" s="22">
        <v>65</v>
      </c>
      <c r="AW23" s="22">
        <v>100</v>
      </c>
      <c r="AX23" s="22">
        <v>112</v>
      </c>
      <c r="AY23" s="22">
        <v>150</v>
      </c>
      <c r="AZ23" s="22">
        <v>20</v>
      </c>
      <c r="BA23" s="22">
        <v>60</v>
      </c>
      <c r="BB23" s="22">
        <v>100</v>
      </c>
      <c r="BC23" s="22">
        <v>175</v>
      </c>
      <c r="BD23" s="22">
        <v>400</v>
      </c>
      <c r="BE23" s="22">
        <v>450</v>
      </c>
      <c r="BF23" s="22">
        <v>3</v>
      </c>
      <c r="BG23" s="22">
        <v>410</v>
      </c>
      <c r="BH23" s="22">
        <v>100</v>
      </c>
      <c r="BI23" s="22">
        <v>300</v>
      </c>
      <c r="BJ23" s="22">
        <v>280</v>
      </c>
    </row>
    <row r="24" spans="1:62" ht="12">
      <c r="A24" s="24" t="s">
        <v>140</v>
      </c>
      <c r="B24" s="21" t="s">
        <v>141</v>
      </c>
      <c r="C24" s="22"/>
      <c r="D24" s="22"/>
      <c r="E24" s="22">
        <f t="shared" si="4"/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ht="12">
      <c r="A25" s="24" t="s">
        <v>89</v>
      </c>
      <c r="B25" s="21" t="s">
        <v>90</v>
      </c>
      <c r="C25" s="22">
        <f aca="true" t="shared" si="5" ref="C25:C31">SUM(D25:E25)</f>
        <v>30119.5</v>
      </c>
      <c r="D25" s="22"/>
      <c r="E25" s="22">
        <f t="shared" si="4"/>
        <v>30119.5</v>
      </c>
      <c r="F25" s="22">
        <v>5000</v>
      </c>
      <c r="G25" s="22"/>
      <c r="H25" s="22">
        <v>525</v>
      </c>
      <c r="I25" s="22">
        <v>2854</v>
      </c>
      <c r="J25" s="22">
        <v>4200</v>
      </c>
      <c r="K25" s="22"/>
      <c r="L25" s="22">
        <v>2600</v>
      </c>
      <c r="M25" s="22">
        <v>1000</v>
      </c>
      <c r="N25" s="22">
        <v>1570</v>
      </c>
      <c r="O25" s="22">
        <v>5000</v>
      </c>
      <c r="P25" s="22">
        <v>935</v>
      </c>
      <c r="Q25" s="22">
        <v>1186</v>
      </c>
      <c r="R25" s="22">
        <v>889</v>
      </c>
      <c r="S25" s="22">
        <v>1500</v>
      </c>
      <c r="T25" s="22">
        <v>550</v>
      </c>
      <c r="U25" s="22">
        <v>300</v>
      </c>
      <c r="V25" s="22">
        <v>600</v>
      </c>
      <c r="W25" s="22">
        <v>200</v>
      </c>
      <c r="X25" s="22">
        <v>700</v>
      </c>
      <c r="Y25" s="22">
        <v>100</v>
      </c>
      <c r="Z25" s="22"/>
      <c r="AA25" s="22">
        <v>300</v>
      </c>
      <c r="AB25" s="22">
        <v>3</v>
      </c>
      <c r="AC25" s="22"/>
      <c r="AD25" s="22"/>
      <c r="AE25" s="22">
        <v>60</v>
      </c>
      <c r="AF25" s="22"/>
      <c r="AG25" s="22">
        <v>6</v>
      </c>
      <c r="AH25" s="22"/>
      <c r="AI25" s="22"/>
      <c r="AJ25" s="22"/>
      <c r="AK25" s="22">
        <v>1.5</v>
      </c>
      <c r="AL25" s="22"/>
      <c r="AM25" s="22"/>
      <c r="AN25" s="22"/>
      <c r="AO25" s="22"/>
      <c r="AP25" s="22">
        <v>10</v>
      </c>
      <c r="AQ25" s="22"/>
      <c r="AR25" s="22"/>
      <c r="AS25" s="22"/>
      <c r="AT25" s="22"/>
      <c r="AU25" s="22"/>
      <c r="AV25" s="22"/>
      <c r="AW25" s="22"/>
      <c r="AX25" s="22"/>
      <c r="AY25" s="22">
        <v>5</v>
      </c>
      <c r="AZ25" s="22"/>
      <c r="BA25" s="22"/>
      <c r="BB25" s="22"/>
      <c r="BC25" s="22">
        <v>5</v>
      </c>
      <c r="BD25" s="22"/>
      <c r="BE25" s="22"/>
      <c r="BF25" s="22"/>
      <c r="BG25" s="22"/>
      <c r="BH25" s="22">
        <v>5</v>
      </c>
      <c r="BI25" s="22">
        <v>10</v>
      </c>
      <c r="BJ25" s="22">
        <v>5</v>
      </c>
    </row>
    <row r="26" spans="1:62" ht="12">
      <c r="A26" s="24" t="s">
        <v>91</v>
      </c>
      <c r="B26" s="21" t="s">
        <v>142</v>
      </c>
      <c r="C26" s="22">
        <f t="shared" si="5"/>
        <v>181</v>
      </c>
      <c r="D26" s="22"/>
      <c r="E26" s="22">
        <f t="shared" si="4"/>
        <v>181</v>
      </c>
      <c r="F26" s="22"/>
      <c r="G26" s="22"/>
      <c r="H26" s="22"/>
      <c r="I26" s="22">
        <v>181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ht="12">
      <c r="A27" s="24" t="s">
        <v>92</v>
      </c>
      <c r="B27" s="21" t="s">
        <v>143</v>
      </c>
      <c r="C27" s="22">
        <f t="shared" si="5"/>
        <v>0</v>
      </c>
      <c r="D27" s="22"/>
      <c r="E27" s="22">
        <f t="shared" si="4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2" ht="12">
      <c r="A28" s="24" t="s">
        <v>93</v>
      </c>
      <c r="B28" s="21" t="s">
        <v>94</v>
      </c>
      <c r="C28" s="22">
        <f t="shared" si="5"/>
        <v>141186.59999999998</v>
      </c>
      <c r="D28" s="22"/>
      <c r="E28" s="22">
        <f t="shared" si="4"/>
        <v>141186.59999999998</v>
      </c>
      <c r="F28" s="22">
        <v>3500</v>
      </c>
      <c r="G28" s="22"/>
      <c r="H28" s="22">
        <v>4600</v>
      </c>
      <c r="I28" s="22">
        <v>2900</v>
      </c>
      <c r="J28" s="22">
        <v>3000</v>
      </c>
      <c r="K28" s="22"/>
      <c r="L28" s="22">
        <v>2143.2</v>
      </c>
      <c r="M28" s="22">
        <v>24704</v>
      </c>
      <c r="N28" s="22">
        <v>670</v>
      </c>
      <c r="O28" s="22">
        <v>4500</v>
      </c>
      <c r="P28" s="22">
        <v>6840</v>
      </c>
      <c r="Q28" s="22">
        <v>1500</v>
      </c>
      <c r="R28" s="22">
        <v>70025</v>
      </c>
      <c r="S28" s="22">
        <v>800</v>
      </c>
      <c r="T28" s="22">
        <v>200</v>
      </c>
      <c r="U28" s="22">
        <v>1246</v>
      </c>
      <c r="V28" s="22"/>
      <c r="W28" s="22"/>
      <c r="X28" s="22">
        <v>900</v>
      </c>
      <c r="Y28" s="22"/>
      <c r="Z28" s="22">
        <v>580</v>
      </c>
      <c r="AA28" s="22">
        <v>260</v>
      </c>
      <c r="AB28" s="22">
        <v>10</v>
      </c>
      <c r="AC28" s="22"/>
      <c r="AD28" s="22"/>
      <c r="AE28" s="22">
        <v>300</v>
      </c>
      <c r="AF28" s="22">
        <v>345.8</v>
      </c>
      <c r="AG28" s="22"/>
      <c r="AH28" s="22">
        <v>72</v>
      </c>
      <c r="AI28" s="22">
        <v>20</v>
      </c>
      <c r="AJ28" s="22"/>
      <c r="AK28" s="22">
        <v>130</v>
      </c>
      <c r="AL28" s="22"/>
      <c r="AM28" s="22">
        <v>101</v>
      </c>
      <c r="AN28" s="22">
        <v>23</v>
      </c>
      <c r="AO28" s="22">
        <v>652</v>
      </c>
      <c r="AP28" s="22">
        <v>30.7</v>
      </c>
      <c r="AQ28" s="22">
        <v>150</v>
      </c>
      <c r="AR28" s="22">
        <v>489.9</v>
      </c>
      <c r="AS28" s="22"/>
      <c r="AT28" s="22">
        <v>40</v>
      </c>
      <c r="AU28" s="22">
        <v>100</v>
      </c>
      <c r="AV28" s="22">
        <v>21</v>
      </c>
      <c r="AW28" s="22"/>
      <c r="AX28" s="22"/>
      <c r="AY28" s="22">
        <v>280</v>
      </c>
      <c r="AZ28" s="22"/>
      <c r="BA28" s="22"/>
      <c r="BB28" s="22"/>
      <c r="BC28" s="22"/>
      <c r="BD28" s="22">
        <v>1500</v>
      </c>
      <c r="BE28" s="22"/>
      <c r="BF28" s="22">
        <v>350</v>
      </c>
      <c r="BG28" s="22">
        <v>8133</v>
      </c>
      <c r="BH28" s="22">
        <v>70</v>
      </c>
      <c r="BI28" s="22"/>
      <c r="BJ28" s="22"/>
    </row>
    <row r="29" spans="1:62" ht="12">
      <c r="A29" s="24" t="s">
        <v>144</v>
      </c>
      <c r="B29" s="21" t="s">
        <v>145</v>
      </c>
      <c r="C29" s="22">
        <f t="shared" si="5"/>
        <v>107.8</v>
      </c>
      <c r="D29" s="22"/>
      <c r="E29" s="22">
        <f t="shared" si="4"/>
        <v>107.8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>
        <v>7.8</v>
      </c>
      <c r="BE29" s="22"/>
      <c r="BF29" s="22"/>
      <c r="BG29" s="22"/>
      <c r="BH29" s="22"/>
      <c r="BI29" s="22">
        <v>100</v>
      </c>
      <c r="BJ29" s="22"/>
    </row>
    <row r="30" spans="1:62" ht="12.75" thickBot="1">
      <c r="A30" s="24" t="s">
        <v>146</v>
      </c>
      <c r="B30" s="21" t="s">
        <v>147</v>
      </c>
      <c r="C30" s="22">
        <f t="shared" si="5"/>
        <v>3322</v>
      </c>
      <c r="D30" s="22"/>
      <c r="E30" s="22">
        <f t="shared" si="4"/>
        <v>3322</v>
      </c>
      <c r="F30" s="22"/>
      <c r="G30" s="22">
        <v>708</v>
      </c>
      <c r="H30" s="22">
        <v>100</v>
      </c>
      <c r="I30" s="22">
        <v>120</v>
      </c>
      <c r="J30" s="22"/>
      <c r="K30" s="22"/>
      <c r="L30" s="22"/>
      <c r="M30" s="22">
        <v>620</v>
      </c>
      <c r="N30" s="22">
        <v>230</v>
      </c>
      <c r="O30" s="22"/>
      <c r="P30" s="22">
        <v>660</v>
      </c>
      <c r="Q30" s="22"/>
      <c r="R30" s="22">
        <v>120</v>
      </c>
      <c r="S30" s="22"/>
      <c r="T30" s="22"/>
      <c r="U30" s="22"/>
      <c r="V30" s="22"/>
      <c r="W30" s="22"/>
      <c r="X30" s="22"/>
      <c r="Y30" s="22">
        <v>500</v>
      </c>
      <c r="Z30" s="22">
        <v>70</v>
      </c>
      <c r="AA30" s="22"/>
      <c r="AB30" s="22"/>
      <c r="AC30" s="22"/>
      <c r="AD30" s="22"/>
      <c r="AE30" s="22"/>
      <c r="AF30" s="22"/>
      <c r="AG30" s="22">
        <v>100</v>
      </c>
      <c r="AH30" s="22"/>
      <c r="AI30" s="22"/>
      <c r="AJ30" s="22"/>
      <c r="AK30" s="22"/>
      <c r="AL30" s="22"/>
      <c r="AM30" s="22"/>
      <c r="AN30" s="22"/>
      <c r="AO30" s="22"/>
      <c r="AP30" s="22">
        <v>62</v>
      </c>
      <c r="AQ30" s="22"/>
      <c r="AR30" s="22"/>
      <c r="AS30" s="22"/>
      <c r="AT30" s="22"/>
      <c r="AU30" s="22">
        <v>11</v>
      </c>
      <c r="AV30" s="22"/>
      <c r="AW30" s="22"/>
      <c r="AX30" s="22"/>
      <c r="AY30" s="22">
        <v>21</v>
      </c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</row>
    <row r="31" spans="1:62" ht="12.75" thickBot="1">
      <c r="A31" s="25"/>
      <c r="B31" s="26" t="s">
        <v>95</v>
      </c>
      <c r="C31" s="27">
        <f t="shared" si="5"/>
        <v>324001.60000000003</v>
      </c>
      <c r="D31" s="28">
        <f>SUM(D20:D30)</f>
        <v>0</v>
      </c>
      <c r="E31" s="27">
        <f t="shared" si="4"/>
        <v>324001.60000000003</v>
      </c>
      <c r="F31" s="28">
        <f aca="true" t="shared" si="6" ref="F31:AK31">SUM(F20:F30)</f>
        <v>22500</v>
      </c>
      <c r="G31" s="28">
        <f t="shared" si="6"/>
        <v>11959</v>
      </c>
      <c r="H31" s="28">
        <f t="shared" si="6"/>
        <v>12715</v>
      </c>
      <c r="I31" s="28">
        <f t="shared" si="6"/>
        <v>16055</v>
      </c>
      <c r="J31" s="28">
        <f t="shared" si="6"/>
        <v>17785</v>
      </c>
      <c r="K31" s="28">
        <f t="shared" si="6"/>
        <v>22044</v>
      </c>
      <c r="L31" s="28">
        <f t="shared" si="6"/>
        <v>7243.2</v>
      </c>
      <c r="M31" s="28">
        <f t="shared" si="6"/>
        <v>29824</v>
      </c>
      <c r="N31" s="28">
        <f t="shared" si="6"/>
        <v>5589</v>
      </c>
      <c r="O31" s="28">
        <f t="shared" si="6"/>
        <v>23600</v>
      </c>
      <c r="P31" s="28">
        <f t="shared" si="6"/>
        <v>16442</v>
      </c>
      <c r="Q31" s="28">
        <f t="shared" si="6"/>
        <v>12425</v>
      </c>
      <c r="R31" s="28">
        <f t="shared" si="6"/>
        <v>77971.7</v>
      </c>
      <c r="S31" s="28">
        <f t="shared" si="6"/>
        <v>2763</v>
      </c>
      <c r="T31" s="28">
        <f t="shared" si="6"/>
        <v>2400</v>
      </c>
      <c r="U31" s="28">
        <f t="shared" si="6"/>
        <v>3697</v>
      </c>
      <c r="V31" s="28">
        <f t="shared" si="6"/>
        <v>2060</v>
      </c>
      <c r="W31" s="28">
        <f t="shared" si="6"/>
        <v>1110</v>
      </c>
      <c r="X31" s="28">
        <f t="shared" si="6"/>
        <v>2550</v>
      </c>
      <c r="Y31" s="28">
        <f t="shared" si="6"/>
        <v>3020</v>
      </c>
      <c r="Z31" s="28">
        <f t="shared" si="6"/>
        <v>1502</v>
      </c>
      <c r="AA31" s="28">
        <f t="shared" si="6"/>
        <v>1664</v>
      </c>
      <c r="AB31" s="28">
        <f t="shared" si="6"/>
        <v>1265</v>
      </c>
      <c r="AC31" s="28">
        <f t="shared" si="6"/>
        <v>10</v>
      </c>
      <c r="AD31" s="28">
        <f t="shared" si="6"/>
        <v>40</v>
      </c>
      <c r="AE31" s="28">
        <f t="shared" si="6"/>
        <v>705</v>
      </c>
      <c r="AF31" s="28">
        <f t="shared" si="6"/>
        <v>450.8</v>
      </c>
      <c r="AG31" s="28">
        <f t="shared" si="6"/>
        <v>374</v>
      </c>
      <c r="AH31" s="28">
        <f t="shared" si="6"/>
        <v>423</v>
      </c>
      <c r="AI31" s="28">
        <f t="shared" si="6"/>
        <v>221</v>
      </c>
      <c r="AJ31" s="28">
        <f t="shared" si="6"/>
        <v>25</v>
      </c>
      <c r="AK31" s="28">
        <f t="shared" si="6"/>
        <v>855.5</v>
      </c>
      <c r="AL31" s="28">
        <f aca="true" t="shared" si="7" ref="AL31:BQ31">SUM(AL20:AL30)</f>
        <v>23</v>
      </c>
      <c r="AM31" s="28">
        <f t="shared" si="7"/>
        <v>564</v>
      </c>
      <c r="AN31" s="28">
        <f t="shared" si="7"/>
        <v>66</v>
      </c>
      <c r="AO31" s="28">
        <f t="shared" si="7"/>
        <v>717</v>
      </c>
      <c r="AP31" s="28">
        <f t="shared" si="7"/>
        <v>1086.7</v>
      </c>
      <c r="AQ31" s="28">
        <f t="shared" si="7"/>
        <v>1445</v>
      </c>
      <c r="AR31" s="28">
        <f t="shared" si="7"/>
        <v>809.9</v>
      </c>
      <c r="AS31" s="28">
        <f t="shared" si="7"/>
        <v>0</v>
      </c>
      <c r="AT31" s="28">
        <f t="shared" si="7"/>
        <v>240</v>
      </c>
      <c r="AU31" s="28">
        <f t="shared" si="7"/>
        <v>331</v>
      </c>
      <c r="AV31" s="28">
        <f t="shared" si="7"/>
        <v>286</v>
      </c>
      <c r="AW31" s="28">
        <f t="shared" si="7"/>
        <v>263</v>
      </c>
      <c r="AX31" s="28">
        <f t="shared" si="7"/>
        <v>122</v>
      </c>
      <c r="AY31" s="28">
        <f t="shared" si="7"/>
        <v>1529</v>
      </c>
      <c r="AZ31" s="28">
        <f t="shared" si="7"/>
        <v>24</v>
      </c>
      <c r="BA31" s="28">
        <f t="shared" si="7"/>
        <v>269</v>
      </c>
      <c r="BB31" s="28">
        <f t="shared" si="7"/>
        <v>260</v>
      </c>
      <c r="BC31" s="28">
        <f t="shared" si="7"/>
        <v>205</v>
      </c>
      <c r="BD31" s="28">
        <f t="shared" si="7"/>
        <v>1907.8</v>
      </c>
      <c r="BE31" s="28">
        <f t="shared" si="7"/>
        <v>646</v>
      </c>
      <c r="BF31" s="28">
        <f t="shared" si="7"/>
        <v>353</v>
      </c>
      <c r="BG31" s="28">
        <f t="shared" si="7"/>
        <v>8683</v>
      </c>
      <c r="BH31" s="28">
        <f t="shared" si="7"/>
        <v>477</v>
      </c>
      <c r="BI31" s="28">
        <f t="shared" si="7"/>
        <v>1896</v>
      </c>
      <c r="BJ31" s="28">
        <f t="shared" si="7"/>
        <v>510</v>
      </c>
    </row>
    <row r="32" spans="1:62" s="35" customFormat="1" ht="12.75" customHeight="1" thickBot="1">
      <c r="A32" s="31"/>
      <c r="B32" s="20"/>
      <c r="C32" s="32"/>
      <c r="D32" s="33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</row>
    <row r="33" spans="1:62" ht="12">
      <c r="A33" s="36" t="s">
        <v>96</v>
      </c>
      <c r="B33" s="37" t="s">
        <v>149</v>
      </c>
      <c r="C33" s="22">
        <f>SUM(D33:E33)</f>
        <v>3210</v>
      </c>
      <c r="D33" s="38"/>
      <c r="E33" s="22">
        <f>SUM(F33:BJ33)</f>
        <v>3210</v>
      </c>
      <c r="F33" s="29"/>
      <c r="G33" s="29"/>
      <c r="H33" s="29"/>
      <c r="I33" s="29">
        <v>3210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</row>
    <row r="34" spans="1:62" ht="12">
      <c r="A34" s="24" t="s">
        <v>97</v>
      </c>
      <c r="B34" s="21" t="s">
        <v>148</v>
      </c>
      <c r="C34" s="22">
        <f>SUM(D34:E34)</f>
        <v>16465</v>
      </c>
      <c r="D34" s="22"/>
      <c r="E34" s="22">
        <f>SUM(F34:BJ34)</f>
        <v>16465</v>
      </c>
      <c r="F34" s="22"/>
      <c r="G34" s="22"/>
      <c r="H34" s="22"/>
      <c r="I34" s="22">
        <v>5200</v>
      </c>
      <c r="J34" s="22"/>
      <c r="K34" s="22"/>
      <c r="L34" s="22"/>
      <c r="M34" s="22"/>
      <c r="N34" s="22"/>
      <c r="O34" s="22">
        <v>10300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>
        <v>500</v>
      </c>
      <c r="AI34" s="22"/>
      <c r="AJ34" s="22"/>
      <c r="AK34" s="22"/>
      <c r="AL34" s="22"/>
      <c r="AM34" s="22">
        <v>75</v>
      </c>
      <c r="AN34" s="22"/>
      <c r="AO34" s="22"/>
      <c r="AP34" s="22"/>
      <c r="AQ34" s="22"/>
      <c r="AR34" s="22">
        <v>390</v>
      </c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</row>
    <row r="35" spans="1:62" ht="12.75" thickBot="1">
      <c r="A35" s="24" t="s">
        <v>98</v>
      </c>
      <c r="B35" s="21" t="s">
        <v>99</v>
      </c>
      <c r="C35" s="22">
        <f>SUM(D35:E35)</f>
        <v>0</v>
      </c>
      <c r="D35" s="22"/>
      <c r="E35" s="22">
        <f>SUM(F35:BJ35)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</row>
    <row r="36" spans="1:62" ht="15" customHeight="1" thickBot="1">
      <c r="A36" s="39"/>
      <c r="B36" s="40" t="s">
        <v>100</v>
      </c>
      <c r="C36" s="27">
        <f>SUM(D36:E36)</f>
        <v>19675</v>
      </c>
      <c r="D36" s="27">
        <f>SUM(D33:D35)</f>
        <v>0</v>
      </c>
      <c r="E36" s="27">
        <f>SUM(F36:BJ36)</f>
        <v>19675</v>
      </c>
      <c r="F36" s="27">
        <f aca="true" t="shared" si="8" ref="F36:AK36">SUM(F33:F35)</f>
        <v>0</v>
      </c>
      <c r="G36" s="27">
        <f t="shared" si="8"/>
        <v>0</v>
      </c>
      <c r="H36" s="27">
        <f t="shared" si="8"/>
        <v>0</v>
      </c>
      <c r="I36" s="27">
        <f t="shared" si="8"/>
        <v>8410</v>
      </c>
      <c r="J36" s="27">
        <f t="shared" si="8"/>
        <v>0</v>
      </c>
      <c r="K36" s="27">
        <f t="shared" si="8"/>
        <v>0</v>
      </c>
      <c r="L36" s="27">
        <f t="shared" si="8"/>
        <v>0</v>
      </c>
      <c r="M36" s="27">
        <f t="shared" si="8"/>
        <v>0</v>
      </c>
      <c r="N36" s="27">
        <f t="shared" si="8"/>
        <v>0</v>
      </c>
      <c r="O36" s="27">
        <f t="shared" si="8"/>
        <v>10300</v>
      </c>
      <c r="P36" s="27">
        <f t="shared" si="8"/>
        <v>0</v>
      </c>
      <c r="Q36" s="27">
        <f t="shared" si="8"/>
        <v>0</v>
      </c>
      <c r="R36" s="27">
        <f t="shared" si="8"/>
        <v>0</v>
      </c>
      <c r="S36" s="27">
        <f t="shared" si="8"/>
        <v>0</v>
      </c>
      <c r="T36" s="27">
        <f t="shared" si="8"/>
        <v>0</v>
      </c>
      <c r="U36" s="27">
        <f t="shared" si="8"/>
        <v>0</v>
      </c>
      <c r="V36" s="27">
        <f t="shared" si="8"/>
        <v>0</v>
      </c>
      <c r="W36" s="27">
        <f t="shared" si="8"/>
        <v>0</v>
      </c>
      <c r="X36" s="27">
        <f t="shared" si="8"/>
        <v>0</v>
      </c>
      <c r="Y36" s="27">
        <f t="shared" si="8"/>
        <v>0</v>
      </c>
      <c r="Z36" s="27">
        <f t="shared" si="8"/>
        <v>0</v>
      </c>
      <c r="AA36" s="27">
        <f t="shared" si="8"/>
        <v>0</v>
      </c>
      <c r="AB36" s="27">
        <f t="shared" si="8"/>
        <v>0</v>
      </c>
      <c r="AC36" s="27">
        <f t="shared" si="8"/>
        <v>0</v>
      </c>
      <c r="AD36" s="27">
        <f t="shared" si="8"/>
        <v>0</v>
      </c>
      <c r="AE36" s="27">
        <f t="shared" si="8"/>
        <v>0</v>
      </c>
      <c r="AF36" s="27">
        <f t="shared" si="8"/>
        <v>0</v>
      </c>
      <c r="AG36" s="27">
        <f t="shared" si="8"/>
        <v>0</v>
      </c>
      <c r="AH36" s="27">
        <f t="shared" si="8"/>
        <v>500</v>
      </c>
      <c r="AI36" s="27">
        <f t="shared" si="8"/>
        <v>0</v>
      </c>
      <c r="AJ36" s="27">
        <f t="shared" si="8"/>
        <v>0</v>
      </c>
      <c r="AK36" s="27">
        <f t="shared" si="8"/>
        <v>0</v>
      </c>
      <c r="AL36" s="27">
        <f aca="true" t="shared" si="9" ref="AL36:BQ36">SUM(AL33:AL35)</f>
        <v>0</v>
      </c>
      <c r="AM36" s="27">
        <f t="shared" si="9"/>
        <v>75</v>
      </c>
      <c r="AN36" s="27">
        <f t="shared" si="9"/>
        <v>0</v>
      </c>
      <c r="AO36" s="27">
        <f t="shared" si="9"/>
        <v>0</v>
      </c>
      <c r="AP36" s="27">
        <f t="shared" si="9"/>
        <v>0</v>
      </c>
      <c r="AQ36" s="27">
        <f t="shared" si="9"/>
        <v>0</v>
      </c>
      <c r="AR36" s="27">
        <f t="shared" si="9"/>
        <v>390</v>
      </c>
      <c r="AS36" s="27">
        <f t="shared" si="9"/>
        <v>0</v>
      </c>
      <c r="AT36" s="27">
        <f t="shared" si="9"/>
        <v>0</v>
      </c>
      <c r="AU36" s="27">
        <f t="shared" si="9"/>
        <v>0</v>
      </c>
      <c r="AV36" s="27">
        <f t="shared" si="9"/>
        <v>0</v>
      </c>
      <c r="AW36" s="27">
        <f t="shared" si="9"/>
        <v>0</v>
      </c>
      <c r="AX36" s="27">
        <f t="shared" si="9"/>
        <v>0</v>
      </c>
      <c r="AY36" s="27">
        <f t="shared" si="9"/>
        <v>0</v>
      </c>
      <c r="AZ36" s="27">
        <f t="shared" si="9"/>
        <v>0</v>
      </c>
      <c r="BA36" s="27">
        <f t="shared" si="9"/>
        <v>0</v>
      </c>
      <c r="BB36" s="27">
        <f t="shared" si="9"/>
        <v>0</v>
      </c>
      <c r="BC36" s="27">
        <f t="shared" si="9"/>
        <v>0</v>
      </c>
      <c r="BD36" s="27">
        <f t="shared" si="9"/>
        <v>0</v>
      </c>
      <c r="BE36" s="27">
        <f t="shared" si="9"/>
        <v>0</v>
      </c>
      <c r="BF36" s="27">
        <f t="shared" si="9"/>
        <v>0</v>
      </c>
      <c r="BG36" s="27">
        <f t="shared" si="9"/>
        <v>0</v>
      </c>
      <c r="BH36" s="27">
        <f t="shared" si="9"/>
        <v>0</v>
      </c>
      <c r="BI36" s="27">
        <f t="shared" si="9"/>
        <v>0</v>
      </c>
      <c r="BJ36" s="27">
        <f t="shared" si="9"/>
        <v>0</v>
      </c>
    </row>
    <row r="37" spans="1:62" s="45" customFormat="1" ht="17.25" customHeight="1" thickBot="1">
      <c r="A37" s="41"/>
      <c r="B37" s="42" t="s">
        <v>101</v>
      </c>
      <c r="C37" s="43">
        <f>SUM(D37:E37)</f>
        <v>1292264.7</v>
      </c>
      <c r="D37" s="44">
        <f>D18+D31+D36</f>
        <v>0</v>
      </c>
      <c r="E37" s="43">
        <f>SUM(F37:BJ37)</f>
        <v>1292264.7</v>
      </c>
      <c r="F37" s="44">
        <f aca="true" t="shared" si="10" ref="F37:AK37">F18+F31+F36</f>
        <v>151000</v>
      </c>
      <c r="G37" s="44">
        <f t="shared" si="10"/>
        <v>75759</v>
      </c>
      <c r="H37" s="44">
        <f t="shared" si="10"/>
        <v>73715</v>
      </c>
      <c r="I37" s="44">
        <f t="shared" si="10"/>
        <v>122030</v>
      </c>
      <c r="J37" s="44">
        <f t="shared" si="10"/>
        <v>71195</v>
      </c>
      <c r="K37" s="44">
        <f t="shared" si="10"/>
        <v>87544</v>
      </c>
      <c r="L37" s="44">
        <f t="shared" si="10"/>
        <v>52149.2</v>
      </c>
      <c r="M37" s="44">
        <f t="shared" si="10"/>
        <v>93392</v>
      </c>
      <c r="N37" s="44">
        <f t="shared" si="10"/>
        <v>47490</v>
      </c>
      <c r="O37" s="44">
        <f t="shared" si="10"/>
        <v>97600</v>
      </c>
      <c r="P37" s="44">
        <f t="shared" si="10"/>
        <v>49142</v>
      </c>
      <c r="Q37" s="44">
        <f t="shared" si="10"/>
        <v>40543</v>
      </c>
      <c r="R37" s="44">
        <f t="shared" si="10"/>
        <v>106266.2</v>
      </c>
      <c r="S37" s="44">
        <f t="shared" si="10"/>
        <v>24982</v>
      </c>
      <c r="T37" s="44">
        <f t="shared" si="10"/>
        <v>21387</v>
      </c>
      <c r="U37" s="44">
        <f t="shared" si="10"/>
        <v>14247</v>
      </c>
      <c r="V37" s="44">
        <f t="shared" si="10"/>
        <v>11662</v>
      </c>
      <c r="W37" s="44">
        <f t="shared" si="10"/>
        <v>11660</v>
      </c>
      <c r="X37" s="44">
        <f t="shared" si="10"/>
        <v>8105</v>
      </c>
      <c r="Y37" s="44">
        <f t="shared" si="10"/>
        <v>16625</v>
      </c>
      <c r="Z37" s="44">
        <f t="shared" si="10"/>
        <v>6556</v>
      </c>
      <c r="AA37" s="44">
        <f t="shared" si="10"/>
        <v>8790</v>
      </c>
      <c r="AB37" s="44">
        <f t="shared" si="10"/>
        <v>3933.3</v>
      </c>
      <c r="AC37" s="44">
        <f t="shared" si="10"/>
        <v>365</v>
      </c>
      <c r="AD37" s="44">
        <f t="shared" si="10"/>
        <v>543</v>
      </c>
      <c r="AE37" s="44">
        <f t="shared" si="10"/>
        <v>7262.7</v>
      </c>
      <c r="AF37" s="44">
        <f t="shared" si="10"/>
        <v>2066.8</v>
      </c>
      <c r="AG37" s="44">
        <f t="shared" si="10"/>
        <v>3094</v>
      </c>
      <c r="AH37" s="44">
        <f t="shared" si="10"/>
        <v>4303</v>
      </c>
      <c r="AI37" s="44">
        <f t="shared" si="10"/>
        <v>1290</v>
      </c>
      <c r="AJ37" s="44">
        <f t="shared" si="10"/>
        <v>1407</v>
      </c>
      <c r="AK37" s="44">
        <f t="shared" si="10"/>
        <v>2798.5</v>
      </c>
      <c r="AL37" s="44">
        <f aca="true" t="shared" si="11" ref="AL37:BQ37">AL18+AL31+AL36</f>
        <v>773</v>
      </c>
      <c r="AM37" s="44">
        <f t="shared" si="11"/>
        <v>2004</v>
      </c>
      <c r="AN37" s="44">
        <f t="shared" si="11"/>
        <v>515</v>
      </c>
      <c r="AO37" s="44">
        <f t="shared" si="11"/>
        <v>999</v>
      </c>
      <c r="AP37" s="44">
        <f t="shared" si="11"/>
        <v>6591.7</v>
      </c>
      <c r="AQ37" s="44">
        <f t="shared" si="11"/>
        <v>7000</v>
      </c>
      <c r="AR37" s="44">
        <f t="shared" si="11"/>
        <v>2832.9</v>
      </c>
      <c r="AS37" s="44">
        <f t="shared" si="11"/>
        <v>381</v>
      </c>
      <c r="AT37" s="44">
        <f t="shared" si="11"/>
        <v>1050</v>
      </c>
      <c r="AU37" s="44">
        <f t="shared" si="11"/>
        <v>1893</v>
      </c>
      <c r="AV37" s="44">
        <f t="shared" si="11"/>
        <v>742</v>
      </c>
      <c r="AW37" s="44">
        <f t="shared" si="11"/>
        <v>2333</v>
      </c>
      <c r="AX37" s="44">
        <f t="shared" si="11"/>
        <v>632</v>
      </c>
      <c r="AY37" s="44">
        <f t="shared" si="11"/>
        <v>5316</v>
      </c>
      <c r="AZ37" s="44">
        <f t="shared" si="11"/>
        <v>2549</v>
      </c>
      <c r="BA37" s="44">
        <f t="shared" si="11"/>
        <v>2230.6</v>
      </c>
      <c r="BB37" s="44">
        <f t="shared" si="11"/>
        <v>2566</v>
      </c>
      <c r="BC37" s="44">
        <f t="shared" si="11"/>
        <v>1326</v>
      </c>
      <c r="BD37" s="44">
        <f t="shared" si="11"/>
        <v>4197.8</v>
      </c>
      <c r="BE37" s="44">
        <f t="shared" si="11"/>
        <v>1605</v>
      </c>
      <c r="BF37" s="44">
        <f t="shared" si="11"/>
        <v>1018</v>
      </c>
      <c r="BG37" s="44">
        <f t="shared" si="11"/>
        <v>10342</v>
      </c>
      <c r="BH37" s="44">
        <f t="shared" si="11"/>
        <v>2323</v>
      </c>
      <c r="BI37" s="44">
        <f t="shared" si="11"/>
        <v>6866</v>
      </c>
      <c r="BJ37" s="44">
        <f t="shared" si="11"/>
        <v>5276</v>
      </c>
    </row>
    <row r="38" spans="1:62" s="35" customFormat="1" ht="12.75" thickBot="1">
      <c r="A38" s="31"/>
      <c r="B38" s="46"/>
      <c r="C38" s="47"/>
      <c r="D38" s="48"/>
      <c r="E38" s="47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</row>
    <row r="39" spans="1:62" ht="12">
      <c r="A39" s="36">
        <v>4112</v>
      </c>
      <c r="B39" s="37" t="s">
        <v>102</v>
      </c>
      <c r="C39" s="22">
        <f aca="true" t="shared" si="12" ref="C39:C46">SUM(D39:E39)</f>
        <v>1148013</v>
      </c>
      <c r="D39" s="29"/>
      <c r="E39" s="22">
        <f aca="true" t="shared" si="13" ref="E39:E53">SUM(F39:BJ39)</f>
        <v>1148013</v>
      </c>
      <c r="F39" s="29">
        <f aca="true" t="shared" si="14" ref="F39:AK39">SUM(F40:F41)</f>
        <v>30865</v>
      </c>
      <c r="G39" s="29">
        <f t="shared" si="14"/>
        <v>43777</v>
      </c>
      <c r="H39" s="29">
        <f t="shared" si="14"/>
        <v>86472</v>
      </c>
      <c r="I39" s="29">
        <f t="shared" si="14"/>
        <v>120749</v>
      </c>
      <c r="J39" s="29">
        <f t="shared" si="14"/>
        <v>79490</v>
      </c>
      <c r="K39" s="29">
        <f t="shared" si="14"/>
        <v>90505</v>
      </c>
      <c r="L39" s="29">
        <f t="shared" si="14"/>
        <v>59015</v>
      </c>
      <c r="M39" s="29">
        <f t="shared" si="14"/>
        <v>99841</v>
      </c>
      <c r="N39" s="29">
        <f t="shared" si="14"/>
        <v>48253</v>
      </c>
      <c r="O39" s="29">
        <f t="shared" si="14"/>
        <v>92376</v>
      </c>
      <c r="P39" s="29">
        <f t="shared" si="14"/>
        <v>80326</v>
      </c>
      <c r="Q39" s="29">
        <f t="shared" si="14"/>
        <v>65820</v>
      </c>
      <c r="R39" s="29">
        <f t="shared" si="14"/>
        <v>49265</v>
      </c>
      <c r="S39" s="29">
        <f t="shared" si="14"/>
        <v>54740</v>
      </c>
      <c r="T39" s="29">
        <f t="shared" si="14"/>
        <v>30726</v>
      </c>
      <c r="U39" s="29">
        <f t="shared" si="14"/>
        <v>15045</v>
      </c>
      <c r="V39" s="29">
        <f t="shared" si="14"/>
        <v>24494</v>
      </c>
      <c r="W39" s="29">
        <f t="shared" si="14"/>
        <v>15129</v>
      </c>
      <c r="X39" s="29">
        <f t="shared" si="14"/>
        <v>13686</v>
      </c>
      <c r="Y39" s="29">
        <f t="shared" si="14"/>
        <v>14641</v>
      </c>
      <c r="Z39" s="29">
        <f t="shared" si="14"/>
        <v>11879</v>
      </c>
      <c r="AA39" s="29">
        <f t="shared" si="14"/>
        <v>11002</v>
      </c>
      <c r="AB39" s="29">
        <f t="shared" si="14"/>
        <v>210</v>
      </c>
      <c r="AC39" s="29">
        <f t="shared" si="14"/>
        <v>5</v>
      </c>
      <c r="AD39" s="29">
        <f t="shared" si="14"/>
        <v>8</v>
      </c>
      <c r="AE39" s="29">
        <f t="shared" si="14"/>
        <v>753</v>
      </c>
      <c r="AF39" s="29">
        <f t="shared" si="14"/>
        <v>284</v>
      </c>
      <c r="AG39" s="29">
        <f t="shared" si="14"/>
        <v>328</v>
      </c>
      <c r="AH39" s="29">
        <f t="shared" si="14"/>
        <v>116</v>
      </c>
      <c r="AI39" s="29">
        <f t="shared" si="14"/>
        <v>282</v>
      </c>
      <c r="AJ39" s="29">
        <f t="shared" si="14"/>
        <v>266</v>
      </c>
      <c r="AK39" s="29">
        <f t="shared" si="14"/>
        <v>464</v>
      </c>
      <c r="AL39" s="29">
        <f aca="true" t="shared" si="15" ref="AL39:BQ39">SUM(AL40:AL41)</f>
        <v>102</v>
      </c>
      <c r="AM39" s="29">
        <f t="shared" si="15"/>
        <v>528</v>
      </c>
      <c r="AN39" s="29">
        <f t="shared" si="15"/>
        <v>3</v>
      </c>
      <c r="AO39" s="29">
        <f t="shared" si="15"/>
        <v>4</v>
      </c>
      <c r="AP39" s="29">
        <f t="shared" si="15"/>
        <v>477</v>
      </c>
      <c r="AQ39" s="29">
        <f t="shared" si="15"/>
        <v>791</v>
      </c>
      <c r="AR39" s="29">
        <f t="shared" si="15"/>
        <v>259</v>
      </c>
      <c r="AS39" s="29">
        <f t="shared" si="15"/>
        <v>49</v>
      </c>
      <c r="AT39" s="29">
        <f t="shared" si="15"/>
        <v>175</v>
      </c>
      <c r="AU39" s="29">
        <f t="shared" si="15"/>
        <v>521</v>
      </c>
      <c r="AV39" s="29">
        <f t="shared" si="15"/>
        <v>3</v>
      </c>
      <c r="AW39" s="29">
        <f t="shared" si="15"/>
        <v>579</v>
      </c>
      <c r="AX39" s="29">
        <f t="shared" si="15"/>
        <v>5</v>
      </c>
      <c r="AY39" s="29">
        <f t="shared" si="15"/>
        <v>296</v>
      </c>
      <c r="AZ39" s="29">
        <f t="shared" si="15"/>
        <v>326</v>
      </c>
      <c r="BA39" s="29">
        <f t="shared" si="15"/>
        <v>215</v>
      </c>
      <c r="BB39" s="29">
        <f t="shared" si="15"/>
        <v>598</v>
      </c>
      <c r="BC39" s="29">
        <f t="shared" si="15"/>
        <v>135</v>
      </c>
      <c r="BD39" s="29">
        <f t="shared" si="15"/>
        <v>82</v>
      </c>
      <c r="BE39" s="29">
        <f t="shared" si="15"/>
        <v>129</v>
      </c>
      <c r="BF39" s="29">
        <f t="shared" si="15"/>
        <v>21</v>
      </c>
      <c r="BG39" s="29">
        <f t="shared" si="15"/>
        <v>224</v>
      </c>
      <c r="BH39" s="29">
        <f t="shared" si="15"/>
        <v>370</v>
      </c>
      <c r="BI39" s="29">
        <f t="shared" si="15"/>
        <v>1148</v>
      </c>
      <c r="BJ39" s="29">
        <f t="shared" si="15"/>
        <v>161</v>
      </c>
    </row>
    <row r="40" spans="1:62" ht="12">
      <c r="A40" s="49">
        <v>4112</v>
      </c>
      <c r="B40" s="50" t="s">
        <v>103</v>
      </c>
      <c r="C40" s="22">
        <f t="shared" si="12"/>
        <v>1148013</v>
      </c>
      <c r="D40" s="51"/>
      <c r="E40" s="22">
        <f t="shared" si="13"/>
        <v>1148013</v>
      </c>
      <c r="F40" s="51">
        <v>30865</v>
      </c>
      <c r="G40" s="51">
        <v>43777</v>
      </c>
      <c r="H40" s="51">
        <v>86472</v>
      </c>
      <c r="I40" s="23">
        <v>120749</v>
      </c>
      <c r="J40" s="51">
        <v>79490</v>
      </c>
      <c r="K40" s="51">
        <v>90505</v>
      </c>
      <c r="L40" s="51">
        <v>59015</v>
      </c>
      <c r="M40" s="51">
        <v>99841</v>
      </c>
      <c r="N40" s="51">
        <v>48253</v>
      </c>
      <c r="O40" s="51">
        <v>92376</v>
      </c>
      <c r="P40" s="51">
        <v>80326</v>
      </c>
      <c r="Q40" s="51">
        <v>65820</v>
      </c>
      <c r="R40" s="51">
        <v>49265</v>
      </c>
      <c r="S40" s="51">
        <v>54740</v>
      </c>
      <c r="T40" s="51">
        <v>30726</v>
      </c>
      <c r="U40" s="51">
        <v>15045</v>
      </c>
      <c r="V40" s="51">
        <v>24494</v>
      </c>
      <c r="W40" s="51">
        <v>15129</v>
      </c>
      <c r="X40" s="51">
        <v>13686</v>
      </c>
      <c r="Y40" s="51">
        <v>14641</v>
      </c>
      <c r="Z40" s="51">
        <v>11879</v>
      </c>
      <c r="AA40" s="51">
        <v>11002</v>
      </c>
      <c r="AB40" s="51">
        <v>210</v>
      </c>
      <c r="AC40" s="51">
        <v>5</v>
      </c>
      <c r="AD40" s="51">
        <v>8</v>
      </c>
      <c r="AE40" s="51">
        <v>753</v>
      </c>
      <c r="AF40" s="51">
        <v>284</v>
      </c>
      <c r="AG40" s="51">
        <v>328</v>
      </c>
      <c r="AH40" s="51">
        <v>116</v>
      </c>
      <c r="AI40" s="51">
        <v>282</v>
      </c>
      <c r="AJ40" s="51">
        <v>266</v>
      </c>
      <c r="AK40" s="51">
        <v>464</v>
      </c>
      <c r="AL40" s="51">
        <v>102</v>
      </c>
      <c r="AM40" s="51">
        <v>528</v>
      </c>
      <c r="AN40" s="51">
        <v>3</v>
      </c>
      <c r="AO40" s="51">
        <v>4</v>
      </c>
      <c r="AP40" s="51">
        <v>477</v>
      </c>
      <c r="AQ40" s="51">
        <v>791</v>
      </c>
      <c r="AR40" s="51">
        <v>259</v>
      </c>
      <c r="AS40" s="51">
        <v>49</v>
      </c>
      <c r="AT40" s="51">
        <v>175</v>
      </c>
      <c r="AU40" s="51">
        <v>521</v>
      </c>
      <c r="AV40" s="51">
        <v>3</v>
      </c>
      <c r="AW40" s="51">
        <v>579</v>
      </c>
      <c r="AX40" s="51">
        <v>5</v>
      </c>
      <c r="AY40" s="51">
        <v>296</v>
      </c>
      <c r="AZ40" s="51">
        <v>326</v>
      </c>
      <c r="BA40" s="51">
        <v>215</v>
      </c>
      <c r="BB40" s="51">
        <v>598</v>
      </c>
      <c r="BC40" s="51">
        <v>135</v>
      </c>
      <c r="BD40" s="51">
        <v>82</v>
      </c>
      <c r="BE40" s="51">
        <v>129</v>
      </c>
      <c r="BF40" s="51">
        <v>21</v>
      </c>
      <c r="BG40" s="51">
        <v>224</v>
      </c>
      <c r="BH40" s="51">
        <v>370</v>
      </c>
      <c r="BI40" s="51">
        <v>1148</v>
      </c>
      <c r="BJ40" s="51">
        <v>161</v>
      </c>
    </row>
    <row r="41" spans="1:62" ht="12">
      <c r="A41" s="52">
        <v>4112</v>
      </c>
      <c r="B41" s="53" t="s">
        <v>104</v>
      </c>
      <c r="C41" s="22">
        <f t="shared" si="12"/>
        <v>0</v>
      </c>
      <c r="D41" s="51"/>
      <c r="E41" s="22">
        <f t="shared" si="13"/>
        <v>0</v>
      </c>
      <c r="F41" s="51"/>
      <c r="G41" s="51"/>
      <c r="H41" s="51"/>
      <c r="I41" s="23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</row>
    <row r="42" spans="1:62" ht="12">
      <c r="A42" s="52">
        <v>4113</v>
      </c>
      <c r="B42" s="53" t="s">
        <v>105</v>
      </c>
      <c r="C42" s="22">
        <f t="shared" si="12"/>
        <v>0</v>
      </c>
      <c r="D42" s="51"/>
      <c r="E42" s="22">
        <f t="shared" si="13"/>
        <v>0</v>
      </c>
      <c r="F42" s="51"/>
      <c r="G42" s="51"/>
      <c r="H42" s="51"/>
      <c r="I42" s="23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</row>
    <row r="43" spans="1:62" ht="12">
      <c r="A43" s="24">
        <v>4121</v>
      </c>
      <c r="B43" s="21" t="s">
        <v>106</v>
      </c>
      <c r="C43" s="22">
        <f t="shared" si="12"/>
        <v>2792522</v>
      </c>
      <c r="D43" s="22"/>
      <c r="E43" s="22">
        <f t="shared" si="13"/>
        <v>2792522</v>
      </c>
      <c r="F43" s="22">
        <v>161294</v>
      </c>
      <c r="G43" s="22">
        <v>172258</v>
      </c>
      <c r="H43" s="22">
        <v>143208</v>
      </c>
      <c r="I43" s="23">
        <v>301604</v>
      </c>
      <c r="J43" s="22">
        <v>177563</v>
      </c>
      <c r="K43" s="22">
        <v>269013</v>
      </c>
      <c r="L43" s="22">
        <v>90475</v>
      </c>
      <c r="M43" s="22">
        <v>193769</v>
      </c>
      <c r="N43" s="22">
        <v>86787</v>
      </c>
      <c r="O43" s="22">
        <v>206190</v>
      </c>
      <c r="P43" s="22">
        <v>169522</v>
      </c>
      <c r="Q43" s="22">
        <v>130099</v>
      </c>
      <c r="R43" s="22">
        <v>126155</v>
      </c>
      <c r="S43" s="22">
        <v>96500</v>
      </c>
      <c r="T43" s="22">
        <v>102525</v>
      </c>
      <c r="U43" s="22">
        <v>18494</v>
      </c>
      <c r="V43" s="22">
        <v>46775</v>
      </c>
      <c r="W43" s="22">
        <v>24503</v>
      </c>
      <c r="X43" s="22">
        <v>16395</v>
      </c>
      <c r="Y43" s="22">
        <v>30992</v>
      </c>
      <c r="Z43" s="22">
        <v>20519</v>
      </c>
      <c r="AA43" s="22">
        <v>17264</v>
      </c>
      <c r="AB43" s="22">
        <v>3486</v>
      </c>
      <c r="AC43" s="22">
        <v>936</v>
      </c>
      <c r="AD43" s="22">
        <v>3489</v>
      </c>
      <c r="AE43" s="22">
        <v>11334</v>
      </c>
      <c r="AF43" s="22">
        <v>13883</v>
      </c>
      <c r="AG43" s="22">
        <v>5794</v>
      </c>
      <c r="AH43" s="22">
        <v>2861</v>
      </c>
      <c r="AI43" s="22">
        <v>5681</v>
      </c>
      <c r="AJ43" s="22">
        <v>4031</v>
      </c>
      <c r="AK43" s="22">
        <v>16996</v>
      </c>
      <c r="AL43" s="22">
        <v>1620</v>
      </c>
      <c r="AM43" s="22">
        <v>3400</v>
      </c>
      <c r="AN43" s="22">
        <v>882</v>
      </c>
      <c r="AO43" s="22">
        <v>1411</v>
      </c>
      <c r="AP43" s="22">
        <v>9974</v>
      </c>
      <c r="AQ43" s="22">
        <v>13924</v>
      </c>
      <c r="AR43" s="22">
        <v>6285</v>
      </c>
      <c r="AS43" s="22">
        <v>1109</v>
      </c>
      <c r="AT43" s="22">
        <v>2318</v>
      </c>
      <c r="AU43" s="22">
        <v>8419</v>
      </c>
      <c r="AV43" s="22">
        <v>705</v>
      </c>
      <c r="AW43" s="22">
        <v>9838</v>
      </c>
      <c r="AX43" s="22">
        <v>958</v>
      </c>
      <c r="AY43" s="22">
        <v>4578</v>
      </c>
      <c r="AZ43" s="22">
        <v>3022</v>
      </c>
      <c r="BA43" s="22">
        <v>4264</v>
      </c>
      <c r="BB43" s="22">
        <v>9202</v>
      </c>
      <c r="BC43" s="22">
        <v>4249</v>
      </c>
      <c r="BD43" s="22">
        <v>2437</v>
      </c>
      <c r="BE43" s="22">
        <v>2797</v>
      </c>
      <c r="BF43" s="22">
        <v>5261</v>
      </c>
      <c r="BG43" s="22">
        <v>4076</v>
      </c>
      <c r="BH43" s="22">
        <v>3702</v>
      </c>
      <c r="BI43" s="22">
        <v>12838</v>
      </c>
      <c r="BJ43" s="22">
        <v>4858</v>
      </c>
    </row>
    <row r="44" spans="1:62" ht="12">
      <c r="A44" s="24">
        <v>4129</v>
      </c>
      <c r="B44" s="21" t="s">
        <v>150</v>
      </c>
      <c r="C44" s="22">
        <f t="shared" si="12"/>
        <v>0</v>
      </c>
      <c r="D44" s="22"/>
      <c r="E44" s="22">
        <f t="shared" si="13"/>
        <v>0</v>
      </c>
      <c r="F44" s="22"/>
      <c r="G44" s="22"/>
      <c r="H44" s="22"/>
      <c r="I44" s="23"/>
      <c r="J44" s="22"/>
      <c r="K44" s="22"/>
      <c r="L44" s="22"/>
      <c r="M44" s="22"/>
      <c r="N44" s="22">
        <v>2032</v>
      </c>
      <c r="O44" s="22"/>
      <c r="P44" s="22"/>
      <c r="Q44" s="22"/>
      <c r="R44" s="22"/>
      <c r="S44" s="22"/>
      <c r="T44" s="22"/>
      <c r="U44" s="22">
        <v>960</v>
      </c>
      <c r="V44" s="22"/>
      <c r="W44" s="22">
        <v>-1032</v>
      </c>
      <c r="X44" s="22">
        <v>-1000</v>
      </c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>
        <v>-118</v>
      </c>
      <c r="AS44" s="22">
        <v>-46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>
        <v>-133</v>
      </c>
      <c r="BH44" s="22"/>
      <c r="BI44" s="22">
        <v>-663</v>
      </c>
      <c r="BJ44" s="22"/>
    </row>
    <row r="45" spans="1:62" ht="12">
      <c r="A45" s="24">
        <v>4131.2</v>
      </c>
      <c r="B45" s="21" t="s">
        <v>107</v>
      </c>
      <c r="C45" s="22">
        <f t="shared" si="12"/>
        <v>2789790.6</v>
      </c>
      <c r="D45" s="22"/>
      <c r="E45" s="22">
        <f t="shared" si="13"/>
        <v>2789790.6</v>
      </c>
      <c r="F45" s="22">
        <v>273000</v>
      </c>
      <c r="G45" s="22">
        <v>30000</v>
      </c>
      <c r="H45" s="22">
        <v>156500</v>
      </c>
      <c r="I45" s="23">
        <v>192674</v>
      </c>
      <c r="J45" s="22">
        <v>452507.1</v>
      </c>
      <c r="K45" s="22">
        <v>517469</v>
      </c>
      <c r="L45" s="22">
        <v>57577.3</v>
      </c>
      <c r="M45" s="22">
        <v>181726</v>
      </c>
      <c r="N45" s="22">
        <v>71273</v>
      </c>
      <c r="O45" s="22">
        <v>100700</v>
      </c>
      <c r="P45" s="22">
        <v>174869</v>
      </c>
      <c r="Q45" s="22">
        <v>22000</v>
      </c>
      <c r="R45" s="22">
        <v>240275.3</v>
      </c>
      <c r="S45" s="22">
        <v>28548</v>
      </c>
      <c r="T45" s="22">
        <v>14926.3</v>
      </c>
      <c r="U45" s="22">
        <v>11750</v>
      </c>
      <c r="V45" s="22">
        <v>32510</v>
      </c>
      <c r="W45" s="22">
        <v>45000</v>
      </c>
      <c r="X45" s="22">
        <v>15761</v>
      </c>
      <c r="Y45" s="22">
        <v>20000</v>
      </c>
      <c r="Z45" s="22">
        <v>12939</v>
      </c>
      <c r="AA45" s="22">
        <v>24220</v>
      </c>
      <c r="AB45" s="22">
        <v>1650.5</v>
      </c>
      <c r="AC45" s="22"/>
      <c r="AD45" s="22"/>
      <c r="AE45" s="22">
        <v>20900</v>
      </c>
      <c r="AF45" s="22">
        <v>1066.7</v>
      </c>
      <c r="AG45" s="22">
        <v>724</v>
      </c>
      <c r="AH45" s="22">
        <v>1700</v>
      </c>
      <c r="AI45" s="22">
        <v>952</v>
      </c>
      <c r="AJ45" s="22"/>
      <c r="AK45" s="22">
        <v>355.8</v>
      </c>
      <c r="AL45" s="22">
        <v>500</v>
      </c>
      <c r="AM45" s="22">
        <v>4700</v>
      </c>
      <c r="AN45" s="22"/>
      <c r="AO45" s="22">
        <v>500</v>
      </c>
      <c r="AP45" s="22"/>
      <c r="AQ45" s="22">
        <v>6405</v>
      </c>
      <c r="AR45" s="22">
        <v>436.5</v>
      </c>
      <c r="AS45" s="22">
        <v>1700</v>
      </c>
      <c r="AT45" s="22">
        <v>1722.4</v>
      </c>
      <c r="AU45" s="22">
        <v>2499</v>
      </c>
      <c r="AV45" s="22">
        <v>790</v>
      </c>
      <c r="AW45" s="22"/>
      <c r="AX45" s="22"/>
      <c r="AY45" s="22">
        <v>120</v>
      </c>
      <c r="AZ45" s="22">
        <v>21529</v>
      </c>
      <c r="BA45" s="22"/>
      <c r="BB45" s="22">
        <v>1500</v>
      </c>
      <c r="BC45" s="22"/>
      <c r="BD45" s="22">
        <v>18245.7</v>
      </c>
      <c r="BE45" s="22">
        <v>8651</v>
      </c>
      <c r="BF45" s="22"/>
      <c r="BG45" s="22"/>
      <c r="BH45" s="22">
        <v>700</v>
      </c>
      <c r="BI45" s="22">
        <v>9029</v>
      </c>
      <c r="BJ45" s="22">
        <v>7189</v>
      </c>
    </row>
    <row r="46" spans="1:62" ht="12">
      <c r="A46" s="24" t="s">
        <v>108</v>
      </c>
      <c r="B46" s="21" t="s">
        <v>109</v>
      </c>
      <c r="C46" s="22">
        <f t="shared" si="12"/>
        <v>0</v>
      </c>
      <c r="D46" s="22"/>
      <c r="E46" s="22">
        <f t="shared" si="13"/>
        <v>0</v>
      </c>
      <c r="F46" s="22"/>
      <c r="G46" s="22"/>
      <c r="H46" s="22"/>
      <c r="I46" s="2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ht="12">
      <c r="A47" s="24">
        <v>4213</v>
      </c>
      <c r="B47" s="21" t="s">
        <v>151</v>
      </c>
      <c r="C47" s="22"/>
      <c r="D47" s="22"/>
      <c r="E47" s="22">
        <f t="shared" si="13"/>
        <v>2532</v>
      </c>
      <c r="F47" s="22"/>
      <c r="G47" s="22"/>
      <c r="H47" s="22"/>
      <c r="I47" s="23"/>
      <c r="J47" s="22"/>
      <c r="K47" s="22"/>
      <c r="L47" s="22"/>
      <c r="M47" s="22"/>
      <c r="N47" s="22"/>
      <c r="O47" s="22"/>
      <c r="P47" s="22"/>
      <c r="Q47" s="22">
        <v>2532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ht="12">
      <c r="A48" s="24">
        <v>4221</v>
      </c>
      <c r="B48" s="21" t="s">
        <v>110</v>
      </c>
      <c r="C48" s="22">
        <f aca="true" t="shared" si="16" ref="C48:C53">SUM(D48:E48)</f>
        <v>0</v>
      </c>
      <c r="D48" s="22"/>
      <c r="E48" s="22">
        <f t="shared" si="13"/>
        <v>0</v>
      </c>
      <c r="F48" s="22"/>
      <c r="G48" s="22"/>
      <c r="H48" s="22"/>
      <c r="I48" s="23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</row>
    <row r="49" spans="1:62" ht="12">
      <c r="A49" s="24">
        <v>4229</v>
      </c>
      <c r="B49" s="21" t="s">
        <v>152</v>
      </c>
      <c r="C49" s="22">
        <f t="shared" si="16"/>
        <v>-522.7</v>
      </c>
      <c r="D49" s="22"/>
      <c r="E49" s="22">
        <f t="shared" si="13"/>
        <v>-522.7</v>
      </c>
      <c r="F49" s="22"/>
      <c r="G49" s="22"/>
      <c r="H49" s="22"/>
      <c r="I49" s="23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>
        <v>-522.7</v>
      </c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ht="12">
      <c r="A50" s="24" t="s">
        <v>111</v>
      </c>
      <c r="B50" s="21" t="s">
        <v>112</v>
      </c>
      <c r="C50" s="22">
        <f t="shared" si="16"/>
        <v>0</v>
      </c>
      <c r="D50" s="22"/>
      <c r="E50" s="22">
        <f t="shared" si="13"/>
        <v>0</v>
      </c>
      <c r="F50" s="22"/>
      <c r="G50" s="22"/>
      <c r="H50" s="22"/>
      <c r="I50" s="23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</row>
    <row r="51" spans="1:62" ht="12.75" thickBot="1">
      <c r="A51" s="24" t="s">
        <v>113</v>
      </c>
      <c r="B51" s="21" t="s">
        <v>114</v>
      </c>
      <c r="C51" s="22">
        <f t="shared" si="16"/>
        <v>0</v>
      </c>
      <c r="D51" s="22"/>
      <c r="E51" s="22">
        <f t="shared" si="13"/>
        <v>0</v>
      </c>
      <c r="F51" s="22"/>
      <c r="G51" s="22"/>
      <c r="H51" s="22"/>
      <c r="I51" s="23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ht="12.75" thickBot="1">
      <c r="A52" s="39"/>
      <c r="B52" s="40" t="s">
        <v>115</v>
      </c>
      <c r="C52" s="29">
        <f t="shared" si="16"/>
        <v>6732334.9</v>
      </c>
      <c r="D52" s="54">
        <f>SUM(D39,D42:D51)</f>
        <v>0</v>
      </c>
      <c r="E52" s="29">
        <f t="shared" si="13"/>
        <v>6732334.9</v>
      </c>
      <c r="F52" s="54">
        <f aca="true" t="shared" si="17" ref="F52:AK52">SUM(F39,F42:F51)</f>
        <v>465159</v>
      </c>
      <c r="G52" s="54">
        <f t="shared" si="17"/>
        <v>246035</v>
      </c>
      <c r="H52" s="54">
        <f t="shared" si="17"/>
        <v>386180</v>
      </c>
      <c r="I52" s="54">
        <f t="shared" si="17"/>
        <v>615027</v>
      </c>
      <c r="J52" s="54">
        <f t="shared" si="17"/>
        <v>709560.1</v>
      </c>
      <c r="K52" s="54">
        <f t="shared" si="17"/>
        <v>876987</v>
      </c>
      <c r="L52" s="54">
        <f t="shared" si="17"/>
        <v>207067.3</v>
      </c>
      <c r="M52" s="54">
        <f t="shared" si="17"/>
        <v>475336</v>
      </c>
      <c r="N52" s="54">
        <f t="shared" si="17"/>
        <v>208345</v>
      </c>
      <c r="O52" s="54">
        <f t="shared" si="17"/>
        <v>399266</v>
      </c>
      <c r="P52" s="54">
        <f t="shared" si="17"/>
        <v>424717</v>
      </c>
      <c r="Q52" s="54">
        <f t="shared" si="17"/>
        <v>220451</v>
      </c>
      <c r="R52" s="54">
        <f t="shared" si="17"/>
        <v>415695.3</v>
      </c>
      <c r="S52" s="54">
        <f t="shared" si="17"/>
        <v>179788</v>
      </c>
      <c r="T52" s="54">
        <f t="shared" si="17"/>
        <v>148177.3</v>
      </c>
      <c r="U52" s="54">
        <f t="shared" si="17"/>
        <v>46249</v>
      </c>
      <c r="V52" s="54">
        <f t="shared" si="17"/>
        <v>103779</v>
      </c>
      <c r="W52" s="54">
        <f t="shared" si="17"/>
        <v>83600</v>
      </c>
      <c r="X52" s="54">
        <f t="shared" si="17"/>
        <v>44842</v>
      </c>
      <c r="Y52" s="54">
        <f t="shared" si="17"/>
        <v>65633</v>
      </c>
      <c r="Z52" s="54">
        <f t="shared" si="17"/>
        <v>45337</v>
      </c>
      <c r="AA52" s="54">
        <f t="shared" si="17"/>
        <v>52486</v>
      </c>
      <c r="AB52" s="54">
        <f t="shared" si="17"/>
        <v>5346.5</v>
      </c>
      <c r="AC52" s="54">
        <f t="shared" si="17"/>
        <v>941</v>
      </c>
      <c r="AD52" s="54">
        <f t="shared" si="17"/>
        <v>3497</v>
      </c>
      <c r="AE52" s="54">
        <f t="shared" si="17"/>
        <v>32987</v>
      </c>
      <c r="AF52" s="54">
        <f t="shared" si="17"/>
        <v>15233.7</v>
      </c>
      <c r="AG52" s="54">
        <f t="shared" si="17"/>
        <v>6846</v>
      </c>
      <c r="AH52" s="54">
        <f t="shared" si="17"/>
        <v>4677</v>
      </c>
      <c r="AI52" s="54">
        <f t="shared" si="17"/>
        <v>6915</v>
      </c>
      <c r="AJ52" s="54">
        <f t="shared" si="17"/>
        <v>4297</v>
      </c>
      <c r="AK52" s="54">
        <f t="shared" si="17"/>
        <v>17815.8</v>
      </c>
      <c r="AL52" s="54">
        <f aca="true" t="shared" si="18" ref="AL52:BQ52">SUM(AL39,AL42:AL51)</f>
        <v>2222</v>
      </c>
      <c r="AM52" s="54">
        <f t="shared" si="18"/>
        <v>8628</v>
      </c>
      <c r="AN52" s="54">
        <f t="shared" si="18"/>
        <v>885</v>
      </c>
      <c r="AO52" s="54">
        <f t="shared" si="18"/>
        <v>1915</v>
      </c>
      <c r="AP52" s="54">
        <f t="shared" si="18"/>
        <v>9928.3</v>
      </c>
      <c r="AQ52" s="54">
        <f t="shared" si="18"/>
        <v>21120</v>
      </c>
      <c r="AR52" s="54">
        <f t="shared" si="18"/>
        <v>6862.5</v>
      </c>
      <c r="AS52" s="54">
        <f t="shared" si="18"/>
        <v>2812</v>
      </c>
      <c r="AT52" s="54">
        <f t="shared" si="18"/>
        <v>4215.4</v>
      </c>
      <c r="AU52" s="54">
        <f t="shared" si="18"/>
        <v>11439</v>
      </c>
      <c r="AV52" s="54">
        <f t="shared" si="18"/>
        <v>1498</v>
      </c>
      <c r="AW52" s="54">
        <f t="shared" si="18"/>
        <v>10417</v>
      </c>
      <c r="AX52" s="54">
        <f t="shared" si="18"/>
        <v>963</v>
      </c>
      <c r="AY52" s="54">
        <f t="shared" si="18"/>
        <v>4994</v>
      </c>
      <c r="AZ52" s="54">
        <f t="shared" si="18"/>
        <v>24877</v>
      </c>
      <c r="BA52" s="54">
        <f t="shared" si="18"/>
        <v>4479</v>
      </c>
      <c r="BB52" s="54">
        <f t="shared" si="18"/>
        <v>11300</v>
      </c>
      <c r="BC52" s="54">
        <f t="shared" si="18"/>
        <v>4384</v>
      </c>
      <c r="BD52" s="54">
        <f t="shared" si="18"/>
        <v>20764.7</v>
      </c>
      <c r="BE52" s="54">
        <f t="shared" si="18"/>
        <v>11577</v>
      </c>
      <c r="BF52" s="54">
        <f t="shared" si="18"/>
        <v>5282</v>
      </c>
      <c r="BG52" s="54">
        <f t="shared" si="18"/>
        <v>4167</v>
      </c>
      <c r="BH52" s="54">
        <f t="shared" si="18"/>
        <v>4772</v>
      </c>
      <c r="BI52" s="54">
        <f t="shared" si="18"/>
        <v>22352</v>
      </c>
      <c r="BJ52" s="54">
        <f t="shared" si="18"/>
        <v>12208</v>
      </c>
    </row>
    <row r="53" spans="1:62" s="58" customFormat="1" ht="16.5" customHeight="1" thickBot="1">
      <c r="A53" s="55"/>
      <c r="B53" s="42" t="s">
        <v>116</v>
      </c>
      <c r="C53" s="56">
        <f t="shared" si="16"/>
        <v>8024599.6</v>
      </c>
      <c r="D53" s="44">
        <f>SUM(D52,D36,D31,D18)</f>
        <v>0</v>
      </c>
      <c r="E53" s="56">
        <f t="shared" si="13"/>
        <v>8024599.6</v>
      </c>
      <c r="F53" s="44">
        <f aca="true" t="shared" si="19" ref="F53:AK53">SUM(F52,F36,F31,F18)</f>
        <v>616159</v>
      </c>
      <c r="G53" s="44">
        <f t="shared" si="19"/>
        <v>321794</v>
      </c>
      <c r="H53" s="44">
        <f t="shared" si="19"/>
        <v>459895</v>
      </c>
      <c r="I53" s="57">
        <f t="shared" si="19"/>
        <v>737057</v>
      </c>
      <c r="J53" s="44">
        <f t="shared" si="19"/>
        <v>780755.1</v>
      </c>
      <c r="K53" s="44">
        <f t="shared" si="19"/>
        <v>964531</v>
      </c>
      <c r="L53" s="44">
        <f t="shared" si="19"/>
        <v>259216.5</v>
      </c>
      <c r="M53" s="44">
        <f t="shared" si="19"/>
        <v>568728</v>
      </c>
      <c r="N53" s="44">
        <f t="shared" si="19"/>
        <v>255835</v>
      </c>
      <c r="O53" s="44">
        <f t="shared" si="19"/>
        <v>496866</v>
      </c>
      <c r="P53" s="44">
        <f t="shared" si="19"/>
        <v>473859</v>
      </c>
      <c r="Q53" s="44">
        <f t="shared" si="19"/>
        <v>260994</v>
      </c>
      <c r="R53" s="44">
        <f t="shared" si="19"/>
        <v>521961.5</v>
      </c>
      <c r="S53" s="44">
        <f t="shared" si="19"/>
        <v>204770</v>
      </c>
      <c r="T53" s="44">
        <f t="shared" si="19"/>
        <v>169564.3</v>
      </c>
      <c r="U53" s="44">
        <f t="shared" si="19"/>
        <v>60496</v>
      </c>
      <c r="V53" s="44">
        <f t="shared" si="19"/>
        <v>115441</v>
      </c>
      <c r="W53" s="44">
        <f t="shared" si="19"/>
        <v>95260</v>
      </c>
      <c r="X53" s="44">
        <f t="shared" si="19"/>
        <v>52947</v>
      </c>
      <c r="Y53" s="44">
        <f t="shared" si="19"/>
        <v>82258</v>
      </c>
      <c r="Z53" s="44">
        <f t="shared" si="19"/>
        <v>51893</v>
      </c>
      <c r="AA53" s="44">
        <f t="shared" si="19"/>
        <v>61276</v>
      </c>
      <c r="AB53" s="44">
        <f t="shared" si="19"/>
        <v>9279.8</v>
      </c>
      <c r="AC53" s="44">
        <f t="shared" si="19"/>
        <v>1306</v>
      </c>
      <c r="AD53" s="44">
        <f t="shared" si="19"/>
        <v>4040</v>
      </c>
      <c r="AE53" s="44">
        <f t="shared" si="19"/>
        <v>40249.7</v>
      </c>
      <c r="AF53" s="44">
        <f t="shared" si="19"/>
        <v>17300.5</v>
      </c>
      <c r="AG53" s="44">
        <f t="shared" si="19"/>
        <v>9940</v>
      </c>
      <c r="AH53" s="44">
        <f t="shared" si="19"/>
        <v>8980</v>
      </c>
      <c r="AI53" s="44">
        <f t="shared" si="19"/>
        <v>8205</v>
      </c>
      <c r="AJ53" s="44">
        <f t="shared" si="19"/>
        <v>5704</v>
      </c>
      <c r="AK53" s="44">
        <f t="shared" si="19"/>
        <v>20614.3</v>
      </c>
      <c r="AL53" s="44">
        <f aca="true" t="shared" si="20" ref="AL53:BQ53">SUM(AL52,AL36,AL31,AL18)</f>
        <v>2995</v>
      </c>
      <c r="AM53" s="44">
        <f t="shared" si="20"/>
        <v>10632</v>
      </c>
      <c r="AN53" s="44">
        <f t="shared" si="20"/>
        <v>1400</v>
      </c>
      <c r="AO53" s="44">
        <f t="shared" si="20"/>
        <v>2914</v>
      </c>
      <c r="AP53" s="44">
        <f t="shared" si="20"/>
        <v>16520</v>
      </c>
      <c r="AQ53" s="44">
        <f t="shared" si="20"/>
        <v>28120</v>
      </c>
      <c r="AR53" s="44">
        <f t="shared" si="20"/>
        <v>9695.4</v>
      </c>
      <c r="AS53" s="44">
        <f t="shared" si="20"/>
        <v>3193</v>
      </c>
      <c r="AT53" s="44">
        <f t="shared" si="20"/>
        <v>5265.4</v>
      </c>
      <c r="AU53" s="44">
        <f t="shared" si="20"/>
        <v>13332</v>
      </c>
      <c r="AV53" s="44">
        <f t="shared" si="20"/>
        <v>2240</v>
      </c>
      <c r="AW53" s="44">
        <f t="shared" si="20"/>
        <v>12750</v>
      </c>
      <c r="AX53" s="44">
        <f t="shared" si="20"/>
        <v>1595</v>
      </c>
      <c r="AY53" s="44">
        <f t="shared" si="20"/>
        <v>10310</v>
      </c>
      <c r="AZ53" s="44">
        <f t="shared" si="20"/>
        <v>27426</v>
      </c>
      <c r="BA53" s="44">
        <f t="shared" si="20"/>
        <v>6709.6</v>
      </c>
      <c r="BB53" s="44">
        <f t="shared" si="20"/>
        <v>13866</v>
      </c>
      <c r="BC53" s="44">
        <f t="shared" si="20"/>
        <v>5710</v>
      </c>
      <c r="BD53" s="44">
        <f t="shared" si="20"/>
        <v>24962.5</v>
      </c>
      <c r="BE53" s="44">
        <f t="shared" si="20"/>
        <v>13182</v>
      </c>
      <c r="BF53" s="44">
        <f t="shared" si="20"/>
        <v>6300</v>
      </c>
      <c r="BG53" s="44">
        <f t="shared" si="20"/>
        <v>14509</v>
      </c>
      <c r="BH53" s="44">
        <f t="shared" si="20"/>
        <v>7095</v>
      </c>
      <c r="BI53" s="44">
        <f t="shared" si="20"/>
        <v>29218</v>
      </c>
      <c r="BJ53" s="44">
        <f t="shared" si="20"/>
        <v>17484</v>
      </c>
    </row>
    <row r="54" spans="1:62" ht="15.75" customHeight="1" thickBot="1">
      <c r="A54" s="16"/>
      <c r="B54" s="59" t="s">
        <v>117</v>
      </c>
      <c r="C54" s="18"/>
      <c r="D54" s="18"/>
      <c r="E54" s="18"/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</row>
    <row r="55" spans="1:62" ht="12.75" thickBot="1">
      <c r="A55" s="24" t="s">
        <v>118</v>
      </c>
      <c r="B55" s="21" t="s">
        <v>119</v>
      </c>
      <c r="C55" s="22">
        <f>SUM(D55:E55)</f>
        <v>6200613.699999999</v>
      </c>
      <c r="D55" s="22"/>
      <c r="E55" s="22">
        <f>SUM(F55:BJ55)</f>
        <v>6200613.699999999</v>
      </c>
      <c r="F55" s="22">
        <v>400991</v>
      </c>
      <c r="G55" s="22">
        <v>272240</v>
      </c>
      <c r="H55" s="22">
        <v>349217</v>
      </c>
      <c r="I55" s="22">
        <v>599260.2</v>
      </c>
      <c r="J55" s="22">
        <v>498116.4</v>
      </c>
      <c r="K55" s="22">
        <v>491831</v>
      </c>
      <c r="L55" s="22">
        <v>245250.9</v>
      </c>
      <c r="M55" s="22">
        <v>591069</v>
      </c>
      <c r="N55" s="22">
        <v>245087.3</v>
      </c>
      <c r="O55" s="22">
        <v>427805</v>
      </c>
      <c r="P55" s="22">
        <v>349765</v>
      </c>
      <c r="Q55" s="22">
        <v>252473</v>
      </c>
      <c r="R55" s="22">
        <v>292053.8</v>
      </c>
      <c r="S55" s="22">
        <v>198691</v>
      </c>
      <c r="T55" s="22">
        <v>155678</v>
      </c>
      <c r="U55" s="22">
        <v>59230</v>
      </c>
      <c r="V55" s="22">
        <v>108071</v>
      </c>
      <c r="W55" s="22">
        <v>74340</v>
      </c>
      <c r="X55" s="22">
        <v>43627</v>
      </c>
      <c r="Y55" s="22">
        <v>76258</v>
      </c>
      <c r="Z55" s="22">
        <v>50318</v>
      </c>
      <c r="AA55" s="22">
        <v>56307</v>
      </c>
      <c r="AB55" s="22">
        <v>8129.8</v>
      </c>
      <c r="AC55" s="22">
        <v>1556</v>
      </c>
      <c r="AD55" s="22">
        <v>4040</v>
      </c>
      <c r="AE55" s="22">
        <v>27819.7</v>
      </c>
      <c r="AF55" s="22">
        <v>14331.3</v>
      </c>
      <c r="AG55" s="22">
        <v>9940</v>
      </c>
      <c r="AH55" s="22">
        <v>6160</v>
      </c>
      <c r="AI55" s="22">
        <v>8211</v>
      </c>
      <c r="AJ55" s="22">
        <v>5894</v>
      </c>
      <c r="AK55" s="22">
        <v>18394.6</v>
      </c>
      <c r="AL55" s="22">
        <v>3053.7</v>
      </c>
      <c r="AM55" s="22">
        <v>10289</v>
      </c>
      <c r="AN55" s="22">
        <v>1570</v>
      </c>
      <c r="AO55" s="22">
        <v>3956</v>
      </c>
      <c r="AP55" s="22">
        <v>18905</v>
      </c>
      <c r="AQ55" s="22">
        <v>30836.5</v>
      </c>
      <c r="AR55" s="22">
        <v>7837</v>
      </c>
      <c r="AS55" s="22">
        <v>2809</v>
      </c>
      <c r="AT55" s="22">
        <v>5265.4</v>
      </c>
      <c r="AU55" s="22">
        <v>12532</v>
      </c>
      <c r="AV55" s="22">
        <v>2800</v>
      </c>
      <c r="AW55" s="22">
        <v>20765</v>
      </c>
      <c r="AX55" s="22">
        <v>1815</v>
      </c>
      <c r="AY55" s="22">
        <v>10355</v>
      </c>
      <c r="AZ55" s="22">
        <v>7176</v>
      </c>
      <c r="BA55" s="22">
        <v>6709.6</v>
      </c>
      <c r="BB55" s="22">
        <v>15118</v>
      </c>
      <c r="BC55" s="22">
        <v>7583</v>
      </c>
      <c r="BD55" s="22">
        <v>7376.5</v>
      </c>
      <c r="BE55" s="22">
        <v>10076</v>
      </c>
      <c r="BF55" s="22">
        <v>3888</v>
      </c>
      <c r="BG55" s="22">
        <v>17806</v>
      </c>
      <c r="BH55" s="22">
        <v>7095</v>
      </c>
      <c r="BI55" s="22">
        <v>28398</v>
      </c>
      <c r="BJ55" s="22">
        <v>14443</v>
      </c>
    </row>
    <row r="56" spans="1:62" ht="12.75" thickBot="1">
      <c r="A56" s="39" t="s">
        <v>120</v>
      </c>
      <c r="B56" s="40" t="s">
        <v>121</v>
      </c>
      <c r="C56" s="29">
        <f>SUM(D56:E56)</f>
        <v>2348006.1</v>
      </c>
      <c r="D56" s="27"/>
      <c r="E56" s="27">
        <f>SUM(F56:BJ56)</f>
        <v>2348006.1</v>
      </c>
      <c r="F56" s="27">
        <v>238885</v>
      </c>
      <c r="G56" s="27">
        <v>104582</v>
      </c>
      <c r="H56" s="27">
        <v>138618</v>
      </c>
      <c r="I56" s="27">
        <v>184019</v>
      </c>
      <c r="J56" s="27">
        <v>236138.3</v>
      </c>
      <c r="K56" s="27">
        <v>600000</v>
      </c>
      <c r="L56" s="27">
        <v>24452.3</v>
      </c>
      <c r="M56" s="27">
        <v>103810</v>
      </c>
      <c r="N56" s="27">
        <v>35026</v>
      </c>
      <c r="O56" s="27">
        <v>107061</v>
      </c>
      <c r="P56" s="27">
        <v>144509</v>
      </c>
      <c r="Q56" s="27">
        <v>34557</v>
      </c>
      <c r="R56" s="27">
        <v>222846.1</v>
      </c>
      <c r="S56" s="27">
        <v>2690</v>
      </c>
      <c r="T56" s="27">
        <v>9553</v>
      </c>
      <c r="U56" s="27">
        <v>450</v>
      </c>
      <c r="V56" s="27">
        <v>7370</v>
      </c>
      <c r="W56" s="27">
        <v>32460</v>
      </c>
      <c r="X56" s="27">
        <v>9320</v>
      </c>
      <c r="Y56" s="27">
        <v>500</v>
      </c>
      <c r="Z56" s="27">
        <v>3575</v>
      </c>
      <c r="AA56" s="27">
        <v>865</v>
      </c>
      <c r="AB56" s="27">
        <v>1150</v>
      </c>
      <c r="AC56" s="27">
        <v>50</v>
      </c>
      <c r="AD56" s="27"/>
      <c r="AE56" s="27">
        <v>10600</v>
      </c>
      <c r="AF56" s="27">
        <v>4668.8</v>
      </c>
      <c r="AG56" s="27"/>
      <c r="AH56" s="27">
        <v>5820</v>
      </c>
      <c r="AI56" s="27"/>
      <c r="AJ56" s="27">
        <v>421</v>
      </c>
      <c r="AK56" s="27">
        <v>7812.2</v>
      </c>
      <c r="AL56" s="27"/>
      <c r="AM56" s="27">
        <v>343</v>
      </c>
      <c r="AN56" s="27"/>
      <c r="AO56" s="27">
        <v>2370</v>
      </c>
      <c r="AP56" s="27">
        <v>2520</v>
      </c>
      <c r="AQ56" s="27">
        <v>5490</v>
      </c>
      <c r="AR56" s="27">
        <v>1070.4</v>
      </c>
      <c r="AS56" s="27"/>
      <c r="AT56" s="27"/>
      <c r="AU56" s="27">
        <v>800</v>
      </c>
      <c r="AV56" s="27"/>
      <c r="AW56" s="27">
        <v>1460</v>
      </c>
      <c r="AX56" s="27">
        <v>250</v>
      </c>
      <c r="AY56" s="27">
        <v>100</v>
      </c>
      <c r="AZ56" s="27">
        <v>20250</v>
      </c>
      <c r="BA56" s="27"/>
      <c r="BB56" s="27">
        <v>700</v>
      </c>
      <c r="BC56" s="27">
        <v>2327</v>
      </c>
      <c r="BD56" s="27">
        <v>17586</v>
      </c>
      <c r="BE56" s="27">
        <v>6586</v>
      </c>
      <c r="BF56" s="27">
        <v>2412</v>
      </c>
      <c r="BG56" s="27">
        <v>8853</v>
      </c>
      <c r="BH56" s="27"/>
      <c r="BI56" s="27">
        <v>1220</v>
      </c>
      <c r="BJ56" s="27">
        <v>1860</v>
      </c>
    </row>
    <row r="57" spans="1:62" s="58" customFormat="1" ht="15" thickBot="1">
      <c r="A57" s="55"/>
      <c r="B57" s="42" t="s">
        <v>122</v>
      </c>
      <c r="C57" s="60">
        <f>SUM(D57:E57)</f>
        <v>8548619.8</v>
      </c>
      <c r="D57" s="44">
        <f>SUM(D55:D56)</f>
        <v>0</v>
      </c>
      <c r="E57" s="56">
        <f>SUM(F57:BJ57)</f>
        <v>8548619.8</v>
      </c>
      <c r="F57" s="44">
        <f aca="true" t="shared" si="21" ref="F57:AK57">SUM(F55:F56)</f>
        <v>639876</v>
      </c>
      <c r="G57" s="44">
        <f t="shared" si="21"/>
        <v>376822</v>
      </c>
      <c r="H57" s="44">
        <f t="shared" si="21"/>
        <v>487835</v>
      </c>
      <c r="I57" s="61">
        <f t="shared" si="21"/>
        <v>783279.2</v>
      </c>
      <c r="J57" s="44">
        <f t="shared" si="21"/>
        <v>734254.7</v>
      </c>
      <c r="K57" s="44">
        <f t="shared" si="21"/>
        <v>1091831</v>
      </c>
      <c r="L57" s="44">
        <f t="shared" si="21"/>
        <v>269703.2</v>
      </c>
      <c r="M57" s="44">
        <f t="shared" si="21"/>
        <v>694879</v>
      </c>
      <c r="N57" s="44">
        <f t="shared" si="21"/>
        <v>280113.3</v>
      </c>
      <c r="O57" s="44">
        <f t="shared" si="21"/>
        <v>534866</v>
      </c>
      <c r="P57" s="44">
        <f t="shared" si="21"/>
        <v>494274</v>
      </c>
      <c r="Q57" s="44">
        <f t="shared" si="21"/>
        <v>287030</v>
      </c>
      <c r="R57" s="44">
        <f t="shared" si="21"/>
        <v>514899.9</v>
      </c>
      <c r="S57" s="44">
        <f t="shared" si="21"/>
        <v>201381</v>
      </c>
      <c r="T57" s="44">
        <f t="shared" si="21"/>
        <v>165231</v>
      </c>
      <c r="U57" s="44">
        <f t="shared" si="21"/>
        <v>59680</v>
      </c>
      <c r="V57" s="44">
        <f t="shared" si="21"/>
        <v>115441</v>
      </c>
      <c r="W57" s="44">
        <f t="shared" si="21"/>
        <v>106800</v>
      </c>
      <c r="X57" s="44">
        <f t="shared" si="21"/>
        <v>52947</v>
      </c>
      <c r="Y57" s="44">
        <f t="shared" si="21"/>
        <v>76758</v>
      </c>
      <c r="Z57" s="44">
        <f t="shared" si="21"/>
        <v>53893</v>
      </c>
      <c r="AA57" s="44">
        <f t="shared" si="21"/>
        <v>57172</v>
      </c>
      <c r="AB57" s="44">
        <f t="shared" si="21"/>
        <v>9279.8</v>
      </c>
      <c r="AC57" s="44">
        <f t="shared" si="21"/>
        <v>1606</v>
      </c>
      <c r="AD57" s="44">
        <f t="shared" si="21"/>
        <v>4040</v>
      </c>
      <c r="AE57" s="44">
        <f t="shared" si="21"/>
        <v>38419.7</v>
      </c>
      <c r="AF57" s="44">
        <f t="shared" si="21"/>
        <v>19000.1</v>
      </c>
      <c r="AG57" s="44">
        <f t="shared" si="21"/>
        <v>9940</v>
      </c>
      <c r="AH57" s="44">
        <f t="shared" si="21"/>
        <v>11980</v>
      </c>
      <c r="AI57" s="44">
        <f t="shared" si="21"/>
        <v>8211</v>
      </c>
      <c r="AJ57" s="44">
        <f t="shared" si="21"/>
        <v>6315</v>
      </c>
      <c r="AK57" s="44">
        <f t="shared" si="21"/>
        <v>26206.8</v>
      </c>
      <c r="AL57" s="44">
        <f aca="true" t="shared" si="22" ref="AL57:BQ57">SUM(AL55:AL56)</f>
        <v>3053.7</v>
      </c>
      <c r="AM57" s="44">
        <f t="shared" si="22"/>
        <v>10632</v>
      </c>
      <c r="AN57" s="44">
        <f t="shared" si="22"/>
        <v>1570</v>
      </c>
      <c r="AO57" s="44">
        <f t="shared" si="22"/>
        <v>6326</v>
      </c>
      <c r="AP57" s="44">
        <f t="shared" si="22"/>
        <v>21425</v>
      </c>
      <c r="AQ57" s="44">
        <f t="shared" si="22"/>
        <v>36326.5</v>
      </c>
      <c r="AR57" s="44">
        <f t="shared" si="22"/>
        <v>8907.4</v>
      </c>
      <c r="AS57" s="44">
        <f t="shared" si="22"/>
        <v>2809</v>
      </c>
      <c r="AT57" s="44">
        <f t="shared" si="22"/>
        <v>5265.4</v>
      </c>
      <c r="AU57" s="44">
        <f t="shared" si="22"/>
        <v>13332</v>
      </c>
      <c r="AV57" s="44">
        <f t="shared" si="22"/>
        <v>2800</v>
      </c>
      <c r="AW57" s="44">
        <f t="shared" si="22"/>
        <v>22225</v>
      </c>
      <c r="AX57" s="44">
        <f t="shared" si="22"/>
        <v>2065</v>
      </c>
      <c r="AY57" s="44">
        <f t="shared" si="22"/>
        <v>10455</v>
      </c>
      <c r="AZ57" s="44">
        <f t="shared" si="22"/>
        <v>27426</v>
      </c>
      <c r="BA57" s="44">
        <f t="shared" si="22"/>
        <v>6709.6</v>
      </c>
      <c r="BB57" s="44">
        <f t="shared" si="22"/>
        <v>15818</v>
      </c>
      <c r="BC57" s="44">
        <f t="shared" si="22"/>
        <v>9910</v>
      </c>
      <c r="BD57" s="44">
        <f t="shared" si="22"/>
        <v>24962.5</v>
      </c>
      <c r="BE57" s="44">
        <f t="shared" si="22"/>
        <v>16662</v>
      </c>
      <c r="BF57" s="44">
        <f t="shared" si="22"/>
        <v>6300</v>
      </c>
      <c r="BG57" s="44">
        <f t="shared" si="22"/>
        <v>26659</v>
      </c>
      <c r="BH57" s="44">
        <f t="shared" si="22"/>
        <v>7095</v>
      </c>
      <c r="BI57" s="44">
        <f t="shared" si="22"/>
        <v>29618</v>
      </c>
      <c r="BJ57" s="44">
        <f t="shared" si="22"/>
        <v>16303</v>
      </c>
    </row>
    <row r="58" spans="1:62" s="58" customFormat="1" ht="15" thickBot="1">
      <c r="A58" s="55"/>
      <c r="B58" s="42" t="s">
        <v>123</v>
      </c>
      <c r="C58" s="60">
        <f>SUM(D58:E58)</f>
        <v>-524020.19999999995</v>
      </c>
      <c r="D58" s="44">
        <f>D53-D57</f>
        <v>0</v>
      </c>
      <c r="E58" s="60">
        <f>SUM(F58:BJ58)</f>
        <v>-524020.19999999995</v>
      </c>
      <c r="F58" s="44">
        <f aca="true" t="shared" si="23" ref="F58:AK58">F53-F57</f>
        <v>-23717</v>
      </c>
      <c r="G58" s="44">
        <f t="shared" si="23"/>
        <v>-55028</v>
      </c>
      <c r="H58" s="44">
        <f t="shared" si="23"/>
        <v>-27940</v>
      </c>
      <c r="I58" s="57">
        <f t="shared" si="23"/>
        <v>-46222.19999999995</v>
      </c>
      <c r="J58" s="44">
        <f t="shared" si="23"/>
        <v>46500.40000000002</v>
      </c>
      <c r="K58" s="44">
        <f t="shared" si="23"/>
        <v>-127300</v>
      </c>
      <c r="L58" s="44">
        <f t="shared" si="23"/>
        <v>-10486.700000000012</v>
      </c>
      <c r="M58" s="44">
        <f t="shared" si="23"/>
        <v>-126151</v>
      </c>
      <c r="N58" s="44">
        <f t="shared" si="23"/>
        <v>-24278.29999999999</v>
      </c>
      <c r="O58" s="44">
        <f t="shared" si="23"/>
        <v>-38000</v>
      </c>
      <c r="P58" s="44">
        <f t="shared" si="23"/>
        <v>-20415</v>
      </c>
      <c r="Q58" s="44">
        <f t="shared" si="23"/>
        <v>-26036</v>
      </c>
      <c r="R58" s="44">
        <f t="shared" si="23"/>
        <v>7061.599999999977</v>
      </c>
      <c r="S58" s="44">
        <f t="shared" si="23"/>
        <v>3389</v>
      </c>
      <c r="T58" s="44">
        <f t="shared" si="23"/>
        <v>4333.299999999988</v>
      </c>
      <c r="U58" s="44">
        <f t="shared" si="23"/>
        <v>816</v>
      </c>
      <c r="V58" s="44">
        <f t="shared" si="23"/>
        <v>0</v>
      </c>
      <c r="W58" s="44">
        <f t="shared" si="23"/>
        <v>-11540</v>
      </c>
      <c r="X58" s="44">
        <f t="shared" si="23"/>
        <v>0</v>
      </c>
      <c r="Y58" s="44">
        <f t="shared" si="23"/>
        <v>5500</v>
      </c>
      <c r="Z58" s="44">
        <f t="shared" si="23"/>
        <v>-2000</v>
      </c>
      <c r="AA58" s="44">
        <f t="shared" si="23"/>
        <v>4104</v>
      </c>
      <c r="AB58" s="44">
        <f t="shared" si="23"/>
        <v>0</v>
      </c>
      <c r="AC58" s="44">
        <f t="shared" si="23"/>
        <v>-300</v>
      </c>
      <c r="AD58" s="44">
        <f t="shared" si="23"/>
        <v>0</v>
      </c>
      <c r="AE58" s="44">
        <f t="shared" si="23"/>
        <v>1830</v>
      </c>
      <c r="AF58" s="44">
        <f t="shared" si="23"/>
        <v>-1699.5999999999985</v>
      </c>
      <c r="AG58" s="44">
        <f t="shared" si="23"/>
        <v>0</v>
      </c>
      <c r="AH58" s="44">
        <f t="shared" si="23"/>
        <v>-3000</v>
      </c>
      <c r="AI58" s="44">
        <f t="shared" si="23"/>
        <v>-6</v>
      </c>
      <c r="AJ58" s="44">
        <f t="shared" si="23"/>
        <v>-611</v>
      </c>
      <c r="AK58" s="44">
        <f t="shared" si="23"/>
        <v>-5592.5</v>
      </c>
      <c r="AL58" s="44">
        <f aca="true" t="shared" si="24" ref="AL58:BQ58">AL53-AL57</f>
        <v>-58.69999999999982</v>
      </c>
      <c r="AM58" s="44">
        <f t="shared" si="24"/>
        <v>0</v>
      </c>
      <c r="AN58" s="44">
        <f t="shared" si="24"/>
        <v>-170</v>
      </c>
      <c r="AO58" s="44">
        <f t="shared" si="24"/>
        <v>-3412</v>
      </c>
      <c r="AP58" s="44">
        <f t="shared" si="24"/>
        <v>-4905</v>
      </c>
      <c r="AQ58" s="44">
        <f t="shared" si="24"/>
        <v>-8206.5</v>
      </c>
      <c r="AR58" s="44">
        <f t="shared" si="24"/>
        <v>788</v>
      </c>
      <c r="AS58" s="44">
        <f t="shared" si="24"/>
        <v>384</v>
      </c>
      <c r="AT58" s="44">
        <f t="shared" si="24"/>
        <v>0</v>
      </c>
      <c r="AU58" s="44">
        <f t="shared" si="24"/>
        <v>0</v>
      </c>
      <c r="AV58" s="44">
        <f t="shared" si="24"/>
        <v>-560</v>
      </c>
      <c r="AW58" s="44">
        <f t="shared" si="24"/>
        <v>-9475</v>
      </c>
      <c r="AX58" s="44">
        <f t="shared" si="24"/>
        <v>-470</v>
      </c>
      <c r="AY58" s="44">
        <f t="shared" si="24"/>
        <v>-145</v>
      </c>
      <c r="AZ58" s="44">
        <f t="shared" si="24"/>
        <v>0</v>
      </c>
      <c r="BA58" s="44">
        <f t="shared" si="24"/>
        <v>0</v>
      </c>
      <c r="BB58" s="44">
        <f t="shared" si="24"/>
        <v>-1952</v>
      </c>
      <c r="BC58" s="44">
        <f t="shared" si="24"/>
        <v>-4200</v>
      </c>
      <c r="BD58" s="44">
        <f t="shared" si="24"/>
        <v>0</v>
      </c>
      <c r="BE58" s="44">
        <f t="shared" si="24"/>
        <v>-3480</v>
      </c>
      <c r="BF58" s="44">
        <f t="shared" si="24"/>
        <v>0</v>
      </c>
      <c r="BG58" s="44">
        <f t="shared" si="24"/>
        <v>-12150</v>
      </c>
      <c r="BH58" s="44">
        <f t="shared" si="24"/>
        <v>0</v>
      </c>
      <c r="BI58" s="44">
        <f t="shared" si="24"/>
        <v>-400</v>
      </c>
      <c r="BJ58" s="44">
        <f t="shared" si="24"/>
        <v>1181</v>
      </c>
    </row>
    <row r="59" spans="1:62" s="67" customFormat="1" ht="15" thickBot="1">
      <c r="A59" s="62"/>
      <c r="B59" s="63"/>
      <c r="C59" s="64"/>
      <c r="D59" s="65"/>
      <c r="E59" s="64"/>
      <c r="F59" s="65"/>
      <c r="G59" s="65"/>
      <c r="H59" s="65"/>
      <c r="I59" s="66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</row>
    <row r="60" spans="1:62" ht="15" thickBot="1">
      <c r="A60" s="16"/>
      <c r="B60" s="59" t="s">
        <v>124</v>
      </c>
      <c r="C60" s="18"/>
      <c r="D60" s="18"/>
      <c r="E60" s="18"/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</row>
    <row r="61" spans="1:62" ht="12">
      <c r="A61" s="24">
        <v>8113</v>
      </c>
      <c r="B61" s="21" t="s">
        <v>153</v>
      </c>
      <c r="C61" s="22">
        <f aca="true" t="shared" si="25" ref="C61:C72">SUM(D61:E61)</f>
        <v>0</v>
      </c>
      <c r="D61" s="22"/>
      <c r="E61" s="22">
        <f>SUM(F61:BJ61)</f>
        <v>0</v>
      </c>
      <c r="F61" s="22"/>
      <c r="G61" s="22"/>
      <c r="H61" s="22"/>
      <c r="I61" s="2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</row>
    <row r="62" spans="1:62" ht="12">
      <c r="A62" s="24">
        <v>8114</v>
      </c>
      <c r="B62" s="21" t="s">
        <v>154</v>
      </c>
      <c r="C62" s="22">
        <f t="shared" si="25"/>
        <v>0</v>
      </c>
      <c r="D62" s="22"/>
      <c r="E62" s="22">
        <f>SUM(F62:BJ62)</f>
        <v>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</row>
    <row r="63" spans="1:62" ht="12">
      <c r="A63" s="68">
        <v>8115</v>
      </c>
      <c r="B63" s="69" t="s">
        <v>125</v>
      </c>
      <c r="C63" s="22">
        <f t="shared" si="25"/>
        <v>614988.3999999999</v>
      </c>
      <c r="D63" s="22"/>
      <c r="E63" s="22">
        <f>SUM(F63:BJ63)</f>
        <v>614988.3999999999</v>
      </c>
      <c r="F63" s="22">
        <v>33509</v>
      </c>
      <c r="G63" s="22">
        <v>55608</v>
      </c>
      <c r="H63" s="22">
        <v>34500</v>
      </c>
      <c r="I63" s="22">
        <v>49000</v>
      </c>
      <c r="J63" s="22">
        <v>836.6</v>
      </c>
      <c r="K63" s="22">
        <v>178700</v>
      </c>
      <c r="L63" s="22">
        <v>10486.7</v>
      </c>
      <c r="M63" s="22">
        <v>44935</v>
      </c>
      <c r="N63" s="22">
        <v>25144.3</v>
      </c>
      <c r="O63" s="22">
        <v>38000</v>
      </c>
      <c r="P63" s="22">
        <v>20415</v>
      </c>
      <c r="Q63" s="22">
        <v>26036</v>
      </c>
      <c r="R63" s="22">
        <v>4551.3</v>
      </c>
      <c r="S63" s="22"/>
      <c r="T63" s="22"/>
      <c r="U63" s="22"/>
      <c r="V63" s="22">
        <v>8413</v>
      </c>
      <c r="W63" s="22">
        <v>11540</v>
      </c>
      <c r="X63" s="22"/>
      <c r="Y63" s="22"/>
      <c r="Z63" s="22">
        <v>2000</v>
      </c>
      <c r="AA63" s="22"/>
      <c r="AB63" s="22"/>
      <c r="AC63" s="22">
        <v>300</v>
      </c>
      <c r="AD63" s="22"/>
      <c r="AE63" s="22"/>
      <c r="AF63" s="22">
        <v>2766.3</v>
      </c>
      <c r="AG63" s="22"/>
      <c r="AH63" s="22">
        <v>4300</v>
      </c>
      <c r="AI63" s="22">
        <v>6</v>
      </c>
      <c r="AJ63" s="22">
        <v>611</v>
      </c>
      <c r="AK63" s="22">
        <v>5962.5</v>
      </c>
      <c r="AL63" s="22">
        <v>303.2</v>
      </c>
      <c r="AM63" s="22"/>
      <c r="AN63" s="22">
        <v>170</v>
      </c>
      <c r="AO63" s="22">
        <v>3412</v>
      </c>
      <c r="AP63" s="22">
        <v>4905</v>
      </c>
      <c r="AQ63" s="22">
        <v>8206.5</v>
      </c>
      <c r="AR63" s="22">
        <v>3000</v>
      </c>
      <c r="AS63" s="22">
        <v>16</v>
      </c>
      <c r="AT63" s="22"/>
      <c r="AU63" s="22"/>
      <c r="AV63" s="22">
        <v>560</v>
      </c>
      <c r="AW63" s="22">
        <v>9475</v>
      </c>
      <c r="AX63" s="22">
        <v>470</v>
      </c>
      <c r="AY63" s="22">
        <v>145</v>
      </c>
      <c r="AZ63" s="22"/>
      <c r="BA63" s="22"/>
      <c r="BB63" s="22">
        <v>2092</v>
      </c>
      <c r="BC63" s="22">
        <v>4200</v>
      </c>
      <c r="BD63" s="22"/>
      <c r="BE63" s="22">
        <v>3480</v>
      </c>
      <c r="BF63" s="22"/>
      <c r="BG63" s="22">
        <v>12150</v>
      </c>
      <c r="BH63" s="22"/>
      <c r="BI63" s="22">
        <v>1000</v>
      </c>
      <c r="BJ63" s="22">
        <v>3783</v>
      </c>
    </row>
    <row r="64" spans="1:62" ht="12">
      <c r="A64" s="68">
        <v>8115</v>
      </c>
      <c r="B64" s="69" t="s">
        <v>126</v>
      </c>
      <c r="C64" s="22">
        <f t="shared" si="25"/>
        <v>-7184</v>
      </c>
      <c r="D64" s="22"/>
      <c r="E64" s="22">
        <f>SUM(F64:BJ64)</f>
        <v>-7184</v>
      </c>
      <c r="F64" s="22"/>
      <c r="G64" s="22"/>
      <c r="H64" s="22"/>
      <c r="I64" s="23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>
        <v>-550</v>
      </c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>
        <v>-1300</v>
      </c>
      <c r="AI64" s="22"/>
      <c r="AJ64" s="22"/>
      <c r="AK64" s="22">
        <v>-370</v>
      </c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>
        <v>-4964</v>
      </c>
    </row>
    <row r="65" spans="1:62" ht="12">
      <c r="A65" s="24">
        <v>8115</v>
      </c>
      <c r="B65" s="21" t="s">
        <v>127</v>
      </c>
      <c r="C65" s="22">
        <f t="shared" si="25"/>
        <v>607804.3999999999</v>
      </c>
      <c r="D65" s="22"/>
      <c r="E65" s="22">
        <f>E63+E64</f>
        <v>607804.3999999999</v>
      </c>
      <c r="F65" s="22">
        <f aca="true" t="shared" si="26" ref="F65:AK65">SUM(F63:F64)</f>
        <v>33509</v>
      </c>
      <c r="G65" s="22">
        <f t="shared" si="26"/>
        <v>55608</v>
      </c>
      <c r="H65" s="22">
        <f t="shared" si="26"/>
        <v>34500</v>
      </c>
      <c r="I65" s="22">
        <f t="shared" si="26"/>
        <v>49000</v>
      </c>
      <c r="J65" s="22">
        <f t="shared" si="26"/>
        <v>836.6</v>
      </c>
      <c r="K65" s="22">
        <f t="shared" si="26"/>
        <v>178700</v>
      </c>
      <c r="L65" s="22">
        <f t="shared" si="26"/>
        <v>10486.7</v>
      </c>
      <c r="M65" s="22">
        <f t="shared" si="26"/>
        <v>44935</v>
      </c>
      <c r="N65" s="22">
        <f t="shared" si="26"/>
        <v>25144.3</v>
      </c>
      <c r="O65" s="22">
        <f t="shared" si="26"/>
        <v>38000</v>
      </c>
      <c r="P65" s="22">
        <f t="shared" si="26"/>
        <v>20415</v>
      </c>
      <c r="Q65" s="22">
        <f t="shared" si="26"/>
        <v>26036</v>
      </c>
      <c r="R65" s="22">
        <f t="shared" si="26"/>
        <v>4551.3</v>
      </c>
      <c r="S65" s="22">
        <f t="shared" si="26"/>
        <v>0</v>
      </c>
      <c r="T65" s="22">
        <f t="shared" si="26"/>
        <v>0</v>
      </c>
      <c r="U65" s="22">
        <f t="shared" si="26"/>
        <v>0</v>
      </c>
      <c r="V65" s="22">
        <f t="shared" si="26"/>
        <v>7863</v>
      </c>
      <c r="W65" s="22">
        <f t="shared" si="26"/>
        <v>11540</v>
      </c>
      <c r="X65" s="22">
        <f t="shared" si="26"/>
        <v>0</v>
      </c>
      <c r="Y65" s="22">
        <f t="shared" si="26"/>
        <v>0</v>
      </c>
      <c r="Z65" s="22">
        <f t="shared" si="26"/>
        <v>2000</v>
      </c>
      <c r="AA65" s="22">
        <f t="shared" si="26"/>
        <v>0</v>
      </c>
      <c r="AB65" s="22">
        <f t="shared" si="26"/>
        <v>0</v>
      </c>
      <c r="AC65" s="22">
        <f t="shared" si="26"/>
        <v>300</v>
      </c>
      <c r="AD65" s="22">
        <f t="shared" si="26"/>
        <v>0</v>
      </c>
      <c r="AE65" s="22">
        <f t="shared" si="26"/>
        <v>0</v>
      </c>
      <c r="AF65" s="22">
        <f t="shared" si="26"/>
        <v>2766.3</v>
      </c>
      <c r="AG65" s="22">
        <f t="shared" si="26"/>
        <v>0</v>
      </c>
      <c r="AH65" s="22">
        <f t="shared" si="26"/>
        <v>3000</v>
      </c>
      <c r="AI65" s="22">
        <f t="shared" si="26"/>
        <v>6</v>
      </c>
      <c r="AJ65" s="22">
        <f t="shared" si="26"/>
        <v>611</v>
      </c>
      <c r="AK65" s="22">
        <f t="shared" si="26"/>
        <v>5592.5</v>
      </c>
      <c r="AL65" s="22">
        <f aca="true" t="shared" si="27" ref="AL65:BQ65">SUM(AL63:AL64)</f>
        <v>303.2</v>
      </c>
      <c r="AM65" s="22">
        <f t="shared" si="27"/>
        <v>0</v>
      </c>
      <c r="AN65" s="22">
        <f t="shared" si="27"/>
        <v>170</v>
      </c>
      <c r="AO65" s="22">
        <f t="shared" si="27"/>
        <v>3412</v>
      </c>
      <c r="AP65" s="22">
        <f t="shared" si="27"/>
        <v>4905</v>
      </c>
      <c r="AQ65" s="22">
        <f t="shared" si="27"/>
        <v>8206.5</v>
      </c>
      <c r="AR65" s="22">
        <f t="shared" si="27"/>
        <v>3000</v>
      </c>
      <c r="AS65" s="22">
        <f t="shared" si="27"/>
        <v>16</v>
      </c>
      <c r="AT65" s="22">
        <f t="shared" si="27"/>
        <v>0</v>
      </c>
      <c r="AU65" s="22">
        <f t="shared" si="27"/>
        <v>0</v>
      </c>
      <c r="AV65" s="22">
        <f t="shared" si="27"/>
        <v>560</v>
      </c>
      <c r="AW65" s="22">
        <f t="shared" si="27"/>
        <v>9475</v>
      </c>
      <c r="AX65" s="22">
        <f t="shared" si="27"/>
        <v>470</v>
      </c>
      <c r="AY65" s="22">
        <f t="shared" si="27"/>
        <v>145</v>
      </c>
      <c r="AZ65" s="22">
        <f t="shared" si="27"/>
        <v>0</v>
      </c>
      <c r="BA65" s="22">
        <f t="shared" si="27"/>
        <v>0</v>
      </c>
      <c r="BB65" s="22">
        <f t="shared" si="27"/>
        <v>2092</v>
      </c>
      <c r="BC65" s="22">
        <f t="shared" si="27"/>
        <v>4200</v>
      </c>
      <c r="BD65" s="22">
        <f t="shared" si="27"/>
        <v>0</v>
      </c>
      <c r="BE65" s="22">
        <f t="shared" si="27"/>
        <v>3480</v>
      </c>
      <c r="BF65" s="22">
        <f t="shared" si="27"/>
        <v>0</v>
      </c>
      <c r="BG65" s="22">
        <f t="shared" si="27"/>
        <v>12150</v>
      </c>
      <c r="BH65" s="22">
        <f t="shared" si="27"/>
        <v>0</v>
      </c>
      <c r="BI65" s="22">
        <f t="shared" si="27"/>
        <v>1000</v>
      </c>
      <c r="BJ65" s="22">
        <f t="shared" si="27"/>
        <v>-1181</v>
      </c>
    </row>
    <row r="66" spans="1:62" ht="12">
      <c r="A66" s="24">
        <v>8117</v>
      </c>
      <c r="B66" s="21" t="s">
        <v>155</v>
      </c>
      <c r="C66" s="22">
        <f t="shared" si="25"/>
        <v>0</v>
      </c>
      <c r="D66" s="22"/>
      <c r="E66" s="22">
        <f aca="true" t="shared" si="28" ref="E66:E72">SUM(F66:BJ66)</f>
        <v>0</v>
      </c>
      <c r="F66" s="22"/>
      <c r="G66" s="22"/>
      <c r="H66" s="22"/>
      <c r="I66" s="23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</row>
    <row r="67" spans="1:62" ht="12">
      <c r="A67" s="24">
        <v>8118</v>
      </c>
      <c r="B67" s="21" t="s">
        <v>160</v>
      </c>
      <c r="C67" s="22">
        <f t="shared" si="25"/>
        <v>0</v>
      </c>
      <c r="D67" s="22"/>
      <c r="E67" s="22">
        <f t="shared" si="28"/>
        <v>0</v>
      </c>
      <c r="F67" s="22"/>
      <c r="G67" s="22"/>
      <c r="H67" s="22"/>
      <c r="I67" s="23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</row>
    <row r="68" spans="1:62" ht="12">
      <c r="A68" s="24">
        <v>8123</v>
      </c>
      <c r="B68" s="21" t="s">
        <v>156</v>
      </c>
      <c r="C68" s="22">
        <f t="shared" si="25"/>
        <v>0</v>
      </c>
      <c r="D68" s="22"/>
      <c r="E68" s="22">
        <f t="shared" si="28"/>
        <v>0</v>
      </c>
      <c r="F68" s="22"/>
      <c r="G68" s="22"/>
      <c r="H68" s="22"/>
      <c r="I68" s="23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</row>
    <row r="69" spans="1:62" ht="12">
      <c r="A69" s="24">
        <v>8124</v>
      </c>
      <c r="B69" s="21" t="s">
        <v>157</v>
      </c>
      <c r="C69" s="22">
        <f t="shared" si="25"/>
        <v>-84332.2</v>
      </c>
      <c r="D69" s="22"/>
      <c r="E69" s="22">
        <f t="shared" si="28"/>
        <v>-84332.2</v>
      </c>
      <c r="F69" s="22">
        <v>-9792</v>
      </c>
      <c r="G69" s="22">
        <v>-580</v>
      </c>
      <c r="H69" s="22">
        <v>-6560</v>
      </c>
      <c r="I69" s="23">
        <v>-2777.8</v>
      </c>
      <c r="J69" s="22">
        <v>-8937</v>
      </c>
      <c r="K69" s="22">
        <v>-2700</v>
      </c>
      <c r="L69" s="22"/>
      <c r="M69" s="22">
        <v>-8172</v>
      </c>
      <c r="N69" s="22">
        <v>-866</v>
      </c>
      <c r="O69" s="22"/>
      <c r="P69" s="22"/>
      <c r="Q69" s="22"/>
      <c r="R69" s="22">
        <v>-11612.9</v>
      </c>
      <c r="S69" s="22">
        <v>-3389</v>
      </c>
      <c r="T69" s="22">
        <v>-4333.3</v>
      </c>
      <c r="U69" s="22">
        <v>-216</v>
      </c>
      <c r="V69" s="22">
        <v>-7863</v>
      </c>
      <c r="W69" s="22"/>
      <c r="X69" s="22"/>
      <c r="Y69" s="22">
        <v>-5500</v>
      </c>
      <c r="Z69" s="22"/>
      <c r="AA69" s="22">
        <v>-4104</v>
      </c>
      <c r="AB69" s="22"/>
      <c r="AC69" s="22"/>
      <c r="AD69" s="22"/>
      <c r="AE69" s="22">
        <v>-1830</v>
      </c>
      <c r="AF69" s="22">
        <v>-1066.7</v>
      </c>
      <c r="AG69" s="22"/>
      <c r="AH69" s="22"/>
      <c r="AI69" s="22"/>
      <c r="AJ69" s="22"/>
      <c r="AK69" s="22"/>
      <c r="AL69" s="22">
        <v>-244.5</v>
      </c>
      <c r="AM69" s="22"/>
      <c r="AN69" s="22"/>
      <c r="AO69" s="22"/>
      <c r="AP69" s="22"/>
      <c r="AQ69" s="22"/>
      <c r="AR69" s="22">
        <v>-3388</v>
      </c>
      <c r="AS69" s="22">
        <v>-400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</row>
    <row r="70" spans="1:62" ht="12">
      <c r="A70" s="24">
        <v>8127</v>
      </c>
      <c r="B70" s="21" t="s">
        <v>158</v>
      </c>
      <c r="C70" s="22">
        <f t="shared" si="25"/>
        <v>69388</v>
      </c>
      <c r="D70" s="22"/>
      <c r="E70" s="22">
        <f t="shared" si="28"/>
        <v>69388</v>
      </c>
      <c r="F70" s="22"/>
      <c r="G70" s="22"/>
      <c r="H70" s="22">
        <v>20000</v>
      </c>
      <c r="I70" s="23"/>
      <c r="J70" s="22">
        <v>-38400</v>
      </c>
      <c r="K70" s="22">
        <v>140</v>
      </c>
      <c r="L70" s="22"/>
      <c r="M70" s="22">
        <v>89388</v>
      </c>
      <c r="N70" s="22"/>
      <c r="O70" s="22"/>
      <c r="P70" s="22"/>
      <c r="Q70" s="22"/>
      <c r="R70" s="22"/>
      <c r="S70" s="22"/>
      <c r="T70" s="22"/>
      <c r="U70" s="22">
        <v>-600</v>
      </c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>
        <v>-400</v>
      </c>
      <c r="AS70" s="22"/>
      <c r="AT70" s="22"/>
      <c r="AU70" s="22"/>
      <c r="AV70" s="22"/>
      <c r="AW70" s="22"/>
      <c r="AX70" s="22"/>
      <c r="AY70" s="22"/>
      <c r="AZ70" s="22"/>
      <c r="BA70" s="22"/>
      <c r="BB70" s="22">
        <v>-140</v>
      </c>
      <c r="BC70" s="22"/>
      <c r="BD70" s="22"/>
      <c r="BE70" s="22"/>
      <c r="BF70" s="22"/>
      <c r="BG70" s="22"/>
      <c r="BH70" s="22"/>
      <c r="BI70" s="22">
        <v>-600</v>
      </c>
      <c r="BJ70" s="22"/>
    </row>
    <row r="71" spans="1:62" ht="12">
      <c r="A71" s="24">
        <v>8128</v>
      </c>
      <c r="B71" s="21" t="s">
        <v>159</v>
      </c>
      <c r="C71" s="22">
        <f t="shared" si="25"/>
        <v>-68840</v>
      </c>
      <c r="D71" s="22"/>
      <c r="E71" s="22">
        <f t="shared" si="28"/>
        <v>-68840</v>
      </c>
      <c r="F71" s="22"/>
      <c r="G71" s="22"/>
      <c r="H71" s="22">
        <v>-20000</v>
      </c>
      <c r="I71" s="23"/>
      <c r="J71" s="22"/>
      <c r="K71" s="22">
        <v>-48840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</row>
    <row r="72" spans="1:62" ht="12.75" thickBot="1">
      <c r="A72" s="70" t="s">
        <v>128</v>
      </c>
      <c r="B72" s="71" t="s">
        <v>129</v>
      </c>
      <c r="C72" s="22">
        <f t="shared" si="25"/>
        <v>0</v>
      </c>
      <c r="D72" s="72"/>
      <c r="E72" s="22">
        <f t="shared" si="28"/>
        <v>0</v>
      </c>
      <c r="F72" s="72"/>
      <c r="G72" s="72"/>
      <c r="H72" s="72"/>
      <c r="I72" s="23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</row>
    <row r="73" spans="1:62" s="35" customFormat="1" ht="12.75" thickBot="1">
      <c r="A73" s="70"/>
      <c r="B73" s="71"/>
      <c r="C73" s="34"/>
      <c r="D73" s="73"/>
      <c r="E73" s="34"/>
      <c r="F73" s="73"/>
      <c r="G73" s="73"/>
      <c r="H73" s="73"/>
      <c r="I73" s="34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</row>
    <row r="74" spans="1:62" s="58" customFormat="1" ht="15" thickBot="1">
      <c r="A74" s="55"/>
      <c r="B74" s="42" t="s">
        <v>130</v>
      </c>
      <c r="C74" s="43">
        <f>SUM(D74:E74)</f>
        <v>524020.19999999995</v>
      </c>
      <c r="D74" s="44">
        <f aca="true" t="shared" si="29" ref="D74:AI74">SUM(D65:D72,D61:D62)</f>
        <v>0</v>
      </c>
      <c r="E74" s="44">
        <f t="shared" si="29"/>
        <v>524020.19999999995</v>
      </c>
      <c r="F74" s="44">
        <f t="shared" si="29"/>
        <v>23717</v>
      </c>
      <c r="G74" s="44">
        <f t="shared" si="29"/>
        <v>55028</v>
      </c>
      <c r="H74" s="44">
        <f t="shared" si="29"/>
        <v>27940</v>
      </c>
      <c r="I74" s="44">
        <f t="shared" si="29"/>
        <v>46222.2</v>
      </c>
      <c r="J74" s="44">
        <f t="shared" si="29"/>
        <v>-46500.4</v>
      </c>
      <c r="K74" s="44">
        <f t="shared" si="29"/>
        <v>127300</v>
      </c>
      <c r="L74" s="44">
        <f t="shared" si="29"/>
        <v>10486.7</v>
      </c>
      <c r="M74" s="44">
        <f t="shared" si="29"/>
        <v>126151</v>
      </c>
      <c r="N74" s="44">
        <f t="shared" si="29"/>
        <v>24278.3</v>
      </c>
      <c r="O74" s="44">
        <f t="shared" si="29"/>
        <v>38000</v>
      </c>
      <c r="P74" s="44">
        <f t="shared" si="29"/>
        <v>20415</v>
      </c>
      <c r="Q74" s="44">
        <f t="shared" si="29"/>
        <v>26036</v>
      </c>
      <c r="R74" s="44">
        <f t="shared" si="29"/>
        <v>-7061.599999999999</v>
      </c>
      <c r="S74" s="44">
        <f t="shared" si="29"/>
        <v>-3389</v>
      </c>
      <c r="T74" s="44">
        <f t="shared" si="29"/>
        <v>-4333.3</v>
      </c>
      <c r="U74" s="44">
        <f t="shared" si="29"/>
        <v>-816</v>
      </c>
      <c r="V74" s="44">
        <f t="shared" si="29"/>
        <v>0</v>
      </c>
      <c r="W74" s="44">
        <f t="shared" si="29"/>
        <v>11540</v>
      </c>
      <c r="X74" s="44">
        <f t="shared" si="29"/>
        <v>0</v>
      </c>
      <c r="Y74" s="44">
        <f t="shared" si="29"/>
        <v>-5500</v>
      </c>
      <c r="Z74" s="44">
        <f t="shared" si="29"/>
        <v>2000</v>
      </c>
      <c r="AA74" s="44">
        <f t="shared" si="29"/>
        <v>-4104</v>
      </c>
      <c r="AB74" s="44">
        <f t="shared" si="29"/>
        <v>0</v>
      </c>
      <c r="AC74" s="44">
        <f t="shared" si="29"/>
        <v>300</v>
      </c>
      <c r="AD74" s="44">
        <f t="shared" si="29"/>
        <v>0</v>
      </c>
      <c r="AE74" s="44">
        <f t="shared" si="29"/>
        <v>-1830</v>
      </c>
      <c r="AF74" s="44">
        <f t="shared" si="29"/>
        <v>1699.6000000000001</v>
      </c>
      <c r="AG74" s="44">
        <f t="shared" si="29"/>
        <v>0</v>
      </c>
      <c r="AH74" s="44">
        <f t="shared" si="29"/>
        <v>3000</v>
      </c>
      <c r="AI74" s="44">
        <f t="shared" si="29"/>
        <v>6</v>
      </c>
      <c r="AJ74" s="44">
        <f aca="true" t="shared" si="30" ref="AJ74:BJ74">SUM(AJ65:AJ72,AJ61:AJ62)</f>
        <v>611</v>
      </c>
      <c r="AK74" s="44">
        <f t="shared" si="30"/>
        <v>5592.5</v>
      </c>
      <c r="AL74" s="44">
        <f t="shared" si="30"/>
        <v>58.69999999999999</v>
      </c>
      <c r="AM74" s="44">
        <f t="shared" si="30"/>
        <v>0</v>
      </c>
      <c r="AN74" s="44">
        <f t="shared" si="30"/>
        <v>170</v>
      </c>
      <c r="AO74" s="44">
        <f t="shared" si="30"/>
        <v>3412</v>
      </c>
      <c r="AP74" s="44">
        <f t="shared" si="30"/>
        <v>4905</v>
      </c>
      <c r="AQ74" s="44">
        <f t="shared" si="30"/>
        <v>8206.5</v>
      </c>
      <c r="AR74" s="44">
        <f t="shared" si="30"/>
        <v>-788</v>
      </c>
      <c r="AS74" s="44">
        <f t="shared" si="30"/>
        <v>-384</v>
      </c>
      <c r="AT74" s="44">
        <f t="shared" si="30"/>
        <v>0</v>
      </c>
      <c r="AU74" s="44">
        <f t="shared" si="30"/>
        <v>0</v>
      </c>
      <c r="AV74" s="44">
        <f t="shared" si="30"/>
        <v>560</v>
      </c>
      <c r="AW74" s="44">
        <f t="shared" si="30"/>
        <v>9475</v>
      </c>
      <c r="AX74" s="44">
        <f t="shared" si="30"/>
        <v>470</v>
      </c>
      <c r="AY74" s="44">
        <f t="shared" si="30"/>
        <v>145</v>
      </c>
      <c r="AZ74" s="44">
        <f t="shared" si="30"/>
        <v>0</v>
      </c>
      <c r="BA74" s="44">
        <f t="shared" si="30"/>
        <v>0</v>
      </c>
      <c r="BB74" s="44">
        <f t="shared" si="30"/>
        <v>1952</v>
      </c>
      <c r="BC74" s="44">
        <f t="shared" si="30"/>
        <v>4200</v>
      </c>
      <c r="BD74" s="44">
        <f t="shared" si="30"/>
        <v>0</v>
      </c>
      <c r="BE74" s="44">
        <f t="shared" si="30"/>
        <v>3480</v>
      </c>
      <c r="BF74" s="44">
        <f t="shared" si="30"/>
        <v>0</v>
      </c>
      <c r="BG74" s="44">
        <f t="shared" si="30"/>
        <v>12150</v>
      </c>
      <c r="BH74" s="44">
        <f t="shared" si="30"/>
        <v>0</v>
      </c>
      <c r="BI74" s="44">
        <f t="shared" si="30"/>
        <v>400</v>
      </c>
      <c r="BJ74" s="44">
        <f t="shared" si="30"/>
        <v>-1181</v>
      </c>
    </row>
    <row r="75" spans="1:62" s="35" customFormat="1" ht="12.75" thickBot="1">
      <c r="A75" s="24"/>
      <c r="B75" s="21"/>
      <c r="C75" s="74"/>
      <c r="D75" s="75"/>
      <c r="E75" s="74"/>
      <c r="F75" s="75"/>
      <c r="G75" s="75"/>
      <c r="H75" s="75"/>
      <c r="I75" s="74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</row>
    <row r="76" spans="1:62" ht="15" thickBot="1">
      <c r="A76" s="76"/>
      <c r="B76" s="59" t="s">
        <v>131</v>
      </c>
      <c r="C76" s="77">
        <f>C53-C57+C74</f>
        <v>-1.1641532182693481E-09</v>
      </c>
      <c r="D76" s="77">
        <f>D53-D57+D74</f>
        <v>0</v>
      </c>
      <c r="E76" s="78">
        <f>SUM(F76:BJ76)</f>
        <v>-3.439026841078885E-11</v>
      </c>
      <c r="F76" s="77">
        <f aca="true" t="shared" si="31" ref="F76:AK76">F53-F57+F74</f>
        <v>0</v>
      </c>
      <c r="G76" s="77">
        <f t="shared" si="31"/>
        <v>0</v>
      </c>
      <c r="H76" s="77">
        <f t="shared" si="31"/>
        <v>0</v>
      </c>
      <c r="I76" s="79">
        <f t="shared" si="31"/>
        <v>0</v>
      </c>
      <c r="J76" s="77">
        <f t="shared" si="31"/>
        <v>0</v>
      </c>
      <c r="K76" s="77">
        <f t="shared" si="31"/>
        <v>0</v>
      </c>
      <c r="L76" s="77">
        <f t="shared" si="31"/>
        <v>0</v>
      </c>
      <c r="M76" s="77">
        <f t="shared" si="31"/>
        <v>0</v>
      </c>
      <c r="N76" s="77">
        <f t="shared" si="31"/>
        <v>0</v>
      </c>
      <c r="O76" s="77">
        <f t="shared" si="31"/>
        <v>0</v>
      </c>
      <c r="P76" s="77">
        <f t="shared" si="31"/>
        <v>0</v>
      </c>
      <c r="Q76" s="77">
        <f t="shared" si="31"/>
        <v>0</v>
      </c>
      <c r="R76" s="77">
        <f t="shared" si="31"/>
        <v>-2.2737367544323206E-11</v>
      </c>
      <c r="S76" s="77">
        <f t="shared" si="31"/>
        <v>0</v>
      </c>
      <c r="T76" s="77">
        <f t="shared" si="31"/>
        <v>-1.1823431123048067E-11</v>
      </c>
      <c r="U76" s="77">
        <f t="shared" si="31"/>
        <v>0</v>
      </c>
      <c r="V76" s="77">
        <f t="shared" si="31"/>
        <v>0</v>
      </c>
      <c r="W76" s="77">
        <f t="shared" si="31"/>
        <v>0</v>
      </c>
      <c r="X76" s="77">
        <f t="shared" si="31"/>
        <v>0</v>
      </c>
      <c r="Y76" s="77">
        <f t="shared" si="31"/>
        <v>0</v>
      </c>
      <c r="Z76" s="77">
        <f t="shared" si="31"/>
        <v>0</v>
      </c>
      <c r="AA76" s="77">
        <f t="shared" si="31"/>
        <v>0</v>
      </c>
      <c r="AB76" s="77">
        <f t="shared" si="31"/>
        <v>0</v>
      </c>
      <c r="AC76" s="77">
        <f t="shared" si="31"/>
        <v>0</v>
      </c>
      <c r="AD76" s="77">
        <f t="shared" si="31"/>
        <v>0</v>
      </c>
      <c r="AE76" s="77">
        <f t="shared" si="31"/>
        <v>0</v>
      </c>
      <c r="AF76" s="77">
        <f t="shared" si="31"/>
        <v>0</v>
      </c>
      <c r="AG76" s="77">
        <f t="shared" si="31"/>
        <v>0</v>
      </c>
      <c r="AH76" s="77">
        <f t="shared" si="31"/>
        <v>0</v>
      </c>
      <c r="AI76" s="77">
        <f t="shared" si="31"/>
        <v>0</v>
      </c>
      <c r="AJ76" s="77">
        <f t="shared" si="31"/>
        <v>0</v>
      </c>
      <c r="AK76" s="77">
        <f t="shared" si="31"/>
        <v>0</v>
      </c>
      <c r="AL76" s="77">
        <f aca="true" t="shared" si="32" ref="AL76:BJ76">AL53-AL57+AL74</f>
        <v>1.7053025658242404E-13</v>
      </c>
      <c r="AM76" s="77">
        <f t="shared" si="32"/>
        <v>0</v>
      </c>
      <c r="AN76" s="77">
        <f t="shared" si="32"/>
        <v>0</v>
      </c>
      <c r="AO76" s="77">
        <f t="shared" si="32"/>
        <v>0</v>
      </c>
      <c r="AP76" s="77">
        <f t="shared" si="32"/>
        <v>0</v>
      </c>
      <c r="AQ76" s="77">
        <f t="shared" si="32"/>
        <v>0</v>
      </c>
      <c r="AR76" s="77">
        <f t="shared" si="32"/>
        <v>0</v>
      </c>
      <c r="AS76" s="77">
        <f t="shared" si="32"/>
        <v>0</v>
      </c>
      <c r="AT76" s="77">
        <f t="shared" si="32"/>
        <v>0</v>
      </c>
      <c r="AU76" s="77">
        <f t="shared" si="32"/>
        <v>0</v>
      </c>
      <c r="AV76" s="77">
        <f t="shared" si="32"/>
        <v>0</v>
      </c>
      <c r="AW76" s="77">
        <f t="shared" si="32"/>
        <v>0</v>
      </c>
      <c r="AX76" s="77">
        <f t="shared" si="32"/>
        <v>0</v>
      </c>
      <c r="AY76" s="77">
        <f t="shared" si="32"/>
        <v>0</v>
      </c>
      <c r="AZ76" s="77">
        <f t="shared" si="32"/>
        <v>0</v>
      </c>
      <c r="BA76" s="77">
        <f t="shared" si="32"/>
        <v>0</v>
      </c>
      <c r="BB76" s="77">
        <f t="shared" si="32"/>
        <v>0</v>
      </c>
      <c r="BC76" s="77">
        <f t="shared" si="32"/>
        <v>0</v>
      </c>
      <c r="BD76" s="77">
        <f t="shared" si="32"/>
        <v>0</v>
      </c>
      <c r="BE76" s="77">
        <f t="shared" si="32"/>
        <v>0</v>
      </c>
      <c r="BF76" s="77">
        <f t="shared" si="32"/>
        <v>0</v>
      </c>
      <c r="BG76" s="77">
        <f t="shared" si="32"/>
        <v>0</v>
      </c>
      <c r="BH76" s="77">
        <f t="shared" si="32"/>
        <v>0</v>
      </c>
      <c r="BI76" s="77">
        <f t="shared" si="32"/>
        <v>0</v>
      </c>
      <c r="BJ76" s="77">
        <f t="shared" si="32"/>
        <v>0</v>
      </c>
    </row>
    <row r="77" spans="4:6" ht="12">
      <c r="D77" s="3"/>
      <c r="F77" s="3"/>
    </row>
    <row r="78" spans="4:6" ht="12">
      <c r="D78" s="3"/>
      <c r="F78" s="3"/>
    </row>
    <row r="79" spans="4:7" ht="12.75">
      <c r="D79" s="3"/>
      <c r="F79" s="3"/>
      <c r="G79"/>
    </row>
    <row r="80" spans="4:6" ht="12">
      <c r="D80" s="3"/>
      <c r="F80" s="3"/>
    </row>
    <row r="81" spans="4:6" ht="12">
      <c r="D81" s="3"/>
      <c r="F81" s="3"/>
    </row>
    <row r="82" spans="4:6" ht="12">
      <c r="D82" s="3"/>
      <c r="F82" s="3"/>
    </row>
    <row r="83" spans="4:6" ht="12">
      <c r="D83" s="3"/>
      <c r="F83" s="3"/>
    </row>
    <row r="84" spans="4:6" ht="12">
      <c r="D84" s="3"/>
      <c r="F84" s="3"/>
    </row>
    <row r="85" spans="4:6" ht="12">
      <c r="D85" s="3"/>
      <c r="F85" s="3"/>
    </row>
    <row r="86" spans="4:6" ht="12">
      <c r="D86" s="3"/>
      <c r="F86" s="3"/>
    </row>
    <row r="87" spans="4:6" ht="12">
      <c r="D87" s="3"/>
      <c r="F87" s="3"/>
    </row>
    <row r="88" spans="4:6" ht="12">
      <c r="D88" s="3"/>
      <c r="F88" s="3"/>
    </row>
    <row r="89" spans="4:6" ht="12">
      <c r="D89" s="3"/>
      <c r="F89" s="3"/>
    </row>
    <row r="90" spans="4:6" ht="12">
      <c r="D90" s="3"/>
      <c r="F90" s="3"/>
    </row>
    <row r="91" spans="4:6" ht="12">
      <c r="D91" s="3"/>
      <c r="F91" s="3"/>
    </row>
    <row r="92" spans="4:6" ht="12">
      <c r="D92" s="3"/>
      <c r="F92" s="3"/>
    </row>
    <row r="93" spans="4:6" ht="12">
      <c r="D93" s="3"/>
      <c r="F93" s="3"/>
    </row>
    <row r="94" spans="4:6" ht="12">
      <c r="D94" s="3"/>
      <c r="F94" s="3"/>
    </row>
    <row r="95" spans="4:6" ht="12">
      <c r="D95" s="3"/>
      <c r="F95" s="3"/>
    </row>
    <row r="96" spans="4:6" ht="12">
      <c r="D96" s="3"/>
      <c r="F96" s="3"/>
    </row>
    <row r="97" spans="4:6" ht="12">
      <c r="D97" s="3"/>
      <c r="F97" s="3"/>
    </row>
    <row r="98" spans="4:6" ht="12">
      <c r="D98" s="3"/>
      <c r="F98" s="3"/>
    </row>
    <row r="99" spans="4:6" ht="12">
      <c r="D99" s="3"/>
      <c r="F99" s="3"/>
    </row>
    <row r="100" spans="4:6" ht="12">
      <c r="D100" s="3"/>
      <c r="F100" s="3"/>
    </row>
    <row r="101" spans="4:6" ht="12">
      <c r="D101" s="3"/>
      <c r="F101" s="3"/>
    </row>
    <row r="102" spans="4:6" ht="12">
      <c r="D102" s="3"/>
      <c r="F102" s="3"/>
    </row>
    <row r="103" spans="4:6" ht="12">
      <c r="D103" s="3"/>
      <c r="F103" s="3"/>
    </row>
    <row r="104" spans="4:6" ht="12">
      <c r="D104" s="3"/>
      <c r="F104" s="3"/>
    </row>
    <row r="105" spans="4:6" ht="12">
      <c r="D105" s="3"/>
      <c r="F105" s="3"/>
    </row>
    <row r="106" spans="4:6" ht="12">
      <c r="D106" s="3"/>
      <c r="F106" s="3"/>
    </row>
    <row r="107" spans="4:6" ht="12">
      <c r="D107" s="3"/>
      <c r="F107" s="3"/>
    </row>
    <row r="108" spans="4:6" ht="12">
      <c r="D108" s="3"/>
      <c r="F108" s="3"/>
    </row>
    <row r="109" spans="4:6" ht="12">
      <c r="D109" s="3"/>
      <c r="F109" s="3"/>
    </row>
    <row r="110" spans="4:6" ht="12">
      <c r="D110" s="3"/>
      <c r="F110" s="3"/>
    </row>
    <row r="111" spans="4:6" ht="12">
      <c r="D111" s="3"/>
      <c r="F111" s="3"/>
    </row>
    <row r="112" spans="4:6" ht="12">
      <c r="D112" s="3"/>
      <c r="F112" s="3"/>
    </row>
    <row r="113" spans="4:6" ht="12">
      <c r="D113" s="3"/>
      <c r="F113" s="3"/>
    </row>
    <row r="114" spans="4:6" ht="12">
      <c r="D114" s="3"/>
      <c r="F114" s="3"/>
    </row>
    <row r="115" spans="4:6" ht="12">
      <c r="D115" s="3"/>
      <c r="F115" s="3"/>
    </row>
    <row r="116" spans="4:6" ht="12">
      <c r="D116" s="3"/>
      <c r="F116" s="3"/>
    </row>
    <row r="117" spans="4:6" ht="12">
      <c r="D117" s="3"/>
      <c r="F117" s="3"/>
    </row>
    <row r="118" spans="4:6" ht="12">
      <c r="D118" s="3"/>
      <c r="F118" s="3"/>
    </row>
    <row r="119" spans="4:6" ht="12">
      <c r="D119" s="3"/>
      <c r="F119" s="3"/>
    </row>
    <row r="120" spans="4:6" ht="12">
      <c r="D120" s="3"/>
      <c r="F120" s="3"/>
    </row>
    <row r="121" spans="4:6" ht="12">
      <c r="D121" s="3"/>
      <c r="F121" s="3"/>
    </row>
    <row r="122" spans="4:6" ht="12">
      <c r="D122" s="3"/>
      <c r="F122" s="3"/>
    </row>
    <row r="123" spans="4:6" ht="12">
      <c r="D123" s="3"/>
      <c r="F123" s="3"/>
    </row>
    <row r="124" spans="4:6" ht="12">
      <c r="D124" s="3"/>
      <c r="F124" s="3"/>
    </row>
    <row r="125" spans="4:6" ht="12">
      <c r="D125" s="3"/>
      <c r="F125" s="3"/>
    </row>
    <row r="126" spans="4:6" ht="12">
      <c r="D126" s="3"/>
      <c r="F126" s="3"/>
    </row>
    <row r="127" spans="4:6" ht="12">
      <c r="D127" s="3"/>
      <c r="F127" s="3"/>
    </row>
    <row r="128" spans="4:6" ht="12">
      <c r="D128" s="3"/>
      <c r="F128" s="3"/>
    </row>
    <row r="129" spans="4:6" ht="12">
      <c r="D129" s="3"/>
      <c r="F129" s="3"/>
    </row>
    <row r="130" spans="4:6" ht="12">
      <c r="D130" s="3"/>
      <c r="F130" s="3"/>
    </row>
    <row r="131" spans="4:6" ht="12">
      <c r="D131" s="3"/>
      <c r="F131" s="3"/>
    </row>
    <row r="132" spans="4:6" ht="12">
      <c r="D132" s="3"/>
      <c r="F132" s="3"/>
    </row>
    <row r="133" spans="4:6" ht="12">
      <c r="D133" s="3"/>
      <c r="F133" s="3"/>
    </row>
    <row r="134" spans="4:6" ht="12">
      <c r="D134" s="3"/>
      <c r="F134" s="3"/>
    </row>
    <row r="135" spans="4:6" ht="12">
      <c r="D135" s="3"/>
      <c r="F135" s="3"/>
    </row>
    <row r="136" spans="4:6" ht="12">
      <c r="D136" s="3"/>
      <c r="F136" s="3"/>
    </row>
    <row r="137" spans="4:6" ht="12">
      <c r="D137" s="3"/>
      <c r="F137" s="3"/>
    </row>
    <row r="138" spans="4:6" ht="12">
      <c r="D138" s="3"/>
      <c r="F138" s="3"/>
    </row>
    <row r="139" spans="4:6" ht="12">
      <c r="D139" s="3"/>
      <c r="F139" s="3"/>
    </row>
    <row r="140" spans="4:6" ht="12">
      <c r="D140" s="3"/>
      <c r="F140" s="3"/>
    </row>
    <row r="141" spans="4:6" ht="12">
      <c r="D141" s="3"/>
      <c r="F141" s="3"/>
    </row>
    <row r="142" spans="4:6" ht="12">
      <c r="D142" s="3"/>
      <c r="F142" s="3"/>
    </row>
    <row r="143" spans="4:6" ht="12">
      <c r="D143" s="3"/>
      <c r="F143" s="3"/>
    </row>
    <row r="144" spans="4:6" ht="12">
      <c r="D144" s="3"/>
      <c r="F144" s="3"/>
    </row>
    <row r="145" spans="4:6" ht="12">
      <c r="D145" s="3"/>
      <c r="F145" s="3"/>
    </row>
    <row r="146" spans="4:6" ht="12">
      <c r="D146" s="3"/>
      <c r="F146" s="3"/>
    </row>
    <row r="147" spans="4:6" ht="12">
      <c r="D147" s="3"/>
      <c r="F147" s="3"/>
    </row>
    <row r="148" spans="4:6" ht="12">
      <c r="D148" s="3"/>
      <c r="F148" s="3"/>
    </row>
    <row r="149" spans="4:6" ht="12">
      <c r="D149" s="3"/>
      <c r="F149" s="3"/>
    </row>
    <row r="150" spans="4:6" ht="12">
      <c r="D150" s="3"/>
      <c r="F150" s="3"/>
    </row>
    <row r="151" spans="4:6" ht="12">
      <c r="D151" s="3"/>
      <c r="F151" s="3"/>
    </row>
    <row r="152" spans="4:6" ht="12">
      <c r="D152" s="3"/>
      <c r="F152" s="3"/>
    </row>
    <row r="153" spans="4:6" ht="12">
      <c r="D153" s="3"/>
      <c r="F153" s="3"/>
    </row>
    <row r="154" spans="4:6" ht="12">
      <c r="D154" s="3"/>
      <c r="F154" s="3"/>
    </row>
    <row r="155" spans="4:6" ht="12">
      <c r="D155" s="3"/>
      <c r="F155" s="3"/>
    </row>
    <row r="156" spans="4:6" ht="12">
      <c r="D156" s="3"/>
      <c r="F156" s="3"/>
    </row>
    <row r="157" spans="4:6" ht="12">
      <c r="D157" s="3"/>
      <c r="F157" s="3"/>
    </row>
    <row r="158" spans="4:6" ht="12">
      <c r="D158" s="3"/>
      <c r="F158" s="3"/>
    </row>
    <row r="159" spans="4:6" ht="12">
      <c r="D159" s="3"/>
      <c r="F159" s="3"/>
    </row>
    <row r="160" spans="4:6" ht="12">
      <c r="D160" s="3"/>
      <c r="F160" s="3"/>
    </row>
    <row r="161" spans="4:6" ht="12">
      <c r="D161" s="3"/>
      <c r="F161" s="3"/>
    </row>
    <row r="162" spans="4:6" ht="12">
      <c r="D162" s="3"/>
      <c r="F162" s="3"/>
    </row>
    <row r="163" spans="4:6" ht="12">
      <c r="D163" s="3"/>
      <c r="F163" s="3"/>
    </row>
    <row r="164" spans="4:6" ht="12">
      <c r="D164" s="3"/>
      <c r="F164" s="3"/>
    </row>
    <row r="165" spans="4:6" ht="12">
      <c r="D165" s="3"/>
      <c r="F165" s="3"/>
    </row>
    <row r="166" spans="4:6" ht="12">
      <c r="D166" s="3"/>
      <c r="F166" s="3"/>
    </row>
    <row r="167" spans="4:6" ht="12">
      <c r="D167" s="3"/>
      <c r="F167" s="3"/>
    </row>
    <row r="168" spans="4:6" ht="12">
      <c r="D168" s="3"/>
      <c r="F168" s="3"/>
    </row>
    <row r="169" spans="4:6" ht="12">
      <c r="D169" s="3"/>
      <c r="F169" s="3"/>
    </row>
    <row r="170" spans="4:6" ht="12">
      <c r="D170" s="3"/>
      <c r="F170" s="3"/>
    </row>
    <row r="171" spans="4:6" ht="12">
      <c r="D171" s="3"/>
      <c r="F171" s="3"/>
    </row>
    <row r="172" spans="4:6" ht="12">
      <c r="D172" s="3"/>
      <c r="F172" s="3"/>
    </row>
    <row r="173" spans="4:6" ht="12">
      <c r="D173" s="3"/>
      <c r="F173" s="3"/>
    </row>
    <row r="174" spans="4:6" ht="12">
      <c r="D174" s="3"/>
      <c r="F174" s="3"/>
    </row>
    <row r="175" spans="4:6" ht="12">
      <c r="D175" s="3"/>
      <c r="F175" s="3"/>
    </row>
    <row r="176" spans="4:6" ht="12">
      <c r="D176" s="3"/>
      <c r="F176" s="3"/>
    </row>
    <row r="177" spans="4:6" ht="12">
      <c r="D177" s="3"/>
      <c r="F177" s="3"/>
    </row>
    <row r="178" spans="4:6" ht="12">
      <c r="D178" s="3"/>
      <c r="F178" s="3"/>
    </row>
    <row r="179" spans="4:6" ht="12">
      <c r="D179" s="3"/>
      <c r="F179" s="3"/>
    </row>
    <row r="180" spans="4:6" ht="12">
      <c r="D180" s="3"/>
      <c r="F180" s="3"/>
    </row>
    <row r="181" spans="4:6" ht="12">
      <c r="D181" s="3"/>
      <c r="F181" s="3"/>
    </row>
    <row r="182" spans="4:6" ht="12">
      <c r="D182" s="3"/>
      <c r="F182" s="3"/>
    </row>
    <row r="183" spans="4:6" ht="12">
      <c r="D183" s="3"/>
      <c r="F183" s="3"/>
    </row>
    <row r="184" spans="4:6" ht="12">
      <c r="D184" s="3"/>
      <c r="F184" s="3"/>
    </row>
    <row r="185" spans="4:6" ht="12">
      <c r="D185" s="3"/>
      <c r="F185" s="3"/>
    </row>
    <row r="186" spans="4:6" ht="12">
      <c r="D186" s="3"/>
      <c r="F186" s="3"/>
    </row>
    <row r="187" spans="4:6" ht="12">
      <c r="D187" s="3"/>
      <c r="F187" s="3"/>
    </row>
    <row r="188" spans="4:6" ht="12">
      <c r="D188" s="3"/>
      <c r="F188" s="3"/>
    </row>
    <row r="189" spans="4:6" ht="12">
      <c r="D189" s="3"/>
      <c r="F189" s="3"/>
    </row>
    <row r="190" spans="4:6" ht="12">
      <c r="D190" s="3"/>
      <c r="F190" s="3"/>
    </row>
    <row r="191" spans="4:6" ht="12">
      <c r="D191" s="3"/>
      <c r="F191" s="3"/>
    </row>
    <row r="192" spans="4:6" ht="12">
      <c r="D192" s="3"/>
      <c r="F192" s="3"/>
    </row>
    <row r="193" spans="4:6" ht="12">
      <c r="D193" s="3"/>
      <c r="F193" s="3"/>
    </row>
    <row r="194" spans="4:6" ht="12">
      <c r="D194" s="3"/>
      <c r="F194" s="3"/>
    </row>
    <row r="195" spans="4:6" ht="12">
      <c r="D195" s="3"/>
      <c r="F195" s="3"/>
    </row>
    <row r="196" spans="4:6" ht="12">
      <c r="D196" s="3"/>
      <c r="F196" s="3"/>
    </row>
    <row r="197" spans="4:6" ht="12">
      <c r="D197" s="3"/>
      <c r="F197" s="3"/>
    </row>
    <row r="198" spans="4:6" ht="12">
      <c r="D198" s="3"/>
      <c r="F198" s="3"/>
    </row>
    <row r="199" spans="4:6" ht="12">
      <c r="D199" s="3"/>
      <c r="F199" s="3"/>
    </row>
    <row r="200" spans="4:6" ht="12">
      <c r="D200" s="3"/>
      <c r="F200" s="3"/>
    </row>
    <row r="201" spans="4:6" ht="12">
      <c r="D201" s="3"/>
      <c r="F201" s="3"/>
    </row>
    <row r="202" spans="4:6" ht="12">
      <c r="D202" s="3"/>
      <c r="F202" s="3"/>
    </row>
    <row r="203" spans="4:6" ht="12">
      <c r="D203" s="3"/>
      <c r="F203" s="3"/>
    </row>
    <row r="204" spans="4:6" ht="12">
      <c r="D204" s="3"/>
      <c r="F204" s="3"/>
    </row>
    <row r="205" spans="4:6" ht="12">
      <c r="D205" s="3"/>
      <c r="F205" s="3"/>
    </row>
    <row r="206" spans="4:6" ht="12">
      <c r="D206" s="3"/>
      <c r="F206" s="3"/>
    </row>
    <row r="207" spans="4:6" ht="12">
      <c r="D207" s="3"/>
      <c r="F207" s="3"/>
    </row>
    <row r="208" spans="4:6" ht="12">
      <c r="D208" s="3"/>
      <c r="F208" s="3"/>
    </row>
    <row r="209" spans="4:6" ht="12">
      <c r="D209" s="3"/>
      <c r="F209" s="3"/>
    </row>
    <row r="210" spans="4:6" ht="12">
      <c r="D210" s="3"/>
      <c r="F210" s="3"/>
    </row>
    <row r="211" spans="4:6" ht="12">
      <c r="D211" s="3"/>
      <c r="F211" s="3"/>
    </row>
    <row r="212" spans="4:6" ht="12">
      <c r="D212" s="3"/>
      <c r="F212" s="3"/>
    </row>
    <row r="213" spans="4:6" ht="12">
      <c r="D213" s="3"/>
      <c r="F213" s="3"/>
    </row>
    <row r="214" spans="4:6" ht="12">
      <c r="D214" s="3"/>
      <c r="F214" s="3"/>
    </row>
    <row r="215" spans="4:6" ht="12">
      <c r="D215" s="3"/>
      <c r="F215" s="3"/>
    </row>
    <row r="216" spans="4:6" ht="12">
      <c r="D216" s="3"/>
      <c r="F216" s="3"/>
    </row>
    <row r="217" spans="4:6" ht="12">
      <c r="D217" s="3"/>
      <c r="F217" s="3"/>
    </row>
    <row r="218" spans="4:6" ht="12">
      <c r="D218" s="3"/>
      <c r="F218" s="3"/>
    </row>
    <row r="219" spans="4:6" ht="12">
      <c r="D219" s="3"/>
      <c r="F219" s="3"/>
    </row>
    <row r="220" spans="4:6" ht="12">
      <c r="D220" s="3"/>
      <c r="F220" s="3"/>
    </row>
    <row r="221" spans="4:6" ht="12">
      <c r="D221" s="3"/>
      <c r="F221" s="3"/>
    </row>
    <row r="222" spans="4:6" ht="12">
      <c r="D222" s="3"/>
      <c r="F222" s="3"/>
    </row>
    <row r="223" spans="4:6" ht="12">
      <c r="D223" s="3"/>
      <c r="F223" s="3"/>
    </row>
    <row r="224" spans="4:6" ht="12">
      <c r="D224" s="3"/>
      <c r="F224" s="3"/>
    </row>
    <row r="225" spans="4:6" ht="12">
      <c r="D225" s="3"/>
      <c r="F225" s="3"/>
    </row>
    <row r="226" spans="4:6" ht="12">
      <c r="D226" s="3"/>
      <c r="F226" s="3"/>
    </row>
    <row r="227" spans="4:6" ht="12">
      <c r="D227" s="3"/>
      <c r="F227" s="3"/>
    </row>
    <row r="228" spans="4:6" ht="12">
      <c r="D228" s="3"/>
      <c r="F228" s="3"/>
    </row>
    <row r="229" spans="4:6" ht="12">
      <c r="D229" s="3"/>
      <c r="F229" s="3"/>
    </row>
    <row r="230" spans="4:6" ht="12">
      <c r="D230" s="3"/>
      <c r="F230" s="3"/>
    </row>
    <row r="231" spans="4:6" ht="12">
      <c r="D231" s="3"/>
      <c r="F231" s="3"/>
    </row>
    <row r="232" spans="4:6" ht="12">
      <c r="D232" s="3"/>
      <c r="F232" s="3"/>
    </row>
    <row r="233" spans="4:6" ht="12">
      <c r="D233" s="3"/>
      <c r="F233" s="3"/>
    </row>
    <row r="234" spans="4:6" ht="12">
      <c r="D234" s="3"/>
      <c r="F234" s="3"/>
    </row>
    <row r="235" spans="4:6" ht="12">
      <c r="D235" s="3"/>
      <c r="F235" s="3"/>
    </row>
    <row r="236" spans="4:6" ht="12">
      <c r="D236" s="3"/>
      <c r="F236" s="3"/>
    </row>
    <row r="237" spans="4:6" ht="12">
      <c r="D237" s="3"/>
      <c r="F237" s="3"/>
    </row>
    <row r="238" spans="4:6" ht="12">
      <c r="D238" s="3"/>
      <c r="F238" s="3"/>
    </row>
    <row r="239" spans="4:6" ht="12">
      <c r="D239" s="3"/>
      <c r="F239" s="3"/>
    </row>
    <row r="240" spans="4:6" ht="12">
      <c r="D240" s="3"/>
      <c r="F240" s="3"/>
    </row>
    <row r="241" spans="4:6" ht="12">
      <c r="D241" s="3"/>
      <c r="F241" s="3"/>
    </row>
    <row r="242" spans="4:6" ht="12">
      <c r="D242" s="3"/>
      <c r="F242" s="3"/>
    </row>
    <row r="243" spans="4:6" ht="12">
      <c r="D243" s="3"/>
      <c r="F243" s="3"/>
    </row>
    <row r="244" spans="4:6" ht="12">
      <c r="D244" s="3"/>
      <c r="F244" s="3"/>
    </row>
    <row r="245" spans="4:6" ht="12">
      <c r="D245" s="3"/>
      <c r="F245" s="3"/>
    </row>
    <row r="246" spans="4:6" ht="12">
      <c r="D246" s="3"/>
      <c r="F246" s="3"/>
    </row>
    <row r="247" spans="4:6" ht="12">
      <c r="D247" s="3"/>
      <c r="F247" s="3"/>
    </row>
    <row r="248" spans="4:6" ht="12">
      <c r="D248" s="3"/>
      <c r="F248" s="3"/>
    </row>
    <row r="249" spans="4:6" ht="12">
      <c r="D249" s="3"/>
      <c r="F249" s="3"/>
    </row>
    <row r="250" spans="4:6" ht="12">
      <c r="D250" s="3"/>
      <c r="F250" s="3"/>
    </row>
    <row r="251" spans="4:6" ht="12">
      <c r="D251" s="3"/>
      <c r="F251" s="3"/>
    </row>
    <row r="252" spans="4:6" ht="12">
      <c r="D252" s="3"/>
      <c r="F252" s="3"/>
    </row>
    <row r="253" spans="4:6" ht="12">
      <c r="D253" s="3"/>
      <c r="F253" s="3"/>
    </row>
    <row r="254" spans="4:6" ht="12">
      <c r="D254" s="3"/>
      <c r="F254" s="3"/>
    </row>
    <row r="255" spans="4:6" ht="12">
      <c r="D255" s="3"/>
      <c r="F255" s="3"/>
    </row>
    <row r="256" spans="4:6" ht="12">
      <c r="D256" s="3"/>
      <c r="F256" s="3"/>
    </row>
    <row r="257" spans="4:6" ht="12">
      <c r="D257" s="3"/>
      <c r="F257" s="3"/>
    </row>
    <row r="258" spans="4:6" ht="12">
      <c r="D258" s="3"/>
      <c r="F258" s="3"/>
    </row>
    <row r="259" spans="4:6" ht="12">
      <c r="D259" s="3"/>
      <c r="F259" s="3"/>
    </row>
    <row r="260" spans="4:6" ht="12">
      <c r="D260" s="3"/>
      <c r="F260" s="3"/>
    </row>
    <row r="261" spans="4:6" ht="12">
      <c r="D261" s="3"/>
      <c r="F261" s="3"/>
    </row>
    <row r="262" spans="4:6" ht="12">
      <c r="D262" s="3"/>
      <c r="F262" s="3"/>
    </row>
    <row r="263" spans="4:6" ht="12">
      <c r="D263" s="3"/>
      <c r="F263" s="3"/>
    </row>
    <row r="264" spans="4:6" ht="12">
      <c r="D264" s="3"/>
      <c r="F264" s="3"/>
    </row>
    <row r="265" spans="4:6" ht="12">
      <c r="D265" s="3"/>
      <c r="F265" s="3"/>
    </row>
    <row r="266" spans="4:6" ht="12">
      <c r="D266" s="3"/>
      <c r="F266" s="3"/>
    </row>
    <row r="267" spans="4:6" ht="12">
      <c r="D267" s="3"/>
      <c r="F267" s="3"/>
    </row>
    <row r="268" spans="4:6" ht="12">
      <c r="D268" s="3"/>
      <c r="F268" s="3"/>
    </row>
    <row r="269" spans="4:6" ht="12">
      <c r="D269" s="3"/>
      <c r="F269" s="3"/>
    </row>
    <row r="270" spans="4:6" ht="12">
      <c r="D270" s="3"/>
      <c r="F270" s="3"/>
    </row>
    <row r="271" spans="4:6" ht="12">
      <c r="D271" s="3"/>
      <c r="F271" s="3"/>
    </row>
    <row r="272" spans="4:6" ht="12">
      <c r="D272" s="3"/>
      <c r="F272" s="3"/>
    </row>
    <row r="273" spans="4:6" ht="12">
      <c r="D273" s="3"/>
      <c r="F273" s="3"/>
    </row>
    <row r="274" spans="4:6" ht="12">
      <c r="D274" s="3"/>
      <c r="F274" s="3"/>
    </row>
    <row r="275" spans="4:6" ht="12">
      <c r="D275" s="3"/>
      <c r="F275" s="3"/>
    </row>
    <row r="276" spans="4:6" ht="12">
      <c r="D276" s="3"/>
      <c r="F276" s="3"/>
    </row>
    <row r="277" spans="4:6" ht="12">
      <c r="D277" s="3"/>
      <c r="F277" s="3"/>
    </row>
    <row r="278" spans="4:6" ht="12">
      <c r="D278" s="3"/>
      <c r="F278" s="3"/>
    </row>
    <row r="279" spans="4:6" ht="12">
      <c r="D279" s="3"/>
      <c r="F279" s="3"/>
    </row>
    <row r="280" spans="4:6" ht="12">
      <c r="D280" s="3"/>
      <c r="F280" s="3"/>
    </row>
    <row r="281" spans="4:6" ht="12">
      <c r="D281" s="3"/>
      <c r="F281" s="3"/>
    </row>
    <row r="282" spans="4:6" ht="12">
      <c r="D282" s="3"/>
      <c r="F282" s="3"/>
    </row>
    <row r="283" spans="4:6" ht="12">
      <c r="D283" s="3"/>
      <c r="F283" s="3"/>
    </row>
    <row r="284" spans="4:6" ht="12">
      <c r="D284" s="3"/>
      <c r="F284" s="3"/>
    </row>
    <row r="285" spans="4:6" ht="12">
      <c r="D285" s="3"/>
      <c r="F285" s="3"/>
    </row>
    <row r="286" spans="4:6" ht="12">
      <c r="D286" s="3"/>
      <c r="F286" s="3"/>
    </row>
    <row r="287" spans="4:6" ht="12">
      <c r="D287" s="3"/>
      <c r="F287" s="3"/>
    </row>
    <row r="288" spans="4:6" ht="12">
      <c r="D288" s="3"/>
      <c r="F288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2007-05-14T07:48:56Z</cp:lastPrinted>
  <dcterms:created xsi:type="dcterms:W3CDTF">2002-04-30T05:41:29Z</dcterms:created>
  <dcterms:modified xsi:type="dcterms:W3CDTF">2007-07-04T10:58:29Z</dcterms:modified>
  <cp:category/>
  <cp:version/>
  <cp:contentType/>
  <cp:contentStatus/>
</cp:coreProperties>
</file>