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19440" windowHeight="10440"/>
  </bookViews>
  <sheets>
    <sheet name="List1" sheetId="2" r:id="rId1"/>
  </sheets>
  <definedNames>
    <definedName name="_xlnm._FilterDatabase" localSheetId="0" hidden="1">List1!$F$347:$F$376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42" i="2" l="1"/>
  <c r="H343" i="2"/>
  <c r="H341" i="2"/>
  <c r="I344" i="2"/>
  <c r="H340" i="2"/>
  <c r="H339" i="2"/>
  <c r="H338" i="2"/>
  <c r="H337" i="2"/>
  <c r="H336" i="2"/>
  <c r="H335" i="2"/>
  <c r="H334" i="2"/>
  <c r="H333" i="2"/>
  <c r="H332" i="2"/>
  <c r="H331" i="2"/>
  <c r="H330" i="2"/>
  <c r="H329" i="2"/>
  <c r="H328" i="2"/>
  <c r="H327" i="2"/>
  <c r="H326" i="2"/>
  <c r="H325" i="2"/>
  <c r="H324" i="2"/>
  <c r="H323" i="2"/>
  <c r="H322" i="2"/>
  <c r="H321" i="2"/>
  <c r="H320" i="2"/>
  <c r="H319" i="2"/>
  <c r="H318" i="2"/>
  <c r="H317" i="2"/>
  <c r="H316" i="2"/>
  <c r="H315" i="2"/>
  <c r="H314" i="2"/>
  <c r="H313" i="2"/>
  <c r="H312" i="2"/>
  <c r="H311" i="2"/>
  <c r="H310" i="2"/>
  <c r="H309" i="2"/>
  <c r="H308" i="2"/>
  <c r="H307" i="2"/>
  <c r="H306" i="2"/>
  <c r="H305" i="2"/>
  <c r="H304" i="2"/>
  <c r="H344" i="2" l="1"/>
  <c r="I297" i="2"/>
  <c r="I404" i="2" s="1"/>
  <c r="H296" i="2"/>
  <c r="H295" i="2"/>
  <c r="H294" i="2"/>
  <c r="H292" i="2"/>
  <c r="H293" i="2"/>
  <c r="H291" i="2"/>
  <c r="H290" i="2"/>
  <c r="H289" i="2"/>
  <c r="H288" i="2"/>
  <c r="H287" i="2"/>
  <c r="H286" i="2"/>
  <c r="H285" i="2"/>
  <c r="H284" i="2"/>
  <c r="H283" i="2"/>
  <c r="H282" i="2"/>
  <c r="H281" i="2"/>
  <c r="H280" i="2"/>
  <c r="H279" i="2"/>
  <c r="H278" i="2"/>
  <c r="H277" i="2"/>
  <c r="H276" i="2"/>
  <c r="H274" i="2"/>
  <c r="H275" i="2"/>
  <c r="H273" i="2"/>
  <c r="H272" i="2"/>
  <c r="H271" i="2"/>
  <c r="H270" i="2"/>
  <c r="H269" i="2"/>
  <c r="H268" i="2"/>
  <c r="H267" i="2"/>
  <c r="H266" i="2"/>
  <c r="H265" i="2"/>
  <c r="H264" i="2"/>
  <c r="H263" i="2"/>
  <c r="H262" i="2"/>
  <c r="H261" i="2"/>
  <c r="H260" i="2"/>
  <c r="H259" i="2"/>
  <c r="H258" i="2"/>
  <c r="H256" i="2"/>
  <c r="H257" i="2"/>
  <c r="H255" i="2"/>
  <c r="H254" i="2"/>
  <c r="H253" i="2"/>
  <c r="H251" i="2"/>
  <c r="H252" i="2"/>
  <c r="H250" i="2"/>
  <c r="H248" i="2"/>
  <c r="H247" i="2"/>
  <c r="H249" i="2"/>
  <c r="H245" i="2"/>
  <c r="H246" i="2"/>
  <c r="H244" i="2"/>
  <c r="H243" i="2"/>
  <c r="H242" i="2"/>
  <c r="H241" i="2"/>
  <c r="H238" i="2"/>
  <c r="H239" i="2"/>
  <c r="H240" i="2"/>
  <c r="H237" i="2"/>
  <c r="H235" i="2"/>
  <c r="H236" i="2"/>
  <c r="H234" i="2"/>
  <c r="H232" i="2"/>
  <c r="H233" i="2"/>
  <c r="H231" i="2"/>
  <c r="H230" i="2"/>
  <c r="H229" i="2"/>
  <c r="H228" i="2"/>
  <c r="H227" i="2"/>
  <c r="H226" i="2"/>
  <c r="H225" i="2"/>
  <c r="H224" i="2"/>
  <c r="H223" i="2"/>
  <c r="H222" i="2"/>
  <c r="H221" i="2"/>
  <c r="H220" i="2"/>
  <c r="H219" i="2"/>
  <c r="H218" i="2"/>
  <c r="H217" i="2"/>
  <c r="H216" i="2"/>
  <c r="H215" i="2"/>
  <c r="H214" i="2"/>
  <c r="H213" i="2"/>
  <c r="H212" i="2"/>
  <c r="H211" i="2"/>
  <c r="H210" i="2"/>
  <c r="H209" i="2"/>
  <c r="H208" i="2"/>
  <c r="H207" i="2"/>
  <c r="H206" i="2"/>
  <c r="H205" i="2"/>
  <c r="H204" i="2"/>
  <c r="H203" i="2"/>
  <c r="H202" i="2"/>
  <c r="H201" i="2"/>
  <c r="H200" i="2"/>
  <c r="H199" i="2"/>
  <c r="H198" i="2"/>
  <c r="H193" i="2"/>
  <c r="H194" i="2"/>
  <c r="H195" i="2"/>
  <c r="H196" i="2"/>
  <c r="H197" i="2"/>
  <c r="H192" i="2"/>
  <c r="H191" i="2"/>
  <c r="H190" i="2"/>
  <c r="H189" i="2"/>
  <c r="H188" i="2"/>
  <c r="H187" i="2"/>
  <c r="H186" i="2"/>
  <c r="H185" i="2"/>
  <c r="H184" i="2"/>
  <c r="H183" i="2"/>
  <c r="H180" i="2"/>
  <c r="H181" i="2"/>
  <c r="H182" i="2"/>
  <c r="H179" i="2"/>
  <c r="H178" i="2"/>
  <c r="H177" i="2"/>
  <c r="H176" i="2"/>
  <c r="H175" i="2"/>
  <c r="H174" i="2"/>
  <c r="H173" i="2"/>
  <c r="H172" i="2"/>
  <c r="H171" i="2"/>
  <c r="H170" i="2"/>
  <c r="H169" i="2"/>
  <c r="H168" i="2"/>
  <c r="H167" i="2"/>
  <c r="H166" i="2"/>
  <c r="H165" i="2"/>
  <c r="H164" i="2"/>
  <c r="H163" i="2"/>
  <c r="H162" i="2"/>
  <c r="H161" i="2"/>
  <c r="H160" i="2"/>
  <c r="H297" i="2" l="1"/>
  <c r="H404" i="2" s="1"/>
  <c r="H392" i="2"/>
  <c r="H391" i="2"/>
  <c r="H390" i="2"/>
  <c r="H389" i="2"/>
  <c r="H388" i="2"/>
  <c r="H387" i="2"/>
  <c r="H386" i="2"/>
  <c r="H385" i="2"/>
  <c r="H384" i="2"/>
  <c r="H383" i="2"/>
  <c r="I396" i="2" l="1"/>
  <c r="H395" i="2"/>
  <c r="H394" i="2"/>
  <c r="I376" i="2"/>
  <c r="H374" i="2"/>
  <c r="H366" i="2"/>
  <c r="H365" i="2"/>
  <c r="H360" i="2"/>
  <c r="H358" i="2"/>
  <c r="H351" i="2"/>
  <c r="H352" i="2"/>
  <c r="H353" i="2"/>
  <c r="H354" i="2"/>
  <c r="H355" i="2"/>
  <c r="H356" i="2"/>
  <c r="I412" i="2" l="1"/>
  <c r="H396" i="2"/>
  <c r="H364" i="2"/>
  <c r="H367" i="2"/>
  <c r="H368" i="2"/>
  <c r="H369" i="2"/>
  <c r="H370" i="2"/>
  <c r="H371" i="2"/>
  <c r="H372" i="2"/>
  <c r="H373" i="2"/>
  <c r="H375" i="2"/>
  <c r="H357" i="2"/>
  <c r="H359" i="2"/>
  <c r="H363" i="2" l="1"/>
  <c r="H362" i="2"/>
  <c r="H376" i="2" l="1"/>
  <c r="H412" i="2" s="1"/>
  <c r="I413" i="2" l="1"/>
  <c r="H413" i="2"/>
  <c r="I405" i="2"/>
  <c r="H405" i="2"/>
  <c r="I149" i="2" l="1"/>
  <c r="H149" i="2"/>
  <c r="I139" i="2"/>
  <c r="I140" i="2" s="1"/>
  <c r="I130" i="2"/>
  <c r="H130" i="2"/>
  <c r="I128" i="2"/>
  <c r="H128" i="2"/>
  <c r="I93" i="2"/>
  <c r="I95" i="2" s="1"/>
  <c r="H93" i="2"/>
  <c r="I77" i="2"/>
  <c r="H77" i="2"/>
  <c r="I65" i="2"/>
  <c r="H65" i="2"/>
  <c r="I56" i="2"/>
  <c r="H56" i="2"/>
  <c r="I54" i="2"/>
  <c r="H54" i="2"/>
  <c r="I50" i="2"/>
  <c r="H50" i="2"/>
  <c r="I48" i="2"/>
  <c r="H48" i="2"/>
  <c r="I36" i="2"/>
  <c r="H36" i="2"/>
  <c r="I34" i="2"/>
  <c r="H34" i="2"/>
  <c r="I30" i="2"/>
  <c r="H30" i="2"/>
  <c r="I27" i="2"/>
  <c r="H27" i="2"/>
  <c r="I25" i="2"/>
  <c r="H25" i="2"/>
  <c r="I21" i="2"/>
  <c r="H21" i="2"/>
  <c r="I9" i="2"/>
  <c r="H9" i="2"/>
  <c r="H57" i="2" l="1"/>
  <c r="I131" i="2"/>
  <c r="I78" i="2"/>
  <c r="H131" i="2"/>
  <c r="I57" i="2"/>
  <c r="H78" i="2"/>
  <c r="H139" i="2"/>
  <c r="H140" i="2" s="1"/>
  <c r="H95" i="2"/>
  <c r="H79" i="2" l="1"/>
  <c r="I79" i="2"/>
</calcChain>
</file>

<file path=xl/sharedStrings.xml><?xml version="1.0" encoding="utf-8"?>
<sst xmlns="http://schemas.openxmlformats.org/spreadsheetml/2006/main" count="2262" uniqueCount="308">
  <si>
    <t>a) Úprava rozpočtu příjmů vl. hl. m. Prahy - pol. 4137 - přijetí fin. prostředků od  MČ HMP (strana MD)</t>
  </si>
  <si>
    <t>Městská část</t>
  </si>
  <si>
    <t>Číslo akce</t>
  </si>
  <si>
    <t>Název akce</t>
  </si>
  <si>
    <t>ODPA</t>
  </si>
  <si>
    <t>POL.</t>
  </si>
  <si>
    <t>ÚZ</t>
  </si>
  <si>
    <t>ORJ</t>
  </si>
  <si>
    <t>Úprava rozpočtu  (v tis. Kč)</t>
  </si>
  <si>
    <t>Skutečnost            (v Kč)</t>
  </si>
  <si>
    <t>Praha 21</t>
  </si>
  <si>
    <t>0091641000021</t>
  </si>
  <si>
    <t>SPOD</t>
  </si>
  <si>
    <t>6330</t>
  </si>
  <si>
    <t>4137</t>
  </si>
  <si>
    <t>0916</t>
  </si>
  <si>
    <t>Praha 6</t>
  </si>
  <si>
    <t>0091641000006</t>
  </si>
  <si>
    <t>Praha 7</t>
  </si>
  <si>
    <t>0091641000007</t>
  </si>
  <si>
    <t>Praha 13</t>
  </si>
  <si>
    <t>0091641000013</t>
  </si>
  <si>
    <t>Praha 2</t>
  </si>
  <si>
    <t>0091641000002</t>
  </si>
  <si>
    <t>Praha 14</t>
  </si>
  <si>
    <t>0091641000014</t>
  </si>
  <si>
    <t>Praha 11</t>
  </si>
  <si>
    <t>0091641000011</t>
  </si>
  <si>
    <t>Praha 10</t>
  </si>
  <si>
    <t>0091641000010</t>
  </si>
  <si>
    <t>13011 Celkem</t>
  </si>
  <si>
    <t>Praha 12</t>
  </si>
  <si>
    <t>Výk soc. práce</t>
  </si>
  <si>
    <t>0516</t>
  </si>
  <si>
    <t>Praha 4</t>
  </si>
  <si>
    <t>0091631000004</t>
  </si>
  <si>
    <t>0091631000010</t>
  </si>
  <si>
    <t>13015 Celkem</t>
  </si>
  <si>
    <t>0091641000012</t>
  </si>
  <si>
    <t>SLDB 2021</t>
  </si>
  <si>
    <t>Praha 5</t>
  </si>
  <si>
    <t>0091641000005</t>
  </si>
  <si>
    <t>Praha 9</t>
  </si>
  <si>
    <t>0091641000009</t>
  </si>
  <si>
    <t>Praha 1</t>
  </si>
  <si>
    <t>0091641000001</t>
  </si>
  <si>
    <t>Praha 19</t>
  </si>
  <si>
    <t>0091641000019</t>
  </si>
  <si>
    <t>Praha 22</t>
  </si>
  <si>
    <t>Praha 8</t>
  </si>
  <si>
    <t>0091641000008</t>
  </si>
  <si>
    <t>98018 Celkem</t>
  </si>
  <si>
    <t>D. Počernice</t>
  </si>
  <si>
    <t>0091641000030</t>
  </si>
  <si>
    <t>Satalice</t>
  </si>
  <si>
    <t>0091641000047</t>
  </si>
  <si>
    <t>Běchovice</t>
  </si>
  <si>
    <t>0091641000023</t>
  </si>
  <si>
    <t>Vinoř</t>
  </si>
  <si>
    <t>0091641000055</t>
  </si>
  <si>
    <t>Řeporyje</t>
  </si>
  <si>
    <t>0091641000046</t>
  </si>
  <si>
    <t>0091641000049</t>
  </si>
  <si>
    <t>0091641000052</t>
  </si>
  <si>
    <t>Zbraslav</t>
  </si>
  <si>
    <t>Koloděje</t>
  </si>
  <si>
    <t>0091641000033</t>
  </si>
  <si>
    <t>Praha 20</t>
  </si>
  <si>
    <t>0091641000020</t>
  </si>
  <si>
    <t>0091631000007</t>
  </si>
  <si>
    <t>13005</t>
  </si>
  <si>
    <t>0091631000022</t>
  </si>
  <si>
    <t>13005 Celkem</t>
  </si>
  <si>
    <t>0091646000012</t>
  </si>
  <si>
    <t>14007</t>
  </si>
  <si>
    <t>0616</t>
  </si>
  <si>
    <t>0091646000005</t>
  </si>
  <si>
    <t>0091646000009</t>
  </si>
  <si>
    <t>0091646000007</t>
  </si>
  <si>
    <t>0091646000038</t>
  </si>
  <si>
    <t>0091646000013</t>
  </si>
  <si>
    <t>0091646000014</t>
  </si>
  <si>
    <t>Praha 17</t>
  </si>
  <si>
    <t>0091646000017</t>
  </si>
  <si>
    <t>0091646000004</t>
  </si>
  <si>
    <t>14007 Celkem</t>
  </si>
  <si>
    <t>33063</t>
  </si>
  <si>
    <t>0416</t>
  </si>
  <si>
    <t>33063 Celkem</t>
  </si>
  <si>
    <t>b) Úprava rozpočtu běžných výdajů vl. HMP  - pol. 5347 - poskytnutí fin. prostředků MČ HMP (strana DAL),</t>
  </si>
  <si>
    <t>Účel / Název akce</t>
  </si>
  <si>
    <t>POL</t>
  </si>
  <si>
    <t>UZ</t>
  </si>
  <si>
    <t>Úprava rozpočtu           (v tis. Kč)</t>
  </si>
  <si>
    <t>Skutečnost         (v Kč)</t>
  </si>
  <si>
    <t>Doplňovací volby do Senátu PČR</t>
  </si>
  <si>
    <t>5347</t>
  </si>
  <si>
    <t>98071</t>
  </si>
  <si>
    <t>Praha 3</t>
  </si>
  <si>
    <t>0091641000003</t>
  </si>
  <si>
    <t>Praha 16</t>
  </si>
  <si>
    <t>0091641000016</t>
  </si>
  <si>
    <t>Odvod v rámci FV za rok 2018 na:</t>
  </si>
  <si>
    <t>Skutečnost             (v Kč)</t>
  </si>
  <si>
    <t>Min. práce a soc. věcí</t>
  </si>
  <si>
    <t>0091631000000</t>
  </si>
  <si>
    <t>Obec  přátelská rodině</t>
  </si>
  <si>
    <t>0091641000000</t>
  </si>
  <si>
    <t>Ministerstvo vnitra</t>
  </si>
  <si>
    <t>0091646000000</t>
  </si>
  <si>
    <t>MŠMT</t>
  </si>
  <si>
    <t>98018</t>
  </si>
  <si>
    <t xml:space="preserve">d) Financování - tř. 8 </t>
  </si>
  <si>
    <t>tř. 8 - financování (strana MD)</t>
  </si>
  <si>
    <t>Odbor/Organizace</t>
  </si>
  <si>
    <t>Úprava rozpočtu          (v tis. Kč)</t>
  </si>
  <si>
    <t>vl. HMP</t>
  </si>
  <si>
    <t>000</t>
  </si>
  <si>
    <t>8115</t>
  </si>
  <si>
    <t>0000</t>
  </si>
  <si>
    <t>C e l k e m</t>
  </si>
  <si>
    <t>Libuš</t>
  </si>
  <si>
    <t>Troja</t>
  </si>
  <si>
    <t>Integrace cizinců</t>
  </si>
  <si>
    <t>Volby  do Senátu PČR</t>
  </si>
  <si>
    <t>Výkon soc. práce</t>
  </si>
  <si>
    <t>Mezisoučet - vratky nevyčerpaných dotací poskytnutých z MF</t>
  </si>
  <si>
    <t>Mezisoučet - vratky nevyčerpaných dotací poskytnutých z resortních ministerstev</t>
  </si>
  <si>
    <t>Zapojení fin. prostředků na dokrytí překročených výdajů na volby do  1/3 Senátu městským částem</t>
  </si>
  <si>
    <t>tř. 8 - financování (strana DAL)</t>
  </si>
  <si>
    <t>Praha 18</t>
  </si>
  <si>
    <t>c) Úprava rozpočtu běžných výdajů - odvod v rámci FV za rok 2020 resortním ministerstvům a MF (strana DAL)</t>
  </si>
  <si>
    <t xml:space="preserve">Celkem přijaté vratky od městských částí v rámci FV se st. rozpočtem za rok 2020 </t>
  </si>
  <si>
    <t>0091641000018</t>
  </si>
  <si>
    <t>0091631000002</t>
  </si>
  <si>
    <t>0091631000013</t>
  </si>
  <si>
    <t>13016</t>
  </si>
  <si>
    <t>Obec  přátelská seniorům</t>
  </si>
  <si>
    <t>13305</t>
  </si>
  <si>
    <t>0091631000008</t>
  </si>
  <si>
    <t>Sociální služby</t>
  </si>
  <si>
    <t>13016 Celkem</t>
  </si>
  <si>
    <t>13305 Celkem</t>
  </si>
  <si>
    <t>13351</t>
  </si>
  <si>
    <t>0091631000003</t>
  </si>
  <si>
    <t>EU - šablony</t>
  </si>
  <si>
    <t>0010389000013</t>
  </si>
  <si>
    <t>0091646000003</t>
  </si>
  <si>
    <t>0091646000011</t>
  </si>
  <si>
    <t>14004</t>
  </si>
  <si>
    <t>0716</t>
  </si>
  <si>
    <t>JSDH vybavení</t>
  </si>
  <si>
    <t>0091635000056</t>
  </si>
  <si>
    <t>35025</t>
  </si>
  <si>
    <t>35442</t>
  </si>
  <si>
    <t>35025 Celkem</t>
  </si>
  <si>
    <t>35442 Celkem</t>
  </si>
  <si>
    <t>Ohodnocení zaměstnanců/COVID/</t>
  </si>
  <si>
    <t>0091645000001</t>
  </si>
  <si>
    <t>0091645000006</t>
  </si>
  <si>
    <t>0091645000010</t>
  </si>
  <si>
    <t>41317</t>
  </si>
  <si>
    <t>Soc. služby /COVID/</t>
  </si>
  <si>
    <t>Celkem dokrytí vyčerp. fin. prostředků MČ v rámci FV se st. rozpočtem za rok 2020</t>
  </si>
  <si>
    <t>98193</t>
  </si>
  <si>
    <t>98193 Celkem</t>
  </si>
  <si>
    <t>Suchdol</t>
  </si>
  <si>
    <t>0091635000000</t>
  </si>
  <si>
    <t>0010389000000</t>
  </si>
  <si>
    <t xml:space="preserve">EU- Šablony </t>
  </si>
  <si>
    <t>Ministerstvo zdrav.</t>
  </si>
  <si>
    <t>0091645000000</t>
  </si>
  <si>
    <t>Ohodnocení zaměstnanců /COVID/</t>
  </si>
  <si>
    <t>0090401000000</t>
  </si>
  <si>
    <t>0504</t>
  </si>
  <si>
    <t>nevyčerp. dotace od MČ Praha 8 soc. služby FV 2020</t>
  </si>
  <si>
    <t>nevyčerp. dotace od MČ Praha 4 soc. služby FV 2020</t>
  </si>
  <si>
    <t>13351 Celkem</t>
  </si>
  <si>
    <t>14004 Celkem</t>
  </si>
  <si>
    <t>Celkem odvody resortním ministerstvům</t>
  </si>
  <si>
    <t>Celkem odvody na  resortní min. a na MF v rámci FV za rok 2020</t>
  </si>
  <si>
    <t>Min. financí</t>
  </si>
  <si>
    <t>Celkem odvody MF</t>
  </si>
  <si>
    <t>a) Úprava rozpočtu příjmů vl. HMP - pol. 4137 - přijetí fin. prostředků od MČ HMP (strana MD)</t>
  </si>
  <si>
    <t>Úprava rozpočtu     (v tis. Kč)</t>
  </si>
  <si>
    <t>Částka v Kč</t>
  </si>
  <si>
    <t>Celkem odvody MČ na HMP v rámci FV s HMP za rok 2020</t>
  </si>
  <si>
    <t>Celkem dokrytí vyčerp. fin. prostředků MČ v rámci FV s HMP za rok 2020</t>
  </si>
  <si>
    <t xml:space="preserve"> tř. 8 - financování (strana DAL)</t>
  </si>
  <si>
    <t>Úprava rozpočtu              (v tis. Kč)</t>
  </si>
  <si>
    <t>0091642000000</t>
  </si>
  <si>
    <t>-</t>
  </si>
  <si>
    <t>1016</t>
  </si>
  <si>
    <t>0091642000001</t>
  </si>
  <si>
    <t>Účelové prostředky r. 2019</t>
  </si>
  <si>
    <t>81</t>
  </si>
  <si>
    <t>108</t>
  </si>
  <si>
    <t>Doplatky místních poplatků</t>
  </si>
  <si>
    <t>0091642000003</t>
  </si>
  <si>
    <t>115</t>
  </si>
  <si>
    <t>118</t>
  </si>
  <si>
    <t>96</t>
  </si>
  <si>
    <t>0091642000005</t>
  </si>
  <si>
    <t>0091642000006</t>
  </si>
  <si>
    <t>Přeplatky místních poplatků</t>
  </si>
  <si>
    <t>c) Úprava rozpočtu běžných výdajů vl. HMP - pol. 5347 - poskytnutí fin. prostředků MČ HMP (strana DAL)</t>
  </si>
  <si>
    <t>0091642000017</t>
  </si>
  <si>
    <t>0091642000020</t>
  </si>
  <si>
    <t>Čakovice</t>
  </si>
  <si>
    <t>0091642000026</t>
  </si>
  <si>
    <t>Ďáblice</t>
  </si>
  <si>
    <t>0091642000027</t>
  </si>
  <si>
    <t>Dolní Počernice</t>
  </si>
  <si>
    <t>0091642000030</t>
  </si>
  <si>
    <t>Lipence</t>
  </si>
  <si>
    <t>0091642000039</t>
  </si>
  <si>
    <t>Śeberov</t>
  </si>
  <si>
    <t>0091642000050</t>
  </si>
  <si>
    <t>Praha 15</t>
  </si>
  <si>
    <t>Participativní rozpočty</t>
  </si>
  <si>
    <t>109</t>
  </si>
  <si>
    <t>0091642000011</t>
  </si>
  <si>
    <t>0091642000014</t>
  </si>
  <si>
    <t>0091642000015</t>
  </si>
  <si>
    <t>Ostatní doplatky</t>
  </si>
  <si>
    <t>0091642000012</t>
  </si>
  <si>
    <t>0091642000021</t>
  </si>
  <si>
    <t>0091642000049</t>
  </si>
  <si>
    <t>0091642000056</t>
  </si>
  <si>
    <t>Participativní rozpočty - pilotní projekt</t>
  </si>
  <si>
    <t>140</t>
  </si>
  <si>
    <t>0091642000007</t>
  </si>
  <si>
    <t>0091642000022</t>
  </si>
  <si>
    <t>d) Úprava rozpočtu kapitálových výdajů vl. HMP - pol. 6363 - poskytnutí fin. prostředků MČ HMP (strana DAL)</t>
  </si>
  <si>
    <t>6363</t>
  </si>
  <si>
    <t>119</t>
  </si>
  <si>
    <t>141</t>
  </si>
  <si>
    <t>0091642000010</t>
  </si>
  <si>
    <t>Kolovraty</t>
  </si>
  <si>
    <t>0091642000034</t>
  </si>
  <si>
    <t>b) Úprava rozpočtu příjmů vl. HMP - pol. 4251 - přijetí fin. prostředků od MČ HMP (strana MD)</t>
  </si>
  <si>
    <t>12</t>
  </si>
  <si>
    <t>Účelové prostředky r. 2020</t>
  </si>
  <si>
    <t>127</t>
  </si>
  <si>
    <t>130</t>
  </si>
  <si>
    <t>Ostatní vratky</t>
  </si>
  <si>
    <t>0091642000002</t>
  </si>
  <si>
    <t>0091642000004</t>
  </si>
  <si>
    <t>0091642000008</t>
  </si>
  <si>
    <t>0091642000009</t>
  </si>
  <si>
    <t>0091642000013</t>
  </si>
  <si>
    <t>0091642000016</t>
  </si>
  <si>
    <t>0091642000018</t>
  </si>
  <si>
    <t>0091642000019</t>
  </si>
  <si>
    <t>0091642000023</t>
  </si>
  <si>
    <t>Dolní Chabry</t>
  </si>
  <si>
    <t>0091642000028</t>
  </si>
  <si>
    <t>Dubeč</t>
  </si>
  <si>
    <t>0091642000031</t>
  </si>
  <si>
    <t>Klánovice</t>
  </si>
  <si>
    <t>0091642000032</t>
  </si>
  <si>
    <t>0091642000033</t>
  </si>
  <si>
    <t>Královice</t>
  </si>
  <si>
    <t>0091642000035</t>
  </si>
  <si>
    <t>Křeslice</t>
  </si>
  <si>
    <t>0091642000036</t>
  </si>
  <si>
    <t>Kunratice</t>
  </si>
  <si>
    <t>0091642000037</t>
  </si>
  <si>
    <t>0091642000038</t>
  </si>
  <si>
    <t>Lochkov</t>
  </si>
  <si>
    <t>0091642000040</t>
  </si>
  <si>
    <t>0091642000041</t>
  </si>
  <si>
    <t>Lysolaje</t>
  </si>
  <si>
    <t>Nebušice</t>
  </si>
  <si>
    <t>0091642000042</t>
  </si>
  <si>
    <t>Nedvězí</t>
  </si>
  <si>
    <t>0091642000043</t>
  </si>
  <si>
    <t>Petrovice</t>
  </si>
  <si>
    <t>0091642000044</t>
  </si>
  <si>
    <t>Přední Kopanina</t>
  </si>
  <si>
    <t>0091642000045</t>
  </si>
  <si>
    <t>0091642000046</t>
  </si>
  <si>
    <t>0091642000047</t>
  </si>
  <si>
    <t>Slivenec</t>
  </si>
  <si>
    <t>0091642000048</t>
  </si>
  <si>
    <t>Šeberov</t>
  </si>
  <si>
    <t>Štěrboholy</t>
  </si>
  <si>
    <t>0091642000051</t>
  </si>
  <si>
    <t>0091642000052</t>
  </si>
  <si>
    <t>Újezd</t>
  </si>
  <si>
    <t>0091642000053</t>
  </si>
  <si>
    <t>Velká Chuchle</t>
  </si>
  <si>
    <t>0091642000054</t>
  </si>
  <si>
    <t>0091642000055</t>
  </si>
  <si>
    <t>Zličín</t>
  </si>
  <si>
    <t>0091642000057</t>
  </si>
  <si>
    <t>84</t>
  </si>
  <si>
    <t>90</t>
  </si>
  <si>
    <t>4251</t>
  </si>
  <si>
    <t>Benice</t>
  </si>
  <si>
    <t>0091642000024</t>
  </si>
  <si>
    <t>Březiněves</t>
  </si>
  <si>
    <t>0091642000025</t>
  </si>
  <si>
    <t>e) Úprava rozpočtu tř. 8 - financování (pol. 8115)</t>
  </si>
  <si>
    <t>2) Úprava rozpočtu vl. HMP ve vazbě na fin. vypořádání dotací poskytnutých v r. 2020 MČ z rozpočtu HMP</t>
  </si>
  <si>
    <t xml:space="preserve">1) Úprava rozpočtu vl. hl. m. Prahy ve vazbě na finanční vypořádání dotací poskytnutých v roce 2020  </t>
  </si>
  <si>
    <t>MČ hl. m. Prahy z Ministestva financí a resortních ministerstev</t>
  </si>
  <si>
    <t>Příloha č. 10 k usnesení Zastupitelstva HMP č. 28/42 ze dne 17. 6.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</si>
</sst>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i/>
      <sz val="8"/>
      <color theme="1"/>
      <name val="Calibri"/>
      <family val="2"/>
      <charset val="238"/>
      <scheme val="minor"/>
    </font>
    <font>
      <b/>
      <i/>
      <sz val="8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i/>
      <sz val="8"/>
      <name val="Calibri"/>
      <family val="2"/>
      <charset val="238"/>
      <scheme val="minor"/>
    </font>
    <font>
      <b/>
      <sz val="8"/>
      <color rgb="FFFF00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i/>
      <u/>
      <sz val="12"/>
      <color theme="1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61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/>
    <xf numFmtId="0" fontId="4" fillId="0" borderId="0" xfId="0" applyFont="1"/>
    <xf numFmtId="0" fontId="5" fillId="0" borderId="1" xfId="0" applyFont="1" applyBorder="1" applyAlignment="1">
      <alignment wrapText="1"/>
    </xf>
    <xf numFmtId="0" fontId="5" fillId="0" borderId="2" xfId="0" applyFont="1" applyBorder="1" applyAlignment="1">
      <alignment wrapText="1"/>
    </xf>
    <xf numFmtId="0" fontId="6" fillId="0" borderId="2" xfId="0" applyFont="1" applyBorder="1" applyAlignment="1">
      <alignment wrapText="1"/>
    </xf>
    <xf numFmtId="0" fontId="6" fillId="0" borderId="3" xfId="0" applyFont="1" applyBorder="1" applyAlignment="1">
      <alignment horizontal="center" wrapText="1"/>
    </xf>
    <xf numFmtId="0" fontId="0" fillId="0" borderId="0" xfId="0" applyFill="1"/>
    <xf numFmtId="0" fontId="7" fillId="0" borderId="0" xfId="0" applyFont="1"/>
    <xf numFmtId="0" fontId="9" fillId="0" borderId="0" xfId="0" applyFont="1"/>
    <xf numFmtId="49" fontId="10" fillId="0" borderId="8" xfId="0" applyNumberFormat="1" applyFont="1" applyBorder="1" applyAlignment="1">
      <alignment horizontal="left"/>
    </xf>
    <xf numFmtId="49" fontId="10" fillId="0" borderId="6" xfId="0" applyNumberFormat="1" applyFont="1" applyBorder="1" applyAlignment="1">
      <alignment horizontal="left"/>
    </xf>
    <xf numFmtId="49" fontId="10" fillId="0" borderId="6" xfId="0" applyNumberFormat="1" applyFont="1" applyBorder="1" applyAlignment="1">
      <alignment horizontal="left" wrapText="1"/>
    </xf>
    <xf numFmtId="49" fontId="8" fillId="0" borderId="6" xfId="0" applyNumberFormat="1" applyFont="1" applyBorder="1" applyAlignment="1">
      <alignment horizontal="left"/>
    </xf>
    <xf numFmtId="4" fontId="8" fillId="0" borderId="5" xfId="0" applyNumberFormat="1" applyFont="1" applyFill="1" applyBorder="1" applyAlignment="1">
      <alignment horizontal="right"/>
    </xf>
    <xf numFmtId="4" fontId="10" fillId="0" borderId="9" xfId="0" applyNumberFormat="1" applyFont="1" applyBorder="1"/>
    <xf numFmtId="49" fontId="10" fillId="3" borderId="8" xfId="0" applyNumberFormat="1" applyFont="1" applyFill="1" applyBorder="1" applyAlignment="1">
      <alignment horizontal="left"/>
    </xf>
    <xf numFmtId="49" fontId="10" fillId="3" borderId="6" xfId="0" applyNumberFormat="1" applyFont="1" applyFill="1" applyBorder="1" applyAlignment="1">
      <alignment horizontal="left"/>
    </xf>
    <xf numFmtId="49" fontId="10" fillId="3" borderId="6" xfId="0" applyNumberFormat="1" applyFont="1" applyFill="1" applyBorder="1" applyAlignment="1">
      <alignment horizontal="left" wrapText="1"/>
    </xf>
    <xf numFmtId="49" fontId="8" fillId="3" borderId="6" xfId="0" applyNumberFormat="1" applyFont="1" applyFill="1" applyBorder="1" applyAlignment="1">
      <alignment horizontal="left"/>
    </xf>
    <xf numFmtId="4" fontId="8" fillId="3" borderId="5" xfId="0" applyNumberFormat="1" applyFont="1" applyFill="1" applyBorder="1" applyAlignment="1">
      <alignment horizontal="right"/>
    </xf>
    <xf numFmtId="4" fontId="10" fillId="3" borderId="9" xfId="0" applyNumberFormat="1" applyFont="1" applyFill="1" applyBorder="1"/>
    <xf numFmtId="49" fontId="10" fillId="0" borderId="4" xfId="0" applyNumberFormat="1" applyFont="1" applyBorder="1" applyAlignment="1">
      <alignment horizontal="left"/>
    </xf>
    <xf numFmtId="49" fontId="10" fillId="0" borderId="5" xfId="0" applyNumberFormat="1" applyFont="1" applyBorder="1" applyAlignment="1">
      <alignment horizontal="left"/>
    </xf>
    <xf numFmtId="49" fontId="10" fillId="0" borderId="5" xfId="0" applyNumberFormat="1" applyFont="1" applyBorder="1" applyAlignment="1">
      <alignment horizontal="left" wrapText="1"/>
    </xf>
    <xf numFmtId="49" fontId="8" fillId="0" borderId="5" xfId="0" applyNumberFormat="1" applyFont="1" applyBorder="1" applyAlignment="1">
      <alignment horizontal="left"/>
    </xf>
    <xf numFmtId="4" fontId="8" fillId="0" borderId="7" xfId="0" applyNumberFormat="1" applyFont="1" applyBorder="1"/>
    <xf numFmtId="49" fontId="10" fillId="3" borderId="4" xfId="0" applyNumberFormat="1" applyFont="1" applyFill="1" applyBorder="1" applyAlignment="1">
      <alignment horizontal="left"/>
    </xf>
    <xf numFmtId="49" fontId="10" fillId="3" borderId="5" xfId="0" applyNumberFormat="1" applyFont="1" applyFill="1" applyBorder="1" applyAlignment="1">
      <alignment horizontal="left"/>
    </xf>
    <xf numFmtId="49" fontId="10" fillId="3" borderId="5" xfId="0" applyNumberFormat="1" applyFont="1" applyFill="1" applyBorder="1" applyAlignment="1">
      <alignment horizontal="left" wrapText="1"/>
    </xf>
    <xf numFmtId="49" fontId="8" fillId="3" borderId="5" xfId="0" applyNumberFormat="1" applyFont="1" applyFill="1" applyBorder="1" applyAlignment="1">
      <alignment horizontal="left"/>
    </xf>
    <xf numFmtId="4" fontId="8" fillId="3" borderId="7" xfId="0" applyNumberFormat="1" applyFont="1" applyFill="1" applyBorder="1"/>
    <xf numFmtId="4" fontId="8" fillId="0" borderId="6" xfId="0" applyNumberFormat="1" applyFont="1" applyFill="1" applyBorder="1" applyAlignment="1">
      <alignment horizontal="right"/>
    </xf>
    <xf numFmtId="4" fontId="8" fillId="0" borderId="9" xfId="0" applyNumberFormat="1" applyFont="1" applyBorder="1"/>
    <xf numFmtId="4" fontId="8" fillId="3" borderId="7" xfId="0" applyNumberFormat="1" applyFont="1" applyFill="1" applyBorder="1" applyAlignment="1">
      <alignment horizontal="right"/>
    </xf>
    <xf numFmtId="49" fontId="10" fillId="3" borderId="23" xfId="0" applyNumberFormat="1" applyFont="1" applyFill="1" applyBorder="1" applyAlignment="1">
      <alignment horizontal="left"/>
    </xf>
    <xf numFmtId="49" fontId="10" fillId="3" borderId="25" xfId="0" applyNumberFormat="1" applyFont="1" applyFill="1" applyBorder="1" applyAlignment="1">
      <alignment horizontal="left"/>
    </xf>
    <xf numFmtId="49" fontId="10" fillId="3" borderId="25" xfId="0" applyNumberFormat="1" applyFont="1" applyFill="1" applyBorder="1" applyAlignment="1">
      <alignment horizontal="left" wrapText="1"/>
    </xf>
    <xf numFmtId="49" fontId="8" fillId="3" borderId="25" xfId="0" applyNumberFormat="1" applyFont="1" applyFill="1" applyBorder="1" applyAlignment="1">
      <alignment horizontal="left"/>
    </xf>
    <xf numFmtId="4" fontId="8" fillId="3" borderId="17" xfId="0" applyNumberFormat="1" applyFont="1" applyFill="1" applyBorder="1" applyAlignment="1">
      <alignment horizontal="right"/>
    </xf>
    <xf numFmtId="4" fontId="10" fillId="3" borderId="27" xfId="0" applyNumberFormat="1" applyFont="1" applyFill="1" applyBorder="1"/>
    <xf numFmtId="0" fontId="11" fillId="4" borderId="30" xfId="0" applyFont="1" applyFill="1" applyBorder="1"/>
    <xf numFmtId="49" fontId="11" fillId="4" borderId="29" xfId="0" applyNumberFormat="1" applyFont="1" applyFill="1" applyBorder="1"/>
    <xf numFmtId="0" fontId="11" fillId="4" borderId="29" xfId="0" applyFont="1" applyFill="1" applyBorder="1" applyAlignment="1">
      <alignment wrapText="1"/>
    </xf>
    <xf numFmtId="0" fontId="12" fillId="4" borderId="29" xfId="0" applyFont="1" applyFill="1" applyBorder="1"/>
    <xf numFmtId="49" fontId="12" fillId="4" borderId="22" xfId="0" applyNumberFormat="1" applyFont="1" applyFill="1" applyBorder="1"/>
    <xf numFmtId="4" fontId="12" fillId="4" borderId="22" xfId="0" applyNumberFormat="1" applyFont="1" applyFill="1" applyBorder="1" applyAlignment="1">
      <alignment horizontal="right"/>
    </xf>
    <xf numFmtId="4" fontId="12" fillId="4" borderId="9" xfId="0" applyNumberFormat="1" applyFont="1" applyFill="1" applyBorder="1" applyAlignment="1">
      <alignment horizontal="right"/>
    </xf>
    <xf numFmtId="49" fontId="10" fillId="3" borderId="16" xfId="0" applyNumberFormat="1" applyFont="1" applyFill="1" applyBorder="1" applyAlignment="1">
      <alignment horizontal="left"/>
    </xf>
    <xf numFmtId="49" fontId="10" fillId="3" borderId="17" xfId="0" applyNumberFormat="1" applyFont="1" applyFill="1" applyBorder="1" applyAlignment="1">
      <alignment horizontal="left"/>
    </xf>
    <xf numFmtId="49" fontId="10" fillId="3" borderId="17" xfId="0" applyNumberFormat="1" applyFont="1" applyFill="1" applyBorder="1" applyAlignment="1">
      <alignment horizontal="left" wrapText="1"/>
    </xf>
    <xf numFmtId="49" fontId="8" fillId="3" borderId="17" xfId="0" applyNumberFormat="1" applyFont="1" applyFill="1" applyBorder="1" applyAlignment="1">
      <alignment horizontal="left"/>
    </xf>
    <xf numFmtId="4" fontId="8" fillId="3" borderId="18" xfId="0" applyNumberFormat="1" applyFont="1" applyFill="1" applyBorder="1"/>
    <xf numFmtId="49" fontId="11" fillId="4" borderId="28" xfId="0" applyNumberFormat="1" applyFont="1" applyFill="1" applyBorder="1"/>
    <xf numFmtId="0" fontId="11" fillId="4" borderId="28" xfId="0" applyFont="1" applyFill="1" applyBorder="1" applyAlignment="1">
      <alignment wrapText="1"/>
    </xf>
    <xf numFmtId="0" fontId="12" fillId="4" borderId="28" xfId="0" applyFont="1" applyFill="1" applyBorder="1"/>
    <xf numFmtId="49" fontId="12" fillId="4" borderId="24" xfId="0" applyNumberFormat="1" applyFont="1" applyFill="1" applyBorder="1"/>
    <xf numFmtId="4" fontId="12" fillId="4" borderId="24" xfId="0" applyNumberFormat="1" applyFont="1" applyFill="1" applyBorder="1" applyAlignment="1">
      <alignment horizontal="right"/>
    </xf>
    <xf numFmtId="4" fontId="12" fillId="4" borderId="27" xfId="0" applyNumberFormat="1" applyFont="1" applyFill="1" applyBorder="1" applyAlignment="1">
      <alignment horizontal="right"/>
    </xf>
    <xf numFmtId="0" fontId="13" fillId="2" borderId="11" xfId="0" applyFont="1" applyFill="1" applyBorder="1"/>
    <xf numFmtId="0" fontId="13" fillId="2" borderId="12" xfId="0" applyFont="1" applyFill="1" applyBorder="1"/>
    <xf numFmtId="49" fontId="13" fillId="2" borderId="2" xfId="0" applyNumberFormat="1" applyFont="1" applyFill="1" applyBorder="1" applyAlignment="1">
      <alignment horizontal="left"/>
    </xf>
    <xf numFmtId="4" fontId="13" fillId="2" borderId="2" xfId="0" applyNumberFormat="1" applyFont="1" applyFill="1" applyBorder="1" applyAlignment="1">
      <alignment horizontal="right"/>
    </xf>
    <xf numFmtId="4" fontId="13" fillId="2" borderId="3" xfId="0" applyNumberFormat="1" applyFont="1" applyFill="1" applyBorder="1" applyAlignment="1">
      <alignment horizontal="right"/>
    </xf>
    <xf numFmtId="49" fontId="8" fillId="0" borderId="8" xfId="0" applyNumberFormat="1" applyFont="1" applyBorder="1" applyAlignment="1">
      <alignment horizontal="left"/>
    </xf>
    <xf numFmtId="49" fontId="8" fillId="0" borderId="6" xfId="0" applyNumberFormat="1" applyFont="1" applyBorder="1" applyAlignment="1">
      <alignment horizontal="left" wrapText="1"/>
    </xf>
    <xf numFmtId="4" fontId="8" fillId="0" borderId="9" xfId="0" applyNumberFormat="1" applyFont="1" applyBorder="1" applyAlignment="1">
      <alignment horizontal="right"/>
    </xf>
    <xf numFmtId="0" fontId="13" fillId="2" borderId="2" xfId="0" applyFont="1" applyFill="1" applyBorder="1"/>
    <xf numFmtId="0" fontId="13" fillId="0" borderId="0" xfId="0" applyFont="1" applyBorder="1"/>
    <xf numFmtId="4" fontId="13" fillId="0" borderId="0" xfId="0" applyNumberFormat="1" applyFont="1" applyBorder="1"/>
    <xf numFmtId="0" fontId="14" fillId="0" borderId="0" xfId="0" applyFont="1"/>
    <xf numFmtId="0" fontId="13" fillId="0" borderId="0" xfId="0" applyFont="1"/>
    <xf numFmtId="0" fontId="8" fillId="0" borderId="0" xfId="0" applyFont="1"/>
    <xf numFmtId="0" fontId="10" fillId="0" borderId="8" xfId="0" applyFont="1" applyBorder="1"/>
    <xf numFmtId="0" fontId="8" fillId="0" borderId="6" xfId="0" applyFont="1" applyBorder="1"/>
    <xf numFmtId="4" fontId="15" fillId="0" borderId="9" xfId="0" applyNumberFormat="1" applyFont="1" applyBorder="1"/>
    <xf numFmtId="49" fontId="10" fillId="0" borderId="23" xfId="0" applyNumberFormat="1" applyFont="1" applyBorder="1" applyAlignment="1">
      <alignment horizontal="left"/>
    </xf>
    <xf numFmtId="49" fontId="10" fillId="0" borderId="24" xfId="0" applyNumberFormat="1" applyFont="1" applyBorder="1" applyAlignment="1">
      <alignment horizontal="left"/>
    </xf>
    <xf numFmtId="49" fontId="10" fillId="0" borderId="25" xfId="0" applyNumberFormat="1" applyFont="1" applyBorder="1" applyAlignment="1">
      <alignment horizontal="left" wrapText="1"/>
    </xf>
    <xf numFmtId="49" fontId="8" fillId="0" borderId="25" xfId="0" applyNumberFormat="1" applyFont="1" applyBorder="1" applyAlignment="1">
      <alignment horizontal="left"/>
    </xf>
    <xf numFmtId="0" fontId="10" fillId="0" borderId="6" xfId="0" applyFont="1" applyBorder="1" applyAlignment="1">
      <alignment wrapText="1"/>
    </xf>
    <xf numFmtId="49" fontId="8" fillId="0" borderId="6" xfId="0" applyNumberFormat="1" applyFont="1" applyBorder="1"/>
    <xf numFmtId="4" fontId="8" fillId="0" borderId="9" xfId="0" applyNumberFormat="1" applyFont="1" applyFill="1" applyBorder="1"/>
    <xf numFmtId="49" fontId="11" fillId="3" borderId="8" xfId="0" applyNumberFormat="1" applyFont="1" applyFill="1" applyBorder="1" applyAlignment="1">
      <alignment horizontal="left"/>
    </xf>
    <xf numFmtId="49" fontId="11" fillId="3" borderId="6" xfId="0" applyNumberFormat="1" applyFont="1" applyFill="1" applyBorder="1" applyAlignment="1">
      <alignment horizontal="left"/>
    </xf>
    <xf numFmtId="0" fontId="11" fillId="3" borderId="6" xfId="0" applyFont="1" applyFill="1" applyBorder="1" applyAlignment="1">
      <alignment wrapText="1"/>
    </xf>
    <xf numFmtId="0" fontId="12" fillId="3" borderId="6" xfId="0" applyFont="1" applyFill="1" applyBorder="1"/>
    <xf numFmtId="49" fontId="12" fillId="3" borderId="6" xfId="0" applyNumberFormat="1" applyFont="1" applyFill="1" applyBorder="1" applyAlignment="1">
      <alignment horizontal="left"/>
    </xf>
    <xf numFmtId="49" fontId="12" fillId="3" borderId="6" xfId="0" applyNumberFormat="1" applyFont="1" applyFill="1" applyBorder="1"/>
    <xf numFmtId="4" fontId="12" fillId="3" borderId="6" xfId="0" applyNumberFormat="1" applyFont="1" applyFill="1" applyBorder="1" applyAlignment="1">
      <alignment horizontal="right"/>
    </xf>
    <xf numFmtId="4" fontId="12" fillId="3" borderId="9" xfId="0" applyNumberFormat="1" applyFont="1" applyFill="1" applyBorder="1" applyAlignment="1">
      <alignment horizontal="right"/>
    </xf>
    <xf numFmtId="49" fontId="15" fillId="0" borderId="8" xfId="0" applyNumberFormat="1" applyFont="1" applyBorder="1" applyAlignment="1">
      <alignment horizontal="left"/>
    </xf>
    <xf numFmtId="49" fontId="15" fillId="0" borderId="6" xfId="0" applyNumberFormat="1" applyFont="1" applyBorder="1" applyAlignment="1">
      <alignment horizontal="left"/>
    </xf>
    <xf numFmtId="0" fontId="15" fillId="0" borderId="6" xfId="0" applyFont="1" applyBorder="1" applyAlignment="1">
      <alignment wrapText="1"/>
    </xf>
    <xf numFmtId="4" fontId="16" fillId="0" borderId="6" xfId="0" applyNumberFormat="1" applyFont="1" applyFill="1" applyBorder="1" applyAlignment="1">
      <alignment horizontal="right"/>
    </xf>
    <xf numFmtId="4" fontId="16" fillId="0" borderId="9" xfId="0" applyNumberFormat="1" applyFont="1" applyFill="1" applyBorder="1" applyAlignment="1">
      <alignment horizontal="right"/>
    </xf>
    <xf numFmtId="49" fontId="11" fillId="3" borderId="23" xfId="0" applyNumberFormat="1" applyFont="1" applyFill="1" applyBorder="1" applyAlignment="1">
      <alignment horizontal="left"/>
    </xf>
    <xf numFmtId="49" fontId="11" fillId="3" borderId="25" xfId="0" applyNumberFormat="1" applyFont="1" applyFill="1" applyBorder="1" applyAlignment="1">
      <alignment horizontal="left"/>
    </xf>
    <xf numFmtId="0" fontId="11" fillId="3" borderId="25" xfId="0" applyFont="1" applyFill="1" applyBorder="1" applyAlignment="1">
      <alignment wrapText="1"/>
    </xf>
    <xf numFmtId="0" fontId="12" fillId="3" borderId="25" xfId="0" applyFont="1" applyFill="1" applyBorder="1"/>
    <xf numFmtId="49" fontId="12" fillId="3" borderId="25" xfId="0" applyNumberFormat="1" applyFont="1" applyFill="1" applyBorder="1" applyAlignment="1">
      <alignment horizontal="left"/>
    </xf>
    <xf numFmtId="49" fontId="12" fillId="3" borderId="25" xfId="0" applyNumberFormat="1" applyFont="1" applyFill="1" applyBorder="1"/>
    <xf numFmtId="4" fontId="12" fillId="3" borderId="25" xfId="0" applyNumberFormat="1" applyFont="1" applyFill="1" applyBorder="1" applyAlignment="1">
      <alignment horizontal="right"/>
    </xf>
    <xf numFmtId="4" fontId="12" fillId="3" borderId="27" xfId="0" applyNumberFormat="1" applyFont="1" applyFill="1" applyBorder="1" applyAlignment="1">
      <alignment horizontal="right"/>
    </xf>
    <xf numFmtId="0" fontId="10" fillId="0" borderId="0" xfId="0" applyFont="1" applyBorder="1"/>
    <xf numFmtId="49" fontId="10" fillId="0" borderId="0" xfId="0" applyNumberFormat="1" applyFont="1" applyBorder="1"/>
    <xf numFmtId="0" fontId="8" fillId="0" borderId="0" xfId="0" applyFont="1" applyBorder="1"/>
    <xf numFmtId="49" fontId="8" fillId="0" borderId="0" xfId="0" applyNumberFormat="1" applyFont="1" applyBorder="1"/>
    <xf numFmtId="4" fontId="8" fillId="0" borderId="0" xfId="0" applyNumberFormat="1" applyFont="1" applyBorder="1"/>
    <xf numFmtId="0" fontId="8" fillId="0" borderId="23" xfId="0" applyFont="1" applyBorder="1"/>
    <xf numFmtId="49" fontId="8" fillId="0" borderId="25" xfId="0" applyNumberFormat="1" applyFont="1" applyBorder="1" applyAlignment="1">
      <alignment horizontal="center"/>
    </xf>
    <xf numFmtId="0" fontId="8" fillId="0" borderId="25" xfId="0" applyFont="1" applyFill="1" applyBorder="1" applyAlignment="1">
      <alignment horizontal="left" wrapText="1"/>
    </xf>
    <xf numFmtId="49" fontId="8" fillId="0" borderId="25" xfId="0" applyNumberFormat="1" applyFont="1" applyFill="1" applyBorder="1" applyAlignment="1">
      <alignment horizontal="center"/>
    </xf>
    <xf numFmtId="4" fontId="8" fillId="0" borderId="25" xfId="0" applyNumberFormat="1" applyFont="1" applyBorder="1" applyAlignment="1">
      <alignment horizontal="right"/>
    </xf>
    <xf numFmtId="4" fontId="8" fillId="0" borderId="27" xfId="0" applyNumberFormat="1" applyFont="1" applyBorder="1" applyAlignment="1">
      <alignment horizontal="right"/>
    </xf>
    <xf numFmtId="0" fontId="13" fillId="3" borderId="1" xfId="0" applyFont="1" applyFill="1" applyBorder="1"/>
    <xf numFmtId="49" fontId="13" fillId="3" borderId="2" xfId="0" applyNumberFormat="1" applyFont="1" applyFill="1" applyBorder="1" applyAlignment="1">
      <alignment horizontal="center"/>
    </xf>
    <xf numFmtId="0" fontId="13" fillId="3" borderId="2" xfId="0" applyFont="1" applyFill="1" applyBorder="1" applyAlignment="1">
      <alignment horizontal="center"/>
    </xf>
    <xf numFmtId="4" fontId="13" fillId="3" borderId="2" xfId="0" applyNumberFormat="1" applyFont="1" applyFill="1" applyBorder="1" applyAlignment="1">
      <alignment horizontal="right"/>
    </xf>
    <xf numFmtId="4" fontId="13" fillId="3" borderId="3" xfId="0" applyNumberFormat="1" applyFont="1" applyFill="1" applyBorder="1" applyAlignment="1">
      <alignment horizontal="right"/>
    </xf>
    <xf numFmtId="49" fontId="13" fillId="0" borderId="0" xfId="0" applyNumberFormat="1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49" fontId="13" fillId="0" borderId="0" xfId="0" applyNumberFormat="1" applyFont="1" applyFill="1" applyBorder="1" applyAlignment="1">
      <alignment horizontal="center"/>
    </xf>
    <xf numFmtId="4" fontId="13" fillId="0" borderId="0" xfId="0" applyNumberFormat="1" applyFont="1" applyBorder="1" applyAlignment="1">
      <alignment horizontal="right"/>
    </xf>
    <xf numFmtId="0" fontId="8" fillId="0" borderId="8" xfId="0" applyFont="1" applyBorder="1" applyAlignment="1">
      <alignment horizontal="right"/>
    </xf>
    <xf numFmtId="49" fontId="8" fillId="0" borderId="6" xfId="0" applyNumberFormat="1" applyFont="1" applyBorder="1" applyAlignment="1">
      <alignment horizontal="right"/>
    </xf>
    <xf numFmtId="0" fontId="8" fillId="0" borderId="6" xfId="0" applyFont="1" applyBorder="1" applyAlignment="1">
      <alignment horizontal="left" wrapText="1"/>
    </xf>
    <xf numFmtId="0" fontId="8" fillId="0" borderId="23" xfId="0" applyFont="1" applyBorder="1" applyAlignment="1">
      <alignment horizontal="right"/>
    </xf>
    <xf numFmtId="49" fontId="8" fillId="0" borderId="25" xfId="0" applyNumberFormat="1" applyFont="1" applyBorder="1" applyAlignment="1">
      <alignment horizontal="right"/>
    </xf>
    <xf numFmtId="0" fontId="8" fillId="0" borderId="25" xfId="0" applyFont="1" applyBorder="1" applyAlignment="1">
      <alignment horizontal="left" wrapText="1"/>
    </xf>
    <xf numFmtId="4" fontId="8" fillId="0" borderId="25" xfId="0" applyNumberFormat="1" applyFont="1" applyFill="1" applyBorder="1" applyAlignment="1">
      <alignment horizontal="right"/>
    </xf>
    <xf numFmtId="0" fontId="13" fillId="3" borderId="1" xfId="0" applyFont="1" applyFill="1" applyBorder="1" applyAlignment="1">
      <alignment horizontal="right"/>
    </xf>
    <xf numFmtId="49" fontId="13" fillId="3" borderId="2" xfId="0" applyNumberFormat="1" applyFont="1" applyFill="1" applyBorder="1" applyAlignment="1">
      <alignment horizontal="right"/>
    </xf>
    <xf numFmtId="0" fontId="13" fillId="0" borderId="0" xfId="0" applyFont="1" applyBorder="1" applyAlignment="1">
      <alignment horizontal="right"/>
    </xf>
    <xf numFmtId="49" fontId="13" fillId="0" borderId="0" xfId="0" applyNumberFormat="1" applyFont="1" applyBorder="1" applyAlignment="1">
      <alignment horizontal="right"/>
    </xf>
    <xf numFmtId="0" fontId="10" fillId="0" borderId="0" xfId="0" applyFont="1"/>
    <xf numFmtId="0" fontId="8" fillId="0" borderId="8" xfId="0" applyFont="1" applyFill="1" applyBorder="1" applyAlignment="1">
      <alignment horizontal="left"/>
    </xf>
    <xf numFmtId="49" fontId="8" fillId="0" borderId="25" xfId="0" applyNumberFormat="1" applyFont="1" applyBorder="1" applyAlignment="1">
      <alignment wrapText="1"/>
    </xf>
    <xf numFmtId="49" fontId="8" fillId="0" borderId="41" xfId="0" applyNumberFormat="1" applyFont="1" applyBorder="1" applyAlignment="1">
      <alignment horizontal="center"/>
    </xf>
    <xf numFmtId="49" fontId="8" fillId="0" borderId="6" xfId="0" applyNumberFormat="1" applyFont="1" applyBorder="1" applyAlignment="1">
      <alignment horizontal="center"/>
    </xf>
    <xf numFmtId="4" fontId="13" fillId="0" borderId="6" xfId="0" applyNumberFormat="1" applyFont="1" applyFill="1" applyBorder="1" applyAlignment="1">
      <alignment horizontal="right"/>
    </xf>
    <xf numFmtId="4" fontId="13" fillId="0" borderId="42" xfId="0" applyNumberFormat="1" applyFont="1" applyFill="1" applyBorder="1" applyAlignment="1">
      <alignment horizontal="right"/>
    </xf>
    <xf numFmtId="49" fontId="8" fillId="0" borderId="6" xfId="0" applyNumberFormat="1" applyFont="1" applyFill="1" applyBorder="1" applyAlignment="1">
      <alignment horizontal="center"/>
    </xf>
    <xf numFmtId="49" fontId="13" fillId="5" borderId="2" xfId="0" applyNumberFormat="1" applyFont="1" applyFill="1" applyBorder="1"/>
    <xf numFmtId="0" fontId="13" fillId="5" borderId="12" xfId="0" applyFont="1" applyFill="1" applyBorder="1" applyAlignment="1">
      <alignment horizontal="center"/>
    </xf>
    <xf numFmtId="49" fontId="13" fillId="5" borderId="12" xfId="0" applyNumberFormat="1" applyFont="1" applyFill="1" applyBorder="1"/>
    <xf numFmtId="49" fontId="13" fillId="5" borderId="2" xfId="0" applyNumberFormat="1" applyFont="1" applyFill="1" applyBorder="1" applyAlignment="1">
      <alignment horizontal="center"/>
    </xf>
    <xf numFmtId="4" fontId="13" fillId="5" borderId="43" xfId="0" applyNumberFormat="1" applyFont="1" applyFill="1" applyBorder="1"/>
    <xf numFmtId="4" fontId="13" fillId="5" borderId="3" xfId="0" applyNumberFormat="1" applyFont="1" applyFill="1" applyBorder="1"/>
    <xf numFmtId="0" fontId="13" fillId="0" borderId="0" xfId="0" applyFont="1" applyFill="1" applyBorder="1"/>
    <xf numFmtId="49" fontId="13" fillId="0" borderId="0" xfId="0" applyNumberFormat="1" applyFont="1" applyFill="1" applyBorder="1"/>
    <xf numFmtId="0" fontId="13" fillId="0" borderId="0" xfId="0" applyFont="1" applyFill="1" applyBorder="1" applyAlignment="1">
      <alignment horizontal="center"/>
    </xf>
    <xf numFmtId="4" fontId="13" fillId="0" borderId="0" xfId="0" applyNumberFormat="1" applyFont="1" applyFill="1" applyBorder="1"/>
    <xf numFmtId="0" fontId="8" fillId="0" borderId="25" xfId="0" applyFont="1" applyBorder="1" applyAlignment="1">
      <alignment wrapText="1"/>
    </xf>
    <xf numFmtId="0" fontId="8" fillId="0" borderId="6" xfId="0" applyFont="1" applyBorder="1" applyAlignment="1">
      <alignment wrapText="1"/>
    </xf>
    <xf numFmtId="4" fontId="13" fillId="0" borderId="42" xfId="0" applyNumberFormat="1" applyFont="1" applyBorder="1" applyAlignment="1">
      <alignment horizontal="right"/>
    </xf>
    <xf numFmtId="49" fontId="8" fillId="0" borderId="34" xfId="0" applyNumberFormat="1" applyFont="1" applyBorder="1" applyAlignment="1">
      <alignment horizontal="center"/>
    </xf>
    <xf numFmtId="0" fontId="13" fillId="5" borderId="2" xfId="0" applyFont="1" applyFill="1" applyBorder="1" applyAlignment="1">
      <alignment horizontal="center"/>
    </xf>
    <xf numFmtId="4" fontId="13" fillId="5" borderId="2" xfId="0" applyNumberFormat="1" applyFont="1" applyFill="1" applyBorder="1"/>
    <xf numFmtId="4" fontId="13" fillId="5" borderId="26" xfId="0" applyNumberFormat="1" applyFont="1" applyFill="1" applyBorder="1"/>
    <xf numFmtId="0" fontId="17" fillId="0" borderId="0" xfId="0" applyFont="1"/>
    <xf numFmtId="49" fontId="17" fillId="0" borderId="0" xfId="0" applyNumberFormat="1" applyFont="1"/>
    <xf numFmtId="0" fontId="17" fillId="0" borderId="0" xfId="0" applyFont="1" applyAlignment="1">
      <alignment horizontal="center"/>
    </xf>
    <xf numFmtId="49" fontId="17" fillId="0" borderId="0" xfId="0" applyNumberFormat="1" applyFont="1" applyAlignment="1">
      <alignment horizontal="center"/>
    </xf>
    <xf numFmtId="4" fontId="17" fillId="0" borderId="0" xfId="0" applyNumberFormat="1" applyFont="1"/>
    <xf numFmtId="0" fontId="8" fillId="0" borderId="1" xfId="0" applyFont="1" applyBorder="1"/>
    <xf numFmtId="0" fontId="8" fillId="0" borderId="41" xfId="0" applyFont="1" applyBorder="1" applyAlignment="1">
      <alignment horizontal="left"/>
    </xf>
    <xf numFmtId="49" fontId="8" fillId="0" borderId="0" xfId="0" applyNumberFormat="1" applyFont="1" applyAlignment="1">
      <alignment horizontal="center"/>
    </xf>
    <xf numFmtId="49" fontId="8" fillId="0" borderId="5" xfId="0" applyNumberFormat="1" applyFont="1" applyBorder="1" applyAlignment="1">
      <alignment horizontal="center"/>
    </xf>
    <xf numFmtId="49" fontId="8" fillId="0" borderId="44" xfId="0" applyNumberFormat="1" applyFont="1" applyBorder="1" applyAlignment="1">
      <alignment horizontal="center"/>
    </xf>
    <xf numFmtId="4" fontId="8" fillId="0" borderId="5" xfId="0" applyNumberFormat="1" applyFont="1" applyBorder="1"/>
    <xf numFmtId="4" fontId="8" fillId="0" borderId="45" xfId="0" applyNumberFormat="1" applyFont="1" applyBorder="1"/>
    <xf numFmtId="0" fontId="13" fillId="0" borderId="1" xfId="0" applyFont="1" applyBorder="1"/>
    <xf numFmtId="49" fontId="13" fillId="0" borderId="11" xfId="0" applyNumberFormat="1" applyFont="1" applyBorder="1" applyAlignment="1">
      <alignment horizontal="center"/>
    </xf>
    <xf numFmtId="49" fontId="13" fillId="0" borderId="2" xfId="0" applyNumberFormat="1" applyFont="1" applyBorder="1" applyAlignment="1">
      <alignment horizontal="center"/>
    </xf>
    <xf numFmtId="4" fontId="13" fillId="0" borderId="11" xfId="0" applyNumberFormat="1" applyFont="1" applyBorder="1" applyAlignment="1">
      <alignment horizontal="right"/>
    </xf>
    <xf numFmtId="4" fontId="13" fillId="0" borderId="3" xfId="0" applyNumberFormat="1" applyFont="1" applyBorder="1" applyAlignment="1">
      <alignment horizontal="right"/>
    </xf>
    <xf numFmtId="0" fontId="8" fillId="0" borderId="4" xfId="0" applyFont="1" applyBorder="1"/>
    <xf numFmtId="49" fontId="8" fillId="0" borderId="22" xfId="0" applyNumberFormat="1" applyFont="1" applyBorder="1" applyAlignment="1">
      <alignment horizontal="center"/>
    </xf>
    <xf numFmtId="49" fontId="8" fillId="0" borderId="17" xfId="0" applyNumberFormat="1" applyFont="1" applyBorder="1" applyAlignment="1">
      <alignment horizontal="center"/>
    </xf>
    <xf numFmtId="4" fontId="8" fillId="0" borderId="3" xfId="0" applyNumberFormat="1" applyFont="1" applyBorder="1"/>
    <xf numFmtId="0" fontId="13" fillId="0" borderId="10" xfId="0" applyFont="1" applyBorder="1"/>
    <xf numFmtId="49" fontId="13" fillId="0" borderId="43" xfId="0" applyNumberFormat="1" applyFont="1" applyBorder="1" applyAlignment="1">
      <alignment horizontal="center"/>
    </xf>
    <xf numFmtId="0" fontId="8" fillId="0" borderId="41" xfId="0" applyFont="1" applyBorder="1" applyAlignment="1">
      <alignment horizontal="left" wrapText="1"/>
    </xf>
    <xf numFmtId="0" fontId="7" fillId="5" borderId="10" xfId="0" applyFont="1" applyFill="1" applyBorder="1"/>
    <xf numFmtId="0" fontId="18" fillId="4" borderId="31" xfId="0" applyFont="1" applyFill="1" applyBorder="1"/>
    <xf numFmtId="0" fontId="7" fillId="2" borderId="10" xfId="0" applyFont="1" applyFill="1" applyBorder="1"/>
    <xf numFmtId="0" fontId="7" fillId="0" borderId="43" xfId="0" applyFont="1" applyBorder="1" applyAlignment="1">
      <alignment horizontal="center"/>
    </xf>
    <xf numFmtId="0" fontId="7" fillId="0" borderId="14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37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7" fillId="0" borderId="35" xfId="0" applyFont="1" applyBorder="1" applyAlignment="1">
      <alignment horizontal="center" vertical="center" wrapText="1"/>
    </xf>
    <xf numFmtId="0" fontId="7" fillId="0" borderId="39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40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49" fontId="7" fillId="0" borderId="14" xfId="0" applyNumberFormat="1" applyFont="1" applyBorder="1" applyAlignment="1">
      <alignment horizontal="center" vertical="center"/>
    </xf>
    <xf numFmtId="49" fontId="7" fillId="0" borderId="17" xfId="0" applyNumberFormat="1" applyFont="1" applyBorder="1" applyAlignment="1">
      <alignment horizontal="center" vertical="center"/>
    </xf>
    <xf numFmtId="49" fontId="7" fillId="0" borderId="37" xfId="0" applyNumberFormat="1" applyFont="1" applyBorder="1" applyAlignment="1">
      <alignment horizontal="center" vertical="center"/>
    </xf>
    <xf numFmtId="49" fontId="7" fillId="0" borderId="32" xfId="0" applyNumberFormat="1" applyFont="1" applyBorder="1" applyAlignment="1">
      <alignment horizontal="center" vertical="center"/>
    </xf>
    <xf numFmtId="49" fontId="7" fillId="0" borderId="34" xfId="0" applyNumberFormat="1" applyFont="1" applyBorder="1" applyAlignment="1">
      <alignment horizontal="center" vertical="center"/>
    </xf>
    <xf numFmtId="49" fontId="7" fillId="0" borderId="38" xfId="0" applyNumberFormat="1" applyFont="1" applyBorder="1" applyAlignment="1">
      <alignment horizontal="center" vertical="center"/>
    </xf>
    <xf numFmtId="49" fontId="7" fillId="0" borderId="14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37" xfId="0" applyNumberFormat="1" applyFont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0" fontId="7" fillId="3" borderId="26" xfId="0" applyFont="1" applyFill="1" applyBorder="1" applyAlignment="1">
      <alignment horizontal="center" vertical="center"/>
    </xf>
    <xf numFmtId="0" fontId="7" fillId="0" borderId="19" xfId="0" applyFont="1" applyBorder="1" applyAlignment="1">
      <alignment horizontal="center" vertical="center" wrapText="1"/>
    </xf>
    <xf numFmtId="49" fontId="7" fillId="0" borderId="20" xfId="0" applyNumberFormat="1" applyFont="1" applyBorder="1" applyAlignment="1">
      <alignment horizontal="center" vertical="center"/>
    </xf>
    <xf numFmtId="49" fontId="7" fillId="0" borderId="20" xfId="0" applyNumberFormat="1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13" fillId="3" borderId="10" xfId="0" applyFont="1" applyFill="1" applyBorder="1" applyAlignment="1">
      <alignment horizontal="center" vertical="center"/>
    </xf>
    <xf numFmtId="0" fontId="13" fillId="3" borderId="11" xfId="0" applyFont="1" applyFill="1" applyBorder="1" applyAlignment="1">
      <alignment horizontal="center" vertical="center"/>
    </xf>
    <xf numFmtId="0" fontId="13" fillId="3" borderId="26" xfId="0" applyFont="1" applyFill="1" applyBorder="1" applyAlignment="1">
      <alignment horizontal="center" vertical="center"/>
    </xf>
    <xf numFmtId="0" fontId="13" fillId="0" borderId="14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 wrapText="1"/>
    </xf>
    <xf numFmtId="0" fontId="13" fillId="0" borderId="14" xfId="0" applyFont="1" applyFill="1" applyBorder="1" applyAlignment="1">
      <alignment horizontal="center" vertical="center" wrapText="1"/>
    </xf>
    <xf numFmtId="0" fontId="13" fillId="0" borderId="17" xfId="0" applyFont="1" applyFill="1" applyBorder="1" applyAlignment="1">
      <alignment horizontal="center" vertical="center" wrapText="1"/>
    </xf>
    <xf numFmtId="0" fontId="13" fillId="0" borderId="20" xfId="0" applyFont="1" applyFill="1" applyBorder="1" applyAlignment="1">
      <alignment horizontal="center" vertical="center" wrapText="1"/>
    </xf>
    <xf numFmtId="0" fontId="13" fillId="0" borderId="15" xfId="0" applyFont="1" applyFill="1" applyBorder="1" applyAlignment="1">
      <alignment horizontal="center" vertical="center" wrapText="1"/>
    </xf>
    <xf numFmtId="0" fontId="13" fillId="0" borderId="18" xfId="0" applyFont="1" applyFill="1" applyBorder="1" applyAlignment="1">
      <alignment horizontal="center" vertical="center" wrapText="1"/>
    </xf>
    <xf numFmtId="0" fontId="13" fillId="0" borderId="21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vertical="center" wrapText="1"/>
    </xf>
    <xf numFmtId="0" fontId="7" fillId="0" borderId="20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 wrapText="1"/>
    </xf>
    <xf numFmtId="0" fontId="7" fillId="0" borderId="18" xfId="0" applyFont="1" applyFill="1" applyBorder="1" applyAlignment="1">
      <alignment horizontal="center" vertical="center" wrapText="1"/>
    </xf>
    <xf numFmtId="0" fontId="7" fillId="0" borderId="21" xfId="0" applyFont="1" applyFill="1" applyBorder="1" applyAlignment="1">
      <alignment horizontal="center" vertical="center" wrapText="1"/>
    </xf>
    <xf numFmtId="49" fontId="7" fillId="0" borderId="14" xfId="0" applyNumberFormat="1" applyFont="1" applyFill="1" applyBorder="1" applyAlignment="1">
      <alignment horizontal="center" vertical="center"/>
    </xf>
    <xf numFmtId="49" fontId="7" fillId="0" borderId="17" xfId="0" applyNumberFormat="1" applyFont="1" applyFill="1" applyBorder="1" applyAlignment="1">
      <alignment horizontal="center" vertical="center"/>
    </xf>
    <xf numFmtId="49" fontId="7" fillId="0" borderId="20" xfId="0" applyNumberFormat="1" applyFont="1" applyFill="1" applyBorder="1" applyAlignment="1">
      <alignment horizontal="center" vertical="center"/>
    </xf>
    <xf numFmtId="49" fontId="7" fillId="0" borderId="14" xfId="0" applyNumberFormat="1" applyFont="1" applyFill="1" applyBorder="1" applyAlignment="1">
      <alignment horizontal="center" vertical="center" wrapText="1"/>
    </xf>
    <xf numFmtId="49" fontId="7" fillId="0" borderId="17" xfId="0" applyNumberFormat="1" applyFont="1" applyFill="1" applyBorder="1" applyAlignment="1">
      <alignment horizontal="center" vertical="center" wrapText="1"/>
    </xf>
    <xf numFmtId="49" fontId="7" fillId="0" borderId="20" xfId="0" applyNumberFormat="1" applyFont="1" applyFill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 wrapText="1"/>
    </xf>
    <xf numFmtId="49" fontId="13" fillId="0" borderId="14" xfId="0" applyNumberFormat="1" applyFont="1" applyBorder="1" applyAlignment="1">
      <alignment horizontal="center" vertical="center"/>
    </xf>
    <xf numFmtId="49" fontId="13" fillId="0" borderId="17" xfId="0" applyNumberFormat="1" applyFont="1" applyBorder="1" applyAlignment="1">
      <alignment horizontal="center" vertical="center"/>
    </xf>
    <xf numFmtId="49" fontId="13" fillId="0" borderId="20" xfId="0" applyNumberFormat="1" applyFont="1" applyBorder="1" applyAlignment="1">
      <alignment horizontal="center" vertical="center"/>
    </xf>
    <xf numFmtId="49" fontId="13" fillId="0" borderId="14" xfId="0" applyNumberFormat="1" applyFont="1" applyFill="1" applyBorder="1" applyAlignment="1">
      <alignment horizontal="center" vertical="center"/>
    </xf>
    <xf numFmtId="49" fontId="13" fillId="0" borderId="17" xfId="0" applyNumberFormat="1" applyFont="1" applyFill="1" applyBorder="1" applyAlignment="1">
      <alignment horizontal="center" vertical="center"/>
    </xf>
    <xf numFmtId="49" fontId="13" fillId="0" borderId="20" xfId="0" applyNumberFormat="1" applyFont="1" applyFill="1" applyBorder="1" applyAlignment="1">
      <alignment horizontal="center" vertical="center"/>
    </xf>
    <xf numFmtId="49" fontId="13" fillId="0" borderId="14" xfId="0" applyNumberFormat="1" applyFont="1" applyFill="1" applyBorder="1" applyAlignment="1">
      <alignment horizontal="center" vertical="center" wrapText="1"/>
    </xf>
    <xf numFmtId="49" fontId="13" fillId="0" borderId="17" xfId="0" applyNumberFormat="1" applyFont="1" applyFill="1" applyBorder="1" applyAlignment="1">
      <alignment horizontal="center" vertical="center" wrapText="1"/>
    </xf>
    <xf numFmtId="49" fontId="13" fillId="0" borderId="20" xfId="0" applyNumberFormat="1" applyFont="1" applyFill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 wrapText="1"/>
    </xf>
    <xf numFmtId="49" fontId="13" fillId="0" borderId="14" xfId="0" applyNumberFormat="1" applyFont="1" applyBorder="1" applyAlignment="1">
      <alignment horizontal="center" vertical="center" wrapText="1"/>
    </xf>
    <xf numFmtId="49" fontId="13" fillId="0" borderId="17" xfId="0" applyNumberFormat="1" applyFont="1" applyBorder="1" applyAlignment="1">
      <alignment horizontal="center" vertical="center" wrapText="1"/>
    </xf>
    <xf numFmtId="0" fontId="19" fillId="0" borderId="0" xfId="0" applyFont="1" applyAlignment="1"/>
    <xf numFmtId="0" fontId="20" fillId="0" borderId="0" xfId="0" applyFont="1" applyAlignme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3"/>
  <sheetViews>
    <sheetView tabSelected="1" zoomScaleNormal="100" workbookViewId="0">
      <selection activeCell="A2" sqref="A2"/>
    </sheetView>
  </sheetViews>
  <sheetFormatPr defaultRowHeight="15" outlineLevelRow="2" x14ac:dyDescent="0.25"/>
  <cols>
    <col min="1" max="1" width="15" customWidth="1"/>
    <col min="2" max="2" width="12.42578125" customWidth="1"/>
    <col min="3" max="3" width="20.85546875" customWidth="1"/>
    <col min="4" max="4" width="5.5703125" style="1" customWidth="1"/>
    <col min="5" max="5" width="5" style="1" customWidth="1"/>
    <col min="6" max="6" width="5.42578125" style="1" customWidth="1"/>
    <col min="7" max="7" width="4.7109375" style="1" customWidth="1"/>
    <col min="8" max="8" width="7.7109375" style="2" customWidth="1"/>
    <col min="9" max="9" width="10.85546875" style="2" customWidth="1"/>
  </cols>
  <sheetData>
    <row r="1" spans="1:9" ht="15.75" x14ac:dyDescent="0.25">
      <c r="A1" s="259" t="s">
        <v>307</v>
      </c>
      <c r="B1" s="260"/>
      <c r="C1" s="260"/>
      <c r="D1" s="260"/>
      <c r="E1" s="260"/>
      <c r="F1" s="260"/>
      <c r="G1" s="260"/>
      <c r="H1" s="260"/>
      <c r="I1" s="260"/>
    </row>
    <row r="2" spans="1:9" x14ac:dyDescent="0.25">
      <c r="H2" s="1"/>
    </row>
    <row r="3" spans="1:9" x14ac:dyDescent="0.25">
      <c r="A3" s="11" t="s">
        <v>305</v>
      </c>
      <c r="B3" s="3"/>
      <c r="C3" s="3"/>
      <c r="D3" s="4"/>
      <c r="E3" s="4"/>
      <c r="F3" s="4"/>
      <c r="G3" s="4"/>
      <c r="H3" s="4"/>
    </row>
    <row r="4" spans="1:9" x14ac:dyDescent="0.25">
      <c r="A4" s="11" t="s">
        <v>306</v>
      </c>
      <c r="B4" s="3"/>
      <c r="C4" s="3"/>
      <c r="D4" s="4"/>
      <c r="E4" s="4"/>
      <c r="F4" s="4"/>
      <c r="G4" s="4"/>
      <c r="H4" s="4"/>
    </row>
    <row r="5" spans="1:9" x14ac:dyDescent="0.25">
      <c r="A5" s="3"/>
      <c r="B5" s="3"/>
      <c r="C5" s="3"/>
      <c r="D5" s="4"/>
      <c r="E5" s="4"/>
      <c r="F5" s="4"/>
      <c r="G5" s="4"/>
      <c r="H5" s="4"/>
    </row>
    <row r="6" spans="1:9" ht="15.75" thickBot="1" x14ac:dyDescent="0.3">
      <c r="A6" s="11" t="s">
        <v>0</v>
      </c>
      <c r="B6" s="3"/>
      <c r="C6" s="3"/>
      <c r="D6" s="4"/>
      <c r="E6" s="4"/>
      <c r="F6" s="4"/>
      <c r="G6" s="4"/>
      <c r="H6" s="4"/>
    </row>
    <row r="7" spans="1:9" ht="45" customHeight="1" thickBot="1" x14ac:dyDescent="0.3">
      <c r="A7" s="5" t="s">
        <v>1</v>
      </c>
      <c r="B7" s="6" t="s">
        <v>2</v>
      </c>
      <c r="C7" s="6" t="s">
        <v>3</v>
      </c>
      <c r="D7" s="7" t="s">
        <v>4</v>
      </c>
      <c r="E7" s="7" t="s">
        <v>5</v>
      </c>
      <c r="F7" s="7" t="s">
        <v>6</v>
      </c>
      <c r="G7" s="7" t="s">
        <v>7</v>
      </c>
      <c r="H7" s="8" t="s">
        <v>8</v>
      </c>
      <c r="I7" s="8" t="s">
        <v>9</v>
      </c>
    </row>
    <row r="8" spans="1:9" ht="15" customHeight="1" outlineLevel="2" x14ac:dyDescent="0.25">
      <c r="A8" s="12" t="s">
        <v>20</v>
      </c>
      <c r="B8" s="13" t="s">
        <v>135</v>
      </c>
      <c r="C8" s="14" t="s">
        <v>106</v>
      </c>
      <c r="D8" s="15" t="s">
        <v>13</v>
      </c>
      <c r="E8" s="15" t="s">
        <v>14</v>
      </c>
      <c r="F8" s="15" t="s">
        <v>70</v>
      </c>
      <c r="G8" s="15" t="s">
        <v>33</v>
      </c>
      <c r="H8" s="16">
        <v>168.2</v>
      </c>
      <c r="I8" s="17">
        <v>168185.32</v>
      </c>
    </row>
    <row r="9" spans="1:9" ht="15" customHeight="1" outlineLevel="2" x14ac:dyDescent="0.25">
      <c r="A9" s="18"/>
      <c r="B9" s="19"/>
      <c r="C9" s="20"/>
      <c r="D9" s="21"/>
      <c r="E9" s="21"/>
      <c r="F9" s="21" t="s">
        <v>72</v>
      </c>
      <c r="G9" s="21"/>
      <c r="H9" s="22">
        <f>SUM(H8:H8)</f>
        <v>168.2</v>
      </c>
      <c r="I9" s="23">
        <f>SUM(I8:I8)</f>
        <v>168185.32</v>
      </c>
    </row>
    <row r="10" spans="1:9" ht="15" customHeight="1" outlineLevel="2" x14ac:dyDescent="0.25">
      <c r="A10" s="24" t="s">
        <v>22</v>
      </c>
      <c r="B10" s="25" t="s">
        <v>23</v>
      </c>
      <c r="C10" s="26" t="s">
        <v>12</v>
      </c>
      <c r="D10" s="15" t="s">
        <v>13</v>
      </c>
      <c r="E10" s="27" t="s">
        <v>14</v>
      </c>
      <c r="F10" s="15">
        <v>13011</v>
      </c>
      <c r="G10" s="27" t="s">
        <v>15</v>
      </c>
      <c r="H10" s="16">
        <v>242.8</v>
      </c>
      <c r="I10" s="28">
        <v>242795.14</v>
      </c>
    </row>
    <row r="11" spans="1:9" ht="15" customHeight="1" outlineLevel="2" x14ac:dyDescent="0.25">
      <c r="A11" s="24" t="s">
        <v>40</v>
      </c>
      <c r="B11" s="25" t="s">
        <v>41</v>
      </c>
      <c r="C11" s="26" t="s">
        <v>12</v>
      </c>
      <c r="D11" s="15" t="s">
        <v>13</v>
      </c>
      <c r="E11" s="27" t="s">
        <v>14</v>
      </c>
      <c r="F11" s="15">
        <v>13011</v>
      </c>
      <c r="G11" s="27" t="s">
        <v>15</v>
      </c>
      <c r="H11" s="16">
        <v>384.2</v>
      </c>
      <c r="I11" s="28">
        <v>384223</v>
      </c>
    </row>
    <row r="12" spans="1:9" ht="15" customHeight="1" outlineLevel="2" x14ac:dyDescent="0.25">
      <c r="A12" s="24" t="s">
        <v>16</v>
      </c>
      <c r="B12" s="25" t="s">
        <v>17</v>
      </c>
      <c r="C12" s="26" t="s">
        <v>12</v>
      </c>
      <c r="D12" s="15" t="s">
        <v>13</v>
      </c>
      <c r="E12" s="27" t="s">
        <v>14</v>
      </c>
      <c r="F12" s="15">
        <v>13011</v>
      </c>
      <c r="G12" s="27" t="s">
        <v>15</v>
      </c>
      <c r="H12" s="16">
        <v>51.7</v>
      </c>
      <c r="I12" s="28">
        <v>51687.34</v>
      </c>
    </row>
    <row r="13" spans="1:9" ht="15" customHeight="1" outlineLevel="2" x14ac:dyDescent="0.25">
      <c r="A13" s="24" t="s">
        <v>18</v>
      </c>
      <c r="B13" s="25" t="s">
        <v>19</v>
      </c>
      <c r="C13" s="26" t="s">
        <v>12</v>
      </c>
      <c r="D13" s="15" t="s">
        <v>13</v>
      </c>
      <c r="E13" s="27" t="s">
        <v>14</v>
      </c>
      <c r="F13" s="15">
        <v>13011</v>
      </c>
      <c r="G13" s="27" t="s">
        <v>15</v>
      </c>
      <c r="H13" s="16">
        <v>24.2</v>
      </c>
      <c r="I13" s="28">
        <v>24208.35</v>
      </c>
    </row>
    <row r="14" spans="1:9" ht="15" customHeight="1" outlineLevel="2" x14ac:dyDescent="0.25">
      <c r="A14" s="24" t="s">
        <v>28</v>
      </c>
      <c r="B14" s="25" t="s">
        <v>29</v>
      </c>
      <c r="C14" s="26" t="s">
        <v>12</v>
      </c>
      <c r="D14" s="15" t="s">
        <v>13</v>
      </c>
      <c r="E14" s="27" t="s">
        <v>14</v>
      </c>
      <c r="F14" s="15">
        <v>13011</v>
      </c>
      <c r="G14" s="27" t="s">
        <v>15</v>
      </c>
      <c r="H14" s="16">
        <v>50.5</v>
      </c>
      <c r="I14" s="28">
        <v>50500.99</v>
      </c>
    </row>
    <row r="15" spans="1:9" ht="15" customHeight="1" outlineLevel="2" x14ac:dyDescent="0.25">
      <c r="A15" s="24" t="s">
        <v>26</v>
      </c>
      <c r="B15" s="25" t="s">
        <v>27</v>
      </c>
      <c r="C15" s="26" t="s">
        <v>12</v>
      </c>
      <c r="D15" s="15" t="s">
        <v>13</v>
      </c>
      <c r="E15" s="27" t="s">
        <v>14</v>
      </c>
      <c r="F15" s="15">
        <v>13011</v>
      </c>
      <c r="G15" s="27" t="s">
        <v>15</v>
      </c>
      <c r="H15" s="16">
        <v>397.2</v>
      </c>
      <c r="I15" s="28">
        <v>397166.62</v>
      </c>
    </row>
    <row r="16" spans="1:9" ht="15" customHeight="1" outlineLevel="2" x14ac:dyDescent="0.25">
      <c r="A16" s="24" t="s">
        <v>20</v>
      </c>
      <c r="B16" s="25" t="s">
        <v>21</v>
      </c>
      <c r="C16" s="26" t="s">
        <v>12</v>
      </c>
      <c r="D16" s="15" t="s">
        <v>13</v>
      </c>
      <c r="E16" s="27" t="s">
        <v>14</v>
      </c>
      <c r="F16" s="15">
        <v>13011</v>
      </c>
      <c r="G16" s="27" t="s">
        <v>15</v>
      </c>
      <c r="H16" s="16">
        <v>648.1</v>
      </c>
      <c r="I16" s="28">
        <v>648114.43000000005</v>
      </c>
    </row>
    <row r="17" spans="1:9" ht="15" customHeight="1" outlineLevel="2" x14ac:dyDescent="0.25">
      <c r="A17" s="24" t="s">
        <v>24</v>
      </c>
      <c r="B17" s="25" t="s">
        <v>25</v>
      </c>
      <c r="C17" s="26" t="s">
        <v>12</v>
      </c>
      <c r="D17" s="15" t="s">
        <v>13</v>
      </c>
      <c r="E17" s="27" t="s">
        <v>14</v>
      </c>
      <c r="F17" s="15">
        <v>13011</v>
      </c>
      <c r="G17" s="27" t="s">
        <v>15</v>
      </c>
      <c r="H17" s="16">
        <v>153.1</v>
      </c>
      <c r="I17" s="28">
        <v>153100.20000000001</v>
      </c>
    </row>
    <row r="18" spans="1:9" ht="15" customHeight="1" outlineLevel="2" x14ac:dyDescent="0.25">
      <c r="A18" s="24" t="s">
        <v>100</v>
      </c>
      <c r="B18" s="25" t="s">
        <v>101</v>
      </c>
      <c r="C18" s="26" t="s">
        <v>12</v>
      </c>
      <c r="D18" s="15" t="s">
        <v>13</v>
      </c>
      <c r="E18" s="27" t="s">
        <v>14</v>
      </c>
      <c r="F18" s="15">
        <v>13011</v>
      </c>
      <c r="G18" s="27" t="s">
        <v>15</v>
      </c>
      <c r="H18" s="16">
        <v>52.6</v>
      </c>
      <c r="I18" s="28">
        <v>52564.25</v>
      </c>
    </row>
    <row r="19" spans="1:9" ht="15" customHeight="1" outlineLevel="2" x14ac:dyDescent="0.25">
      <c r="A19" s="24" t="s">
        <v>130</v>
      </c>
      <c r="B19" s="25" t="s">
        <v>133</v>
      </c>
      <c r="C19" s="26" t="s">
        <v>12</v>
      </c>
      <c r="D19" s="15" t="s">
        <v>13</v>
      </c>
      <c r="E19" s="27" t="s">
        <v>14</v>
      </c>
      <c r="F19" s="15">
        <v>13011</v>
      </c>
      <c r="G19" s="27" t="s">
        <v>15</v>
      </c>
      <c r="H19" s="16">
        <v>292.60000000000002</v>
      </c>
      <c r="I19" s="28">
        <v>292624.07</v>
      </c>
    </row>
    <row r="20" spans="1:9" ht="15" customHeight="1" outlineLevel="2" x14ac:dyDescent="0.25">
      <c r="A20" s="24" t="s">
        <v>10</v>
      </c>
      <c r="B20" s="25" t="s">
        <v>11</v>
      </c>
      <c r="C20" s="26" t="s">
        <v>12</v>
      </c>
      <c r="D20" s="15" t="s">
        <v>13</v>
      </c>
      <c r="E20" s="27" t="s">
        <v>14</v>
      </c>
      <c r="F20" s="15">
        <v>13011</v>
      </c>
      <c r="G20" s="27" t="s">
        <v>15</v>
      </c>
      <c r="H20" s="16">
        <v>416.5</v>
      </c>
      <c r="I20" s="28">
        <v>416538</v>
      </c>
    </row>
    <row r="21" spans="1:9" ht="15" customHeight="1" outlineLevel="2" x14ac:dyDescent="0.25">
      <c r="A21" s="29"/>
      <c r="B21" s="30"/>
      <c r="C21" s="31"/>
      <c r="D21" s="21"/>
      <c r="E21" s="32"/>
      <c r="F21" s="21" t="s">
        <v>30</v>
      </c>
      <c r="G21" s="32"/>
      <c r="H21" s="22">
        <f>SUM(H10:H20)</f>
        <v>2713.5</v>
      </c>
      <c r="I21" s="33">
        <f>SUM(I10:I20)</f>
        <v>2713522.39</v>
      </c>
    </row>
    <row r="22" spans="1:9" ht="15" customHeight="1" outlineLevel="2" x14ac:dyDescent="0.25">
      <c r="A22" s="12" t="s">
        <v>22</v>
      </c>
      <c r="B22" s="13" t="s">
        <v>134</v>
      </c>
      <c r="C22" s="14" t="s">
        <v>125</v>
      </c>
      <c r="D22" s="15" t="s">
        <v>13</v>
      </c>
      <c r="E22" s="15" t="s">
        <v>14</v>
      </c>
      <c r="F22" s="15">
        <v>13015</v>
      </c>
      <c r="G22" s="15" t="s">
        <v>33</v>
      </c>
      <c r="H22" s="34">
        <v>22.2</v>
      </c>
      <c r="I22" s="35">
        <v>22250</v>
      </c>
    </row>
    <row r="23" spans="1:9" ht="15" customHeight="1" outlineLevel="2" x14ac:dyDescent="0.25">
      <c r="A23" s="12" t="s">
        <v>34</v>
      </c>
      <c r="B23" s="13" t="s">
        <v>35</v>
      </c>
      <c r="C23" s="14" t="s">
        <v>125</v>
      </c>
      <c r="D23" s="15" t="s">
        <v>13</v>
      </c>
      <c r="E23" s="15" t="s">
        <v>14</v>
      </c>
      <c r="F23" s="15">
        <v>13015</v>
      </c>
      <c r="G23" s="15" t="s">
        <v>33</v>
      </c>
      <c r="H23" s="34">
        <v>6.3</v>
      </c>
      <c r="I23" s="35">
        <v>6315</v>
      </c>
    </row>
    <row r="24" spans="1:9" ht="15" customHeight="1" outlineLevel="2" x14ac:dyDescent="0.25">
      <c r="A24" s="12" t="s">
        <v>28</v>
      </c>
      <c r="B24" s="13" t="s">
        <v>36</v>
      </c>
      <c r="C24" s="14" t="s">
        <v>125</v>
      </c>
      <c r="D24" s="15" t="s">
        <v>13</v>
      </c>
      <c r="E24" s="15" t="s">
        <v>14</v>
      </c>
      <c r="F24" s="15">
        <v>13015</v>
      </c>
      <c r="G24" s="15" t="s">
        <v>33</v>
      </c>
      <c r="H24" s="34">
        <v>0.1</v>
      </c>
      <c r="I24" s="35">
        <v>38</v>
      </c>
    </row>
    <row r="25" spans="1:9" ht="15" customHeight="1" outlineLevel="2" x14ac:dyDescent="0.25">
      <c r="A25" s="29"/>
      <c r="B25" s="30"/>
      <c r="C25" s="31"/>
      <c r="D25" s="21"/>
      <c r="E25" s="32"/>
      <c r="F25" s="21" t="s">
        <v>37</v>
      </c>
      <c r="G25" s="32"/>
      <c r="H25" s="22">
        <f>SUM(H22:H24)</f>
        <v>28.6</v>
      </c>
      <c r="I25" s="33">
        <f>SUM(I22:I24)</f>
        <v>28603</v>
      </c>
    </row>
    <row r="26" spans="1:9" ht="15" customHeight="1" outlineLevel="2" x14ac:dyDescent="0.25">
      <c r="A26" s="12" t="s">
        <v>48</v>
      </c>
      <c r="B26" s="13" t="s">
        <v>71</v>
      </c>
      <c r="C26" s="14" t="s">
        <v>137</v>
      </c>
      <c r="D26" s="15" t="s">
        <v>13</v>
      </c>
      <c r="E26" s="15" t="s">
        <v>14</v>
      </c>
      <c r="F26" s="15" t="s">
        <v>136</v>
      </c>
      <c r="G26" s="15" t="s">
        <v>33</v>
      </c>
      <c r="H26" s="16">
        <v>57.8</v>
      </c>
      <c r="I26" s="17">
        <v>57774</v>
      </c>
    </row>
    <row r="27" spans="1:9" ht="15" customHeight="1" outlineLevel="2" x14ac:dyDescent="0.25">
      <c r="A27" s="29"/>
      <c r="B27" s="30"/>
      <c r="C27" s="31"/>
      <c r="D27" s="21"/>
      <c r="E27" s="32"/>
      <c r="F27" s="21" t="s">
        <v>141</v>
      </c>
      <c r="G27" s="32"/>
      <c r="H27" s="22">
        <f>SUM(H26)</f>
        <v>57.8</v>
      </c>
      <c r="I27" s="33">
        <f>SUM(I26)</f>
        <v>57774</v>
      </c>
    </row>
    <row r="28" spans="1:9" ht="15" customHeight="1" outlineLevel="2" x14ac:dyDescent="0.25">
      <c r="A28" s="12" t="s">
        <v>34</v>
      </c>
      <c r="B28" s="13" t="s">
        <v>35</v>
      </c>
      <c r="C28" s="14" t="s">
        <v>140</v>
      </c>
      <c r="D28" s="15" t="s">
        <v>13</v>
      </c>
      <c r="E28" s="15" t="s">
        <v>14</v>
      </c>
      <c r="F28" s="15" t="s">
        <v>138</v>
      </c>
      <c r="G28" s="15" t="s">
        <v>33</v>
      </c>
      <c r="H28" s="16">
        <v>143.69999999999999</v>
      </c>
      <c r="I28" s="17">
        <v>143682</v>
      </c>
    </row>
    <row r="29" spans="1:9" ht="15" customHeight="1" outlineLevel="2" x14ac:dyDescent="0.25">
      <c r="A29" s="12" t="s">
        <v>49</v>
      </c>
      <c r="B29" s="13" t="s">
        <v>139</v>
      </c>
      <c r="C29" s="14" t="s">
        <v>140</v>
      </c>
      <c r="D29" s="15" t="s">
        <v>13</v>
      </c>
      <c r="E29" s="15" t="s">
        <v>14</v>
      </c>
      <c r="F29" s="15" t="s">
        <v>138</v>
      </c>
      <c r="G29" s="15" t="s">
        <v>33</v>
      </c>
      <c r="H29" s="16">
        <v>178.4</v>
      </c>
      <c r="I29" s="17">
        <v>178421.92</v>
      </c>
    </row>
    <row r="30" spans="1:9" ht="15" customHeight="1" outlineLevel="2" x14ac:dyDescent="0.25">
      <c r="A30" s="29"/>
      <c r="B30" s="30"/>
      <c r="C30" s="31"/>
      <c r="D30" s="21"/>
      <c r="E30" s="32"/>
      <c r="F30" s="21" t="s">
        <v>142</v>
      </c>
      <c r="G30" s="32"/>
      <c r="H30" s="22">
        <f>SUM(H28:H29)</f>
        <v>322.10000000000002</v>
      </c>
      <c r="I30" s="33">
        <f>SUM(I28:I29)</f>
        <v>322103.92000000004</v>
      </c>
    </row>
    <row r="31" spans="1:9" ht="15" customHeight="1" outlineLevel="2" x14ac:dyDescent="0.25">
      <c r="A31" s="12" t="s">
        <v>98</v>
      </c>
      <c r="B31" s="13" t="s">
        <v>144</v>
      </c>
      <c r="C31" s="14" t="s">
        <v>140</v>
      </c>
      <c r="D31" s="15" t="s">
        <v>13</v>
      </c>
      <c r="E31" s="15" t="s">
        <v>14</v>
      </c>
      <c r="F31" s="15" t="s">
        <v>143</v>
      </c>
      <c r="G31" s="15" t="s">
        <v>33</v>
      </c>
      <c r="H31" s="34">
        <v>1089.7</v>
      </c>
      <c r="I31" s="35">
        <v>1089702</v>
      </c>
    </row>
    <row r="32" spans="1:9" ht="15" customHeight="1" outlineLevel="2" x14ac:dyDescent="0.25">
      <c r="A32" s="12" t="s">
        <v>18</v>
      </c>
      <c r="B32" s="13" t="s">
        <v>69</v>
      </c>
      <c r="C32" s="14" t="s">
        <v>140</v>
      </c>
      <c r="D32" s="15" t="s">
        <v>13</v>
      </c>
      <c r="E32" s="15" t="s">
        <v>14</v>
      </c>
      <c r="F32" s="15" t="s">
        <v>143</v>
      </c>
      <c r="G32" s="15" t="s">
        <v>33</v>
      </c>
      <c r="H32" s="34">
        <v>195.9</v>
      </c>
      <c r="I32" s="35">
        <v>195931.66</v>
      </c>
    </row>
    <row r="33" spans="1:9" ht="15" customHeight="1" outlineLevel="2" x14ac:dyDescent="0.25">
      <c r="A33" s="12" t="s">
        <v>28</v>
      </c>
      <c r="B33" s="13" t="s">
        <v>36</v>
      </c>
      <c r="C33" s="14" t="s">
        <v>140</v>
      </c>
      <c r="D33" s="15" t="s">
        <v>13</v>
      </c>
      <c r="E33" s="15" t="s">
        <v>14</v>
      </c>
      <c r="F33" s="15" t="s">
        <v>143</v>
      </c>
      <c r="G33" s="15" t="s">
        <v>33</v>
      </c>
      <c r="H33" s="34">
        <v>240.5</v>
      </c>
      <c r="I33" s="35">
        <v>240515</v>
      </c>
    </row>
    <row r="34" spans="1:9" ht="15" customHeight="1" outlineLevel="2" x14ac:dyDescent="0.25">
      <c r="A34" s="29"/>
      <c r="B34" s="30"/>
      <c r="C34" s="31"/>
      <c r="D34" s="21"/>
      <c r="E34" s="32"/>
      <c r="F34" s="21" t="s">
        <v>177</v>
      </c>
      <c r="G34" s="32"/>
      <c r="H34" s="22">
        <f>SUM(H31:H33)</f>
        <v>1526.1000000000001</v>
      </c>
      <c r="I34" s="33">
        <f>SUM(I31:I33)</f>
        <v>1526148.66</v>
      </c>
    </row>
    <row r="35" spans="1:9" ht="15" customHeight="1" outlineLevel="2" x14ac:dyDescent="0.25">
      <c r="A35" s="12" t="s">
        <v>64</v>
      </c>
      <c r="B35" s="13" t="s">
        <v>152</v>
      </c>
      <c r="C35" s="14" t="s">
        <v>151</v>
      </c>
      <c r="D35" s="15" t="s">
        <v>13</v>
      </c>
      <c r="E35" s="15" t="s">
        <v>96</v>
      </c>
      <c r="F35" s="15" t="s">
        <v>149</v>
      </c>
      <c r="G35" s="15" t="s">
        <v>150</v>
      </c>
      <c r="H35" s="16">
        <v>0</v>
      </c>
      <c r="I35" s="17">
        <v>0.93</v>
      </c>
    </row>
    <row r="36" spans="1:9" ht="15" customHeight="1" outlineLevel="2" x14ac:dyDescent="0.25">
      <c r="A36" s="29"/>
      <c r="B36" s="30"/>
      <c r="C36" s="31"/>
      <c r="D36" s="21"/>
      <c r="E36" s="32"/>
      <c r="F36" s="21" t="s">
        <v>178</v>
      </c>
      <c r="G36" s="32"/>
      <c r="H36" s="22">
        <f>SUM(H35)</f>
        <v>0</v>
      </c>
      <c r="I36" s="36">
        <f>SUM(I35)</f>
        <v>0.93</v>
      </c>
    </row>
    <row r="37" spans="1:9" ht="15" customHeight="1" outlineLevel="2" x14ac:dyDescent="0.25">
      <c r="A37" s="12" t="s">
        <v>98</v>
      </c>
      <c r="B37" s="13" t="s">
        <v>147</v>
      </c>
      <c r="C37" s="14" t="s">
        <v>123</v>
      </c>
      <c r="D37" s="15" t="s">
        <v>13</v>
      </c>
      <c r="E37" s="15" t="s">
        <v>14</v>
      </c>
      <c r="F37" s="15" t="s">
        <v>74</v>
      </c>
      <c r="G37" s="15" t="s">
        <v>75</v>
      </c>
      <c r="H37" s="16">
        <v>165.7</v>
      </c>
      <c r="I37" s="17">
        <v>165669</v>
      </c>
    </row>
    <row r="38" spans="1:9" ht="15" customHeight="1" outlineLevel="2" x14ac:dyDescent="0.25">
      <c r="A38" s="12" t="s">
        <v>34</v>
      </c>
      <c r="B38" s="13" t="s">
        <v>84</v>
      </c>
      <c r="C38" s="14" t="s">
        <v>123</v>
      </c>
      <c r="D38" s="15" t="s">
        <v>13</v>
      </c>
      <c r="E38" s="15" t="s">
        <v>14</v>
      </c>
      <c r="F38" s="15" t="s">
        <v>74</v>
      </c>
      <c r="G38" s="15" t="s">
        <v>75</v>
      </c>
      <c r="H38" s="16">
        <v>423</v>
      </c>
      <c r="I38" s="17">
        <v>423040</v>
      </c>
    </row>
    <row r="39" spans="1:9" ht="15" customHeight="1" outlineLevel="2" x14ac:dyDescent="0.25">
      <c r="A39" s="12" t="s">
        <v>40</v>
      </c>
      <c r="B39" s="13" t="s">
        <v>76</v>
      </c>
      <c r="C39" s="14" t="s">
        <v>123</v>
      </c>
      <c r="D39" s="15" t="s">
        <v>13</v>
      </c>
      <c r="E39" s="15" t="s">
        <v>14</v>
      </c>
      <c r="F39" s="15" t="s">
        <v>74</v>
      </c>
      <c r="G39" s="15" t="s">
        <v>75</v>
      </c>
      <c r="H39" s="16">
        <v>63.7</v>
      </c>
      <c r="I39" s="17">
        <v>63740.7</v>
      </c>
    </row>
    <row r="40" spans="1:9" ht="15" customHeight="1" outlineLevel="2" x14ac:dyDescent="0.25">
      <c r="A40" s="12" t="s">
        <v>18</v>
      </c>
      <c r="B40" s="13" t="s">
        <v>78</v>
      </c>
      <c r="C40" s="14" t="s">
        <v>123</v>
      </c>
      <c r="D40" s="15" t="s">
        <v>13</v>
      </c>
      <c r="E40" s="15" t="s">
        <v>14</v>
      </c>
      <c r="F40" s="15" t="s">
        <v>74</v>
      </c>
      <c r="G40" s="15" t="s">
        <v>75</v>
      </c>
      <c r="H40" s="16">
        <v>237.4</v>
      </c>
      <c r="I40" s="17">
        <v>237487.01</v>
      </c>
    </row>
    <row r="41" spans="1:9" ht="15" customHeight="1" outlineLevel="2" x14ac:dyDescent="0.25">
      <c r="A41" s="12" t="s">
        <v>42</v>
      </c>
      <c r="B41" s="13" t="s">
        <v>77</v>
      </c>
      <c r="C41" s="14" t="s">
        <v>123</v>
      </c>
      <c r="D41" s="15" t="s">
        <v>13</v>
      </c>
      <c r="E41" s="15" t="s">
        <v>14</v>
      </c>
      <c r="F41" s="15" t="s">
        <v>74</v>
      </c>
      <c r="G41" s="15" t="s">
        <v>75</v>
      </c>
      <c r="H41" s="16">
        <v>240</v>
      </c>
      <c r="I41" s="17">
        <v>240024.1</v>
      </c>
    </row>
    <row r="42" spans="1:9" ht="15" customHeight="1" outlineLevel="2" x14ac:dyDescent="0.25">
      <c r="A42" s="12" t="s">
        <v>26</v>
      </c>
      <c r="B42" s="13" t="s">
        <v>148</v>
      </c>
      <c r="C42" s="14" t="s">
        <v>123</v>
      </c>
      <c r="D42" s="15" t="s">
        <v>13</v>
      </c>
      <c r="E42" s="15" t="s">
        <v>14</v>
      </c>
      <c r="F42" s="15" t="s">
        <v>74</v>
      </c>
      <c r="G42" s="15" t="s">
        <v>75</v>
      </c>
      <c r="H42" s="16">
        <v>45</v>
      </c>
      <c r="I42" s="17">
        <v>44955.45</v>
      </c>
    </row>
    <row r="43" spans="1:9" ht="15" customHeight="1" outlineLevel="2" x14ac:dyDescent="0.25">
      <c r="A43" s="12" t="s">
        <v>31</v>
      </c>
      <c r="B43" s="13" t="s">
        <v>73</v>
      </c>
      <c r="C43" s="14" t="s">
        <v>123</v>
      </c>
      <c r="D43" s="15" t="s">
        <v>13</v>
      </c>
      <c r="E43" s="15" t="s">
        <v>14</v>
      </c>
      <c r="F43" s="15" t="s">
        <v>74</v>
      </c>
      <c r="G43" s="15" t="s">
        <v>75</v>
      </c>
      <c r="H43" s="16">
        <v>291.2</v>
      </c>
      <c r="I43" s="17">
        <v>291172.5</v>
      </c>
    </row>
    <row r="44" spans="1:9" ht="15" customHeight="1" outlineLevel="2" x14ac:dyDescent="0.25">
      <c r="A44" s="12" t="s">
        <v>20</v>
      </c>
      <c r="B44" s="13" t="s">
        <v>80</v>
      </c>
      <c r="C44" s="14" t="s">
        <v>123</v>
      </c>
      <c r="D44" s="15" t="s">
        <v>13</v>
      </c>
      <c r="E44" s="15" t="s">
        <v>14</v>
      </c>
      <c r="F44" s="15" t="s">
        <v>74</v>
      </c>
      <c r="G44" s="15" t="s">
        <v>75</v>
      </c>
      <c r="H44" s="16">
        <v>256.39999999999998</v>
      </c>
      <c r="I44" s="17">
        <v>256406</v>
      </c>
    </row>
    <row r="45" spans="1:9" ht="15" customHeight="1" outlineLevel="2" x14ac:dyDescent="0.25">
      <c r="A45" s="12" t="s">
        <v>24</v>
      </c>
      <c r="B45" s="13" t="s">
        <v>81</v>
      </c>
      <c r="C45" s="14" t="s">
        <v>123</v>
      </c>
      <c r="D45" s="15" t="s">
        <v>13</v>
      </c>
      <c r="E45" s="15" t="s">
        <v>14</v>
      </c>
      <c r="F45" s="15" t="s">
        <v>74</v>
      </c>
      <c r="G45" s="15" t="s">
        <v>75</v>
      </c>
      <c r="H45" s="16">
        <v>226.2</v>
      </c>
      <c r="I45" s="17">
        <v>226179.15</v>
      </c>
    </row>
    <row r="46" spans="1:9" ht="15" customHeight="1" outlineLevel="2" x14ac:dyDescent="0.25">
      <c r="A46" s="12" t="s">
        <v>82</v>
      </c>
      <c r="B46" s="13" t="s">
        <v>83</v>
      </c>
      <c r="C46" s="14" t="s">
        <v>123</v>
      </c>
      <c r="D46" s="15" t="s">
        <v>13</v>
      </c>
      <c r="E46" s="15" t="s">
        <v>14</v>
      </c>
      <c r="F46" s="15" t="s">
        <v>74</v>
      </c>
      <c r="G46" s="15" t="s">
        <v>75</v>
      </c>
      <c r="H46" s="16">
        <v>145.1</v>
      </c>
      <c r="I46" s="17">
        <v>145075</v>
      </c>
    </row>
    <row r="47" spans="1:9" ht="15" customHeight="1" outlineLevel="2" x14ac:dyDescent="0.25">
      <c r="A47" s="12" t="s">
        <v>121</v>
      </c>
      <c r="B47" s="13" t="s">
        <v>79</v>
      </c>
      <c r="C47" s="14" t="s">
        <v>123</v>
      </c>
      <c r="D47" s="15" t="s">
        <v>13</v>
      </c>
      <c r="E47" s="15" t="s">
        <v>14</v>
      </c>
      <c r="F47" s="15" t="s">
        <v>74</v>
      </c>
      <c r="G47" s="15" t="s">
        <v>75</v>
      </c>
      <c r="H47" s="16">
        <v>825.1</v>
      </c>
      <c r="I47" s="17">
        <v>825090.24</v>
      </c>
    </row>
    <row r="48" spans="1:9" ht="15" customHeight="1" outlineLevel="2" x14ac:dyDescent="0.25">
      <c r="A48" s="18"/>
      <c r="B48" s="19"/>
      <c r="C48" s="20"/>
      <c r="D48" s="21"/>
      <c r="E48" s="21"/>
      <c r="F48" s="21" t="s">
        <v>85</v>
      </c>
      <c r="G48" s="21"/>
      <c r="H48" s="22">
        <f>SUM(H37:H47)</f>
        <v>2918.8</v>
      </c>
      <c r="I48" s="23">
        <f>SUM(I37:I47)</f>
        <v>2918839.15</v>
      </c>
    </row>
    <row r="49" spans="1:9" ht="15" customHeight="1" outlineLevel="2" x14ac:dyDescent="0.25">
      <c r="A49" s="12" t="s">
        <v>20</v>
      </c>
      <c r="B49" s="13" t="s">
        <v>146</v>
      </c>
      <c r="C49" s="14" t="s">
        <v>145</v>
      </c>
      <c r="D49" s="15" t="s">
        <v>13</v>
      </c>
      <c r="E49" s="15" t="s">
        <v>14</v>
      </c>
      <c r="F49" s="15" t="s">
        <v>86</v>
      </c>
      <c r="G49" s="15" t="s">
        <v>87</v>
      </c>
      <c r="H49" s="16">
        <v>0.3</v>
      </c>
      <c r="I49" s="17">
        <v>300</v>
      </c>
    </row>
    <row r="50" spans="1:9" ht="15" customHeight="1" outlineLevel="2" x14ac:dyDescent="0.25">
      <c r="A50" s="18"/>
      <c r="B50" s="19"/>
      <c r="C50" s="20"/>
      <c r="D50" s="21"/>
      <c r="E50" s="21"/>
      <c r="F50" s="21" t="s">
        <v>88</v>
      </c>
      <c r="G50" s="21"/>
      <c r="H50" s="22">
        <f>SUM(H49)</f>
        <v>0.3</v>
      </c>
      <c r="I50" s="23">
        <f>SUM(I49)</f>
        <v>300</v>
      </c>
    </row>
    <row r="51" spans="1:9" ht="15" customHeight="1" outlineLevel="2" x14ac:dyDescent="0.25">
      <c r="A51" s="12" t="s">
        <v>44</v>
      </c>
      <c r="B51" s="13" t="s">
        <v>158</v>
      </c>
      <c r="C51" s="14" t="s">
        <v>157</v>
      </c>
      <c r="D51" s="15" t="s">
        <v>13</v>
      </c>
      <c r="E51" s="15" t="s">
        <v>14</v>
      </c>
      <c r="F51" s="15" t="s">
        <v>153</v>
      </c>
      <c r="G51" s="15" t="s">
        <v>33</v>
      </c>
      <c r="H51" s="34">
        <v>33</v>
      </c>
      <c r="I51" s="35">
        <v>33002.94</v>
      </c>
    </row>
    <row r="52" spans="1:9" ht="15" customHeight="1" outlineLevel="2" x14ac:dyDescent="0.25">
      <c r="A52" s="12" t="s">
        <v>16</v>
      </c>
      <c r="B52" s="13" t="s">
        <v>159</v>
      </c>
      <c r="C52" s="14" t="s">
        <v>157</v>
      </c>
      <c r="D52" s="15" t="s">
        <v>13</v>
      </c>
      <c r="E52" s="15" t="s">
        <v>14</v>
      </c>
      <c r="F52" s="15" t="s">
        <v>153</v>
      </c>
      <c r="G52" s="15" t="s">
        <v>33</v>
      </c>
      <c r="H52" s="34">
        <v>0.8</v>
      </c>
      <c r="I52" s="35">
        <v>779.09</v>
      </c>
    </row>
    <row r="53" spans="1:9" ht="15" customHeight="1" outlineLevel="2" x14ac:dyDescent="0.25">
      <c r="A53" s="12" t="s">
        <v>28</v>
      </c>
      <c r="B53" s="13" t="s">
        <v>160</v>
      </c>
      <c r="C53" s="14" t="s">
        <v>157</v>
      </c>
      <c r="D53" s="15" t="s">
        <v>13</v>
      </c>
      <c r="E53" s="15" t="s">
        <v>14</v>
      </c>
      <c r="F53" s="15" t="s">
        <v>153</v>
      </c>
      <c r="G53" s="15" t="s">
        <v>33</v>
      </c>
      <c r="H53" s="34">
        <v>27.7</v>
      </c>
      <c r="I53" s="35">
        <v>27727.85</v>
      </c>
    </row>
    <row r="54" spans="1:9" ht="15" customHeight="1" outlineLevel="2" x14ac:dyDescent="0.25">
      <c r="A54" s="29"/>
      <c r="B54" s="30"/>
      <c r="C54" s="31"/>
      <c r="D54" s="21"/>
      <c r="E54" s="32"/>
      <c r="F54" s="21" t="s">
        <v>155</v>
      </c>
      <c r="G54" s="32"/>
      <c r="H54" s="22">
        <f>SUM(H51:H53)</f>
        <v>61.5</v>
      </c>
      <c r="I54" s="33">
        <f>SUM(I51:I53)</f>
        <v>61509.88</v>
      </c>
    </row>
    <row r="55" spans="1:9" ht="15" customHeight="1" outlineLevel="2" x14ac:dyDescent="0.25">
      <c r="A55" s="12" t="s">
        <v>28</v>
      </c>
      <c r="B55" s="13" t="s">
        <v>160</v>
      </c>
      <c r="C55" s="14" t="s">
        <v>162</v>
      </c>
      <c r="D55" s="15" t="s">
        <v>13</v>
      </c>
      <c r="E55" s="15" t="s">
        <v>161</v>
      </c>
      <c r="F55" s="15" t="s">
        <v>154</v>
      </c>
      <c r="G55" s="15" t="s">
        <v>33</v>
      </c>
      <c r="H55" s="16">
        <v>29.6</v>
      </c>
      <c r="I55" s="17">
        <v>29546.99</v>
      </c>
    </row>
    <row r="56" spans="1:9" ht="15" customHeight="1" outlineLevel="2" x14ac:dyDescent="0.25">
      <c r="A56" s="37"/>
      <c r="B56" s="38"/>
      <c r="C56" s="39"/>
      <c r="D56" s="40"/>
      <c r="E56" s="40"/>
      <c r="F56" s="40" t="s">
        <v>156</v>
      </c>
      <c r="G56" s="40"/>
      <c r="H56" s="41">
        <f>SUM(H55)</f>
        <v>29.6</v>
      </c>
      <c r="I56" s="42">
        <f>SUM(I55)</f>
        <v>29546.99</v>
      </c>
    </row>
    <row r="57" spans="1:9" x14ac:dyDescent="0.25">
      <c r="A57" s="43" t="s">
        <v>127</v>
      </c>
      <c r="B57" s="44"/>
      <c r="C57" s="45"/>
      <c r="D57" s="46"/>
      <c r="E57" s="46"/>
      <c r="F57" s="46"/>
      <c r="G57" s="47"/>
      <c r="H57" s="48">
        <f>H9+H21+H25+H27+H30+H34+H36+H48+H50+H54+H56</f>
        <v>7826.5000000000009</v>
      </c>
      <c r="I57" s="49">
        <f>I9+I21+I25+I27+I30+I34+I36+I48+I50+I54+I56</f>
        <v>7826534.2399999993</v>
      </c>
    </row>
    <row r="58" spans="1:9" ht="15" customHeight="1" outlineLevel="2" x14ac:dyDescent="0.25">
      <c r="A58" s="24" t="s">
        <v>44</v>
      </c>
      <c r="B58" s="25" t="s">
        <v>45</v>
      </c>
      <c r="C58" s="26" t="s">
        <v>39</v>
      </c>
      <c r="D58" s="27" t="s">
        <v>13</v>
      </c>
      <c r="E58" s="27" t="s">
        <v>14</v>
      </c>
      <c r="F58" s="27">
        <v>98018</v>
      </c>
      <c r="G58" s="27" t="s">
        <v>15</v>
      </c>
      <c r="H58" s="16">
        <v>10</v>
      </c>
      <c r="I58" s="28">
        <v>10000</v>
      </c>
    </row>
    <row r="59" spans="1:9" ht="15" customHeight="1" outlineLevel="2" x14ac:dyDescent="0.25">
      <c r="A59" s="12" t="s">
        <v>98</v>
      </c>
      <c r="B59" s="13" t="s">
        <v>99</v>
      </c>
      <c r="C59" s="14" t="s">
        <v>39</v>
      </c>
      <c r="D59" s="15" t="s">
        <v>13</v>
      </c>
      <c r="E59" s="15" t="s">
        <v>14</v>
      </c>
      <c r="F59" s="15">
        <v>98018</v>
      </c>
      <c r="G59" s="15" t="s">
        <v>15</v>
      </c>
      <c r="H59" s="34">
        <v>0.1</v>
      </c>
      <c r="I59" s="35">
        <v>50</v>
      </c>
    </row>
    <row r="60" spans="1:9" ht="15" customHeight="1" outlineLevel="2" x14ac:dyDescent="0.25">
      <c r="A60" s="12" t="s">
        <v>40</v>
      </c>
      <c r="B60" s="13" t="s">
        <v>41</v>
      </c>
      <c r="C60" s="14" t="s">
        <v>39</v>
      </c>
      <c r="D60" s="15" t="s">
        <v>13</v>
      </c>
      <c r="E60" s="15" t="s">
        <v>14</v>
      </c>
      <c r="F60" s="15">
        <v>98018</v>
      </c>
      <c r="G60" s="15" t="s">
        <v>15</v>
      </c>
      <c r="H60" s="34">
        <v>41.6</v>
      </c>
      <c r="I60" s="35">
        <v>41650</v>
      </c>
    </row>
    <row r="61" spans="1:9" ht="15" customHeight="1" outlineLevel="2" x14ac:dyDescent="0.25">
      <c r="A61" s="12" t="s">
        <v>49</v>
      </c>
      <c r="B61" s="13" t="s">
        <v>50</v>
      </c>
      <c r="C61" s="14" t="s">
        <v>39</v>
      </c>
      <c r="D61" s="15" t="s">
        <v>13</v>
      </c>
      <c r="E61" s="15" t="s">
        <v>14</v>
      </c>
      <c r="F61" s="15">
        <v>98018</v>
      </c>
      <c r="G61" s="15" t="s">
        <v>15</v>
      </c>
      <c r="H61" s="34">
        <v>32.1</v>
      </c>
      <c r="I61" s="35">
        <v>32095</v>
      </c>
    </row>
    <row r="62" spans="1:9" ht="15" customHeight="1" outlineLevel="2" x14ac:dyDescent="0.25">
      <c r="A62" s="12" t="s">
        <v>31</v>
      </c>
      <c r="B62" s="13" t="s">
        <v>38</v>
      </c>
      <c r="C62" s="14" t="s">
        <v>39</v>
      </c>
      <c r="D62" s="15" t="s">
        <v>13</v>
      </c>
      <c r="E62" s="15" t="s">
        <v>14</v>
      </c>
      <c r="F62" s="15">
        <v>98018</v>
      </c>
      <c r="G62" s="15" t="s">
        <v>15</v>
      </c>
      <c r="H62" s="34">
        <v>25.3</v>
      </c>
      <c r="I62" s="35">
        <v>25295</v>
      </c>
    </row>
    <row r="63" spans="1:9" ht="15" customHeight="1" outlineLevel="2" x14ac:dyDescent="0.25">
      <c r="A63" s="12" t="s">
        <v>20</v>
      </c>
      <c r="B63" s="13" t="s">
        <v>21</v>
      </c>
      <c r="C63" s="14" t="s">
        <v>39</v>
      </c>
      <c r="D63" s="15" t="s">
        <v>13</v>
      </c>
      <c r="E63" s="15" t="s">
        <v>14</v>
      </c>
      <c r="F63" s="15">
        <v>98018</v>
      </c>
      <c r="G63" s="15" t="s">
        <v>15</v>
      </c>
      <c r="H63" s="34">
        <v>16.7</v>
      </c>
      <c r="I63" s="35">
        <v>16660</v>
      </c>
    </row>
    <row r="64" spans="1:9" ht="15" customHeight="1" outlineLevel="2" x14ac:dyDescent="0.25">
      <c r="A64" s="12" t="s">
        <v>24</v>
      </c>
      <c r="B64" s="13" t="s">
        <v>25</v>
      </c>
      <c r="C64" s="14" t="s">
        <v>39</v>
      </c>
      <c r="D64" s="15" t="s">
        <v>13</v>
      </c>
      <c r="E64" s="15" t="s">
        <v>14</v>
      </c>
      <c r="F64" s="15">
        <v>98018</v>
      </c>
      <c r="G64" s="15" t="s">
        <v>15</v>
      </c>
      <c r="H64" s="34">
        <v>17.600000000000001</v>
      </c>
      <c r="I64" s="35">
        <v>17640</v>
      </c>
    </row>
    <row r="65" spans="1:9" ht="15" customHeight="1" outlineLevel="2" x14ac:dyDescent="0.25">
      <c r="A65" s="29"/>
      <c r="B65" s="30"/>
      <c r="C65" s="31"/>
      <c r="D65" s="21"/>
      <c r="E65" s="32"/>
      <c r="F65" s="21" t="s">
        <v>51</v>
      </c>
      <c r="G65" s="32"/>
      <c r="H65" s="22">
        <f>SUM(H58:H64)</f>
        <v>143.4</v>
      </c>
      <c r="I65" s="33">
        <f>SUM(I58:I64)</f>
        <v>143390</v>
      </c>
    </row>
    <row r="66" spans="1:9" ht="15" customHeight="1" outlineLevel="2" x14ac:dyDescent="0.25">
      <c r="A66" s="24" t="s">
        <v>22</v>
      </c>
      <c r="B66" s="25" t="s">
        <v>23</v>
      </c>
      <c r="C66" s="26" t="s">
        <v>124</v>
      </c>
      <c r="D66" s="15" t="s">
        <v>13</v>
      </c>
      <c r="E66" s="27" t="s">
        <v>14</v>
      </c>
      <c r="F66" s="15" t="s">
        <v>164</v>
      </c>
      <c r="G66" s="27" t="s">
        <v>15</v>
      </c>
      <c r="H66" s="16">
        <v>7</v>
      </c>
      <c r="I66" s="28">
        <v>7018.39</v>
      </c>
    </row>
    <row r="67" spans="1:9" ht="15" customHeight="1" outlineLevel="2" x14ac:dyDescent="0.25">
      <c r="A67" s="24" t="s">
        <v>18</v>
      </c>
      <c r="B67" s="25" t="s">
        <v>19</v>
      </c>
      <c r="C67" s="26" t="s">
        <v>124</v>
      </c>
      <c r="D67" s="15" t="s">
        <v>13</v>
      </c>
      <c r="E67" s="27" t="s">
        <v>14</v>
      </c>
      <c r="F67" s="15" t="s">
        <v>164</v>
      </c>
      <c r="G67" s="27" t="s">
        <v>15</v>
      </c>
      <c r="H67" s="16">
        <v>399.6</v>
      </c>
      <c r="I67" s="28">
        <v>399606.21</v>
      </c>
    </row>
    <row r="68" spans="1:9" ht="15" customHeight="1" outlineLevel="2" x14ac:dyDescent="0.25">
      <c r="A68" s="24" t="s">
        <v>20</v>
      </c>
      <c r="B68" s="25" t="s">
        <v>21</v>
      </c>
      <c r="C68" s="26" t="s">
        <v>124</v>
      </c>
      <c r="D68" s="15" t="s">
        <v>13</v>
      </c>
      <c r="E68" s="27" t="s">
        <v>14</v>
      </c>
      <c r="F68" s="15" t="s">
        <v>164</v>
      </c>
      <c r="G68" s="27" t="s">
        <v>15</v>
      </c>
      <c r="H68" s="16">
        <v>137.19999999999999</v>
      </c>
      <c r="I68" s="28">
        <v>137221.70000000001</v>
      </c>
    </row>
    <row r="69" spans="1:9" ht="15" customHeight="1" outlineLevel="2" x14ac:dyDescent="0.25">
      <c r="A69" s="24" t="s">
        <v>10</v>
      </c>
      <c r="B69" s="25" t="s">
        <v>11</v>
      </c>
      <c r="C69" s="26" t="s">
        <v>124</v>
      </c>
      <c r="D69" s="15" t="s">
        <v>13</v>
      </c>
      <c r="E69" s="27" t="s">
        <v>14</v>
      </c>
      <c r="F69" s="15" t="s">
        <v>164</v>
      </c>
      <c r="G69" s="27" t="s">
        <v>15</v>
      </c>
      <c r="H69" s="16">
        <v>0.2</v>
      </c>
      <c r="I69" s="28">
        <v>191.19</v>
      </c>
    </row>
    <row r="70" spans="1:9" ht="15" customHeight="1" outlineLevel="2" x14ac:dyDescent="0.25">
      <c r="A70" s="24" t="s">
        <v>52</v>
      </c>
      <c r="B70" s="25" t="s">
        <v>53</v>
      </c>
      <c r="C70" s="26" t="s">
        <v>124</v>
      </c>
      <c r="D70" s="15" t="s">
        <v>13</v>
      </c>
      <c r="E70" s="27" t="s">
        <v>14</v>
      </c>
      <c r="F70" s="15" t="s">
        <v>164</v>
      </c>
      <c r="G70" s="27" t="s">
        <v>15</v>
      </c>
      <c r="H70" s="16">
        <v>1.8</v>
      </c>
      <c r="I70" s="28">
        <v>1800.2</v>
      </c>
    </row>
    <row r="71" spans="1:9" ht="15" customHeight="1" outlineLevel="2" x14ac:dyDescent="0.25">
      <c r="A71" s="24" t="s">
        <v>65</v>
      </c>
      <c r="B71" s="25" t="s">
        <v>66</v>
      </c>
      <c r="C71" s="26" t="s">
        <v>124</v>
      </c>
      <c r="D71" s="15" t="s">
        <v>13</v>
      </c>
      <c r="E71" s="27" t="s">
        <v>14</v>
      </c>
      <c r="F71" s="15" t="s">
        <v>164</v>
      </c>
      <c r="G71" s="27" t="s">
        <v>15</v>
      </c>
      <c r="H71" s="16">
        <v>6</v>
      </c>
      <c r="I71" s="28">
        <v>6000.2</v>
      </c>
    </row>
    <row r="72" spans="1:9" ht="15" customHeight="1" outlineLevel="2" x14ac:dyDescent="0.25">
      <c r="A72" s="24" t="s">
        <v>60</v>
      </c>
      <c r="B72" s="25" t="s">
        <v>61</v>
      </c>
      <c r="C72" s="26" t="s">
        <v>124</v>
      </c>
      <c r="D72" s="15" t="s">
        <v>13</v>
      </c>
      <c r="E72" s="27" t="s">
        <v>14</v>
      </c>
      <c r="F72" s="15" t="s">
        <v>164</v>
      </c>
      <c r="G72" s="27" t="s">
        <v>15</v>
      </c>
      <c r="H72" s="16">
        <v>11.9</v>
      </c>
      <c r="I72" s="28">
        <v>11843</v>
      </c>
    </row>
    <row r="73" spans="1:9" ht="15" customHeight="1" outlineLevel="2" x14ac:dyDescent="0.25">
      <c r="A73" s="24" t="s">
        <v>54</v>
      </c>
      <c r="B73" s="25" t="s">
        <v>55</v>
      </c>
      <c r="C73" s="26" t="s">
        <v>124</v>
      </c>
      <c r="D73" s="15" t="s">
        <v>13</v>
      </c>
      <c r="E73" s="27" t="s">
        <v>14</v>
      </c>
      <c r="F73" s="15" t="s">
        <v>164</v>
      </c>
      <c r="G73" s="27" t="s">
        <v>15</v>
      </c>
      <c r="H73" s="16">
        <v>27.5</v>
      </c>
      <c r="I73" s="28">
        <v>27527</v>
      </c>
    </row>
    <row r="74" spans="1:9" ht="15" customHeight="1" outlineLevel="2" x14ac:dyDescent="0.25">
      <c r="A74" s="24" t="s">
        <v>166</v>
      </c>
      <c r="B74" s="25" t="s">
        <v>62</v>
      </c>
      <c r="C74" s="26" t="s">
        <v>124</v>
      </c>
      <c r="D74" s="15" t="s">
        <v>13</v>
      </c>
      <c r="E74" s="27" t="s">
        <v>14</v>
      </c>
      <c r="F74" s="15" t="s">
        <v>164</v>
      </c>
      <c r="G74" s="27" t="s">
        <v>15</v>
      </c>
      <c r="H74" s="16">
        <v>16.3</v>
      </c>
      <c r="I74" s="28">
        <v>16304.07</v>
      </c>
    </row>
    <row r="75" spans="1:9" ht="15" customHeight="1" outlineLevel="2" x14ac:dyDescent="0.25">
      <c r="A75" s="24" t="s">
        <v>122</v>
      </c>
      <c r="B75" s="25" t="s">
        <v>63</v>
      </c>
      <c r="C75" s="26" t="s">
        <v>124</v>
      </c>
      <c r="D75" s="15" t="s">
        <v>13</v>
      </c>
      <c r="E75" s="27" t="s">
        <v>14</v>
      </c>
      <c r="F75" s="15" t="s">
        <v>164</v>
      </c>
      <c r="G75" s="27" t="s">
        <v>15</v>
      </c>
      <c r="H75" s="16">
        <v>26.2</v>
      </c>
      <c r="I75" s="28">
        <v>26212.66</v>
      </c>
    </row>
    <row r="76" spans="1:9" ht="15" customHeight="1" outlineLevel="2" x14ac:dyDescent="0.25">
      <c r="A76" s="24" t="s">
        <v>58</v>
      </c>
      <c r="B76" s="25" t="s">
        <v>59</v>
      </c>
      <c r="C76" s="26" t="s">
        <v>124</v>
      </c>
      <c r="D76" s="15" t="s">
        <v>13</v>
      </c>
      <c r="E76" s="27" t="s">
        <v>14</v>
      </c>
      <c r="F76" s="15" t="s">
        <v>164</v>
      </c>
      <c r="G76" s="27" t="s">
        <v>15</v>
      </c>
      <c r="H76" s="16">
        <v>21</v>
      </c>
      <c r="I76" s="28">
        <v>20968.310000000001</v>
      </c>
    </row>
    <row r="77" spans="1:9" ht="15" customHeight="1" outlineLevel="2" x14ac:dyDescent="0.25">
      <c r="A77" s="50"/>
      <c r="B77" s="51"/>
      <c r="C77" s="52"/>
      <c r="D77" s="40"/>
      <c r="E77" s="53"/>
      <c r="F77" s="40" t="s">
        <v>165</v>
      </c>
      <c r="G77" s="53"/>
      <c r="H77" s="41">
        <f>SUM(H66:H76)</f>
        <v>654.69999999999993</v>
      </c>
      <c r="I77" s="54">
        <f>SUM(I66:I76)</f>
        <v>654692.92999999993</v>
      </c>
    </row>
    <row r="78" spans="1:9" ht="15.75" outlineLevel="2" thickBot="1" x14ac:dyDescent="0.3">
      <c r="A78" s="187" t="s">
        <v>126</v>
      </c>
      <c r="B78" s="55"/>
      <c r="C78" s="56"/>
      <c r="D78" s="57"/>
      <c r="E78" s="57"/>
      <c r="F78" s="57"/>
      <c r="G78" s="58"/>
      <c r="H78" s="59">
        <f>H65+H77</f>
        <v>798.09999999999991</v>
      </c>
      <c r="I78" s="60">
        <f>I65+I77</f>
        <v>798082.92999999993</v>
      </c>
    </row>
    <row r="79" spans="1:9" ht="20.25" customHeight="1" thickBot="1" x14ac:dyDescent="0.3">
      <c r="A79" s="188" t="s">
        <v>132</v>
      </c>
      <c r="B79" s="61"/>
      <c r="C79" s="62"/>
      <c r="D79" s="63"/>
      <c r="E79" s="63"/>
      <c r="F79" s="63"/>
      <c r="G79" s="63"/>
      <c r="H79" s="64">
        <f>H57+H78</f>
        <v>8624.6</v>
      </c>
      <c r="I79" s="65">
        <f>I57+I78</f>
        <v>8624617.1699999999</v>
      </c>
    </row>
    <row r="81" spans="1:9" ht="15.75" thickBot="1" x14ac:dyDescent="0.3">
      <c r="A81" s="11" t="s">
        <v>89</v>
      </c>
      <c r="B81" s="3"/>
      <c r="C81" s="3"/>
      <c r="D81" s="4"/>
      <c r="E81" s="4"/>
      <c r="F81" s="4"/>
      <c r="G81" s="4"/>
      <c r="H81" s="1"/>
      <c r="I81" s="1"/>
    </row>
    <row r="82" spans="1:9" x14ac:dyDescent="0.25">
      <c r="A82" s="243" t="s">
        <v>1</v>
      </c>
      <c r="B82" s="246" t="s">
        <v>2</v>
      </c>
      <c r="C82" s="249" t="s">
        <v>90</v>
      </c>
      <c r="D82" s="249" t="s">
        <v>4</v>
      </c>
      <c r="E82" s="252" t="s">
        <v>91</v>
      </c>
      <c r="F82" s="222" t="s">
        <v>92</v>
      </c>
      <c r="G82" s="222" t="s">
        <v>7</v>
      </c>
      <c r="H82" s="225" t="s">
        <v>93</v>
      </c>
      <c r="I82" s="228" t="s">
        <v>94</v>
      </c>
    </row>
    <row r="83" spans="1:9" x14ac:dyDescent="0.25">
      <c r="A83" s="244"/>
      <c r="B83" s="247"/>
      <c r="C83" s="250" t="s">
        <v>3</v>
      </c>
      <c r="D83" s="250"/>
      <c r="E83" s="253"/>
      <c r="F83" s="223"/>
      <c r="G83" s="223"/>
      <c r="H83" s="226"/>
      <c r="I83" s="229"/>
    </row>
    <row r="84" spans="1:9" x14ac:dyDescent="0.25">
      <c r="A84" s="244"/>
      <c r="B84" s="247"/>
      <c r="C84" s="250"/>
      <c r="D84" s="250" t="s">
        <v>4</v>
      </c>
      <c r="E84" s="253"/>
      <c r="F84" s="223"/>
      <c r="G84" s="223"/>
      <c r="H84" s="226"/>
      <c r="I84" s="229"/>
    </row>
    <row r="85" spans="1:9" ht="3.75" customHeight="1" thickBot="1" x14ac:dyDescent="0.3">
      <c r="A85" s="245"/>
      <c r="B85" s="248"/>
      <c r="C85" s="251"/>
      <c r="D85" s="251"/>
      <c r="E85" s="254"/>
      <c r="F85" s="224"/>
      <c r="G85" s="224"/>
      <c r="H85" s="227"/>
      <c r="I85" s="230"/>
    </row>
    <row r="86" spans="1:9" ht="23.25" x14ac:dyDescent="0.25">
      <c r="A86" s="66" t="s">
        <v>40</v>
      </c>
      <c r="B86" s="25" t="s">
        <v>41</v>
      </c>
      <c r="C86" s="67" t="s">
        <v>95</v>
      </c>
      <c r="D86" s="27" t="s">
        <v>13</v>
      </c>
      <c r="E86" s="27" t="s">
        <v>96</v>
      </c>
      <c r="F86" s="27" t="s">
        <v>164</v>
      </c>
      <c r="G86" s="27" t="s">
        <v>15</v>
      </c>
      <c r="H86" s="16">
        <v>766.4</v>
      </c>
      <c r="I86" s="68">
        <v>766423.47</v>
      </c>
    </row>
    <row r="87" spans="1:9" ht="23.25" x14ac:dyDescent="0.25">
      <c r="A87" s="66" t="s">
        <v>16</v>
      </c>
      <c r="B87" s="13" t="s">
        <v>17</v>
      </c>
      <c r="C87" s="67" t="s">
        <v>95</v>
      </c>
      <c r="D87" s="15" t="s">
        <v>13</v>
      </c>
      <c r="E87" s="27" t="s">
        <v>96</v>
      </c>
      <c r="F87" s="15" t="s">
        <v>164</v>
      </c>
      <c r="G87" s="15" t="s">
        <v>15</v>
      </c>
      <c r="H87" s="16">
        <v>194</v>
      </c>
      <c r="I87" s="68">
        <v>193978.42</v>
      </c>
    </row>
    <row r="88" spans="1:9" ht="23.25" x14ac:dyDescent="0.25">
      <c r="A88" s="66" t="s">
        <v>42</v>
      </c>
      <c r="B88" s="13" t="s">
        <v>43</v>
      </c>
      <c r="C88" s="67" t="s">
        <v>95</v>
      </c>
      <c r="D88" s="15" t="s">
        <v>13</v>
      </c>
      <c r="E88" s="27" t="s">
        <v>96</v>
      </c>
      <c r="F88" s="15" t="s">
        <v>164</v>
      </c>
      <c r="G88" s="15" t="s">
        <v>15</v>
      </c>
      <c r="H88" s="16">
        <v>1382.8</v>
      </c>
      <c r="I88" s="68">
        <v>1382763.73</v>
      </c>
    </row>
    <row r="89" spans="1:9" ht="23.25" x14ac:dyDescent="0.25">
      <c r="A89" s="66" t="s">
        <v>24</v>
      </c>
      <c r="B89" s="13" t="s">
        <v>25</v>
      </c>
      <c r="C89" s="67" t="s">
        <v>95</v>
      </c>
      <c r="D89" s="15" t="s">
        <v>13</v>
      </c>
      <c r="E89" s="27" t="s">
        <v>96</v>
      </c>
      <c r="F89" s="15" t="s">
        <v>164</v>
      </c>
      <c r="G89" s="15" t="s">
        <v>15</v>
      </c>
      <c r="H89" s="16">
        <v>499.9</v>
      </c>
      <c r="I89" s="68">
        <v>499866.04</v>
      </c>
    </row>
    <row r="90" spans="1:9" ht="23.25" x14ac:dyDescent="0.25">
      <c r="A90" s="66" t="s">
        <v>46</v>
      </c>
      <c r="B90" s="13" t="s">
        <v>47</v>
      </c>
      <c r="C90" s="67" t="s">
        <v>95</v>
      </c>
      <c r="D90" s="15" t="s">
        <v>13</v>
      </c>
      <c r="E90" s="27" t="s">
        <v>96</v>
      </c>
      <c r="F90" s="27" t="s">
        <v>164</v>
      </c>
      <c r="G90" s="15" t="s">
        <v>15</v>
      </c>
      <c r="H90" s="16">
        <v>50</v>
      </c>
      <c r="I90" s="68">
        <v>50000</v>
      </c>
    </row>
    <row r="91" spans="1:9" ht="23.25" x14ac:dyDescent="0.25">
      <c r="A91" s="66" t="s">
        <v>67</v>
      </c>
      <c r="B91" s="13" t="s">
        <v>68</v>
      </c>
      <c r="C91" s="67" t="s">
        <v>95</v>
      </c>
      <c r="D91" s="15" t="s">
        <v>13</v>
      </c>
      <c r="E91" s="27" t="s">
        <v>96</v>
      </c>
      <c r="F91" s="15" t="s">
        <v>164</v>
      </c>
      <c r="G91" s="15" t="s">
        <v>15</v>
      </c>
      <c r="H91" s="16">
        <v>87.2</v>
      </c>
      <c r="I91" s="68">
        <v>87223.55</v>
      </c>
    </row>
    <row r="92" spans="1:9" ht="23.25" x14ac:dyDescent="0.25">
      <c r="A92" s="66" t="s">
        <v>56</v>
      </c>
      <c r="B92" s="13" t="s">
        <v>57</v>
      </c>
      <c r="C92" s="67" t="s">
        <v>95</v>
      </c>
      <c r="D92" s="15" t="s">
        <v>13</v>
      </c>
      <c r="E92" s="27" t="s">
        <v>96</v>
      </c>
      <c r="F92" s="27" t="s">
        <v>164</v>
      </c>
      <c r="G92" s="15" t="s">
        <v>15</v>
      </c>
      <c r="H92" s="16">
        <v>20.2</v>
      </c>
      <c r="I92" s="68">
        <v>20237.349999999999</v>
      </c>
    </row>
    <row r="93" spans="1:9" outlineLevel="2" x14ac:dyDescent="0.25">
      <c r="A93" s="18"/>
      <c r="B93" s="19"/>
      <c r="C93" s="20"/>
      <c r="D93" s="21"/>
      <c r="E93" s="21"/>
      <c r="F93" s="21" t="s">
        <v>165</v>
      </c>
      <c r="G93" s="21"/>
      <c r="H93" s="22">
        <f>SUM(H86:H92)</f>
        <v>3000.4999999999995</v>
      </c>
      <c r="I93" s="23">
        <f>SUM(I86:I92)</f>
        <v>3000492.56</v>
      </c>
    </row>
    <row r="94" spans="1:9" ht="15.75" thickBot="1" x14ac:dyDescent="0.3">
      <c r="A94" s="66"/>
      <c r="B94" s="13"/>
      <c r="C94" s="14"/>
      <c r="D94" s="15"/>
      <c r="E94" s="15"/>
      <c r="F94" s="15"/>
      <c r="G94" s="15"/>
      <c r="H94" s="16"/>
      <c r="I94" s="35"/>
    </row>
    <row r="95" spans="1:9" ht="21" customHeight="1" thickBot="1" x14ac:dyDescent="0.3">
      <c r="A95" s="188" t="s">
        <v>163</v>
      </c>
      <c r="B95" s="61"/>
      <c r="C95" s="62"/>
      <c r="D95" s="62"/>
      <c r="E95" s="69"/>
      <c r="F95" s="69"/>
      <c r="G95" s="69"/>
      <c r="H95" s="64">
        <f>H93</f>
        <v>3000.4999999999995</v>
      </c>
      <c r="I95" s="65">
        <f>I93</f>
        <v>3000492.56</v>
      </c>
    </row>
    <row r="96" spans="1:9" x14ac:dyDescent="0.25">
      <c r="A96" s="70"/>
      <c r="B96" s="70"/>
      <c r="C96" s="70"/>
      <c r="D96" s="70"/>
      <c r="E96" s="70"/>
      <c r="F96" s="70"/>
      <c r="G96" s="70"/>
      <c r="H96" s="71"/>
      <c r="I96" s="71"/>
    </row>
    <row r="97" spans="1:9" ht="15.75" thickBot="1" x14ac:dyDescent="0.3">
      <c r="A97" s="11" t="s">
        <v>131</v>
      </c>
      <c r="B97" s="72"/>
      <c r="C97" s="72"/>
      <c r="D97" s="73"/>
      <c r="E97" s="73"/>
      <c r="F97" s="73"/>
      <c r="G97" s="73"/>
      <c r="H97" s="74"/>
      <c r="I97" s="74"/>
    </row>
    <row r="98" spans="1:9" x14ac:dyDescent="0.25">
      <c r="A98" s="199" t="s">
        <v>102</v>
      </c>
      <c r="B98" s="202" t="s">
        <v>2</v>
      </c>
      <c r="C98" s="237" t="s">
        <v>90</v>
      </c>
      <c r="D98" s="237" t="s">
        <v>4</v>
      </c>
      <c r="E98" s="240" t="s">
        <v>91</v>
      </c>
      <c r="F98" s="190" t="s">
        <v>92</v>
      </c>
      <c r="G98" s="190" t="s">
        <v>7</v>
      </c>
      <c r="H98" s="231" t="s">
        <v>93</v>
      </c>
      <c r="I98" s="234" t="s">
        <v>103</v>
      </c>
    </row>
    <row r="99" spans="1:9" x14ac:dyDescent="0.25">
      <c r="A99" s="200"/>
      <c r="B99" s="203"/>
      <c r="C99" s="238" t="s">
        <v>3</v>
      </c>
      <c r="D99" s="238"/>
      <c r="E99" s="241"/>
      <c r="F99" s="191"/>
      <c r="G99" s="191"/>
      <c r="H99" s="232"/>
      <c r="I99" s="235"/>
    </row>
    <row r="100" spans="1:9" x14ac:dyDescent="0.25">
      <c r="A100" s="200"/>
      <c r="B100" s="203"/>
      <c r="C100" s="238"/>
      <c r="D100" s="238" t="s">
        <v>4</v>
      </c>
      <c r="E100" s="241"/>
      <c r="F100" s="191"/>
      <c r="G100" s="191"/>
      <c r="H100" s="232"/>
      <c r="I100" s="235"/>
    </row>
    <row r="101" spans="1:9" ht="3" customHeight="1" thickBot="1" x14ac:dyDescent="0.3">
      <c r="A101" s="214"/>
      <c r="B101" s="215"/>
      <c r="C101" s="239"/>
      <c r="D101" s="239"/>
      <c r="E101" s="242"/>
      <c r="F101" s="217"/>
      <c r="G101" s="217"/>
      <c r="H101" s="233"/>
      <c r="I101" s="236"/>
    </row>
    <row r="102" spans="1:9" x14ac:dyDescent="0.25">
      <c r="A102" s="75" t="s">
        <v>104</v>
      </c>
      <c r="B102" s="13" t="s">
        <v>105</v>
      </c>
      <c r="C102" s="14" t="s">
        <v>106</v>
      </c>
      <c r="D102" s="76">
        <v>6402</v>
      </c>
      <c r="E102" s="76">
        <v>5364</v>
      </c>
      <c r="F102" s="15" t="s">
        <v>70</v>
      </c>
      <c r="G102" s="15" t="s">
        <v>33</v>
      </c>
      <c r="H102" s="16">
        <v>168.2</v>
      </c>
      <c r="I102" s="17">
        <v>168185.32</v>
      </c>
    </row>
    <row r="103" spans="1:9" x14ac:dyDescent="0.25">
      <c r="A103" s="75" t="s">
        <v>104</v>
      </c>
      <c r="B103" s="13" t="s">
        <v>105</v>
      </c>
      <c r="C103" s="14" t="s">
        <v>137</v>
      </c>
      <c r="D103" s="76">
        <v>6402</v>
      </c>
      <c r="E103" s="76">
        <v>5364</v>
      </c>
      <c r="F103" s="15" t="s">
        <v>136</v>
      </c>
      <c r="G103" s="15" t="s">
        <v>33</v>
      </c>
      <c r="H103" s="16">
        <v>57.8</v>
      </c>
      <c r="I103" s="17">
        <v>57774</v>
      </c>
    </row>
    <row r="104" spans="1:9" x14ac:dyDescent="0.25">
      <c r="A104" s="75" t="s">
        <v>104</v>
      </c>
      <c r="B104" s="25" t="s">
        <v>107</v>
      </c>
      <c r="C104" s="26" t="s">
        <v>12</v>
      </c>
      <c r="D104" s="76">
        <v>6402</v>
      </c>
      <c r="E104" s="76">
        <v>5364</v>
      </c>
      <c r="F104" s="15">
        <v>13011</v>
      </c>
      <c r="G104" s="27" t="s">
        <v>15</v>
      </c>
      <c r="H104" s="16">
        <v>2713.5</v>
      </c>
      <c r="I104" s="28">
        <v>2713522.39</v>
      </c>
    </row>
    <row r="105" spans="1:9" x14ac:dyDescent="0.25">
      <c r="A105" s="75" t="s">
        <v>104</v>
      </c>
      <c r="B105" s="13" t="s">
        <v>105</v>
      </c>
      <c r="C105" s="26" t="s">
        <v>32</v>
      </c>
      <c r="D105" s="76">
        <v>6402</v>
      </c>
      <c r="E105" s="76">
        <v>5364</v>
      </c>
      <c r="F105" s="15">
        <v>13015</v>
      </c>
      <c r="G105" s="27" t="s">
        <v>33</v>
      </c>
      <c r="H105" s="34">
        <v>22.2</v>
      </c>
      <c r="I105" s="28">
        <v>22250</v>
      </c>
    </row>
    <row r="106" spans="1:9" x14ac:dyDescent="0.25">
      <c r="A106" s="75" t="s">
        <v>104</v>
      </c>
      <c r="B106" s="13" t="s">
        <v>105</v>
      </c>
      <c r="C106" s="26" t="s">
        <v>32</v>
      </c>
      <c r="D106" s="76">
        <v>6402</v>
      </c>
      <c r="E106" s="76">
        <v>5364</v>
      </c>
      <c r="F106" s="15">
        <v>13015</v>
      </c>
      <c r="G106" s="27" t="s">
        <v>33</v>
      </c>
      <c r="H106" s="34">
        <v>6.3</v>
      </c>
      <c r="I106" s="28">
        <v>6315</v>
      </c>
    </row>
    <row r="107" spans="1:9" x14ac:dyDescent="0.25">
      <c r="A107" s="75" t="s">
        <v>104</v>
      </c>
      <c r="B107" s="13" t="s">
        <v>105</v>
      </c>
      <c r="C107" s="26" t="s">
        <v>32</v>
      </c>
      <c r="D107" s="76">
        <v>6402</v>
      </c>
      <c r="E107" s="76">
        <v>5364</v>
      </c>
      <c r="F107" s="15">
        <v>13015</v>
      </c>
      <c r="G107" s="27" t="s">
        <v>33</v>
      </c>
      <c r="H107" s="34">
        <v>0.1</v>
      </c>
      <c r="I107" s="28">
        <v>38</v>
      </c>
    </row>
    <row r="108" spans="1:9" x14ac:dyDescent="0.25">
      <c r="A108" s="75" t="s">
        <v>104</v>
      </c>
      <c r="B108" s="13" t="s">
        <v>105</v>
      </c>
      <c r="C108" s="26" t="s">
        <v>140</v>
      </c>
      <c r="D108" s="76">
        <v>6402</v>
      </c>
      <c r="E108" s="76">
        <v>5364</v>
      </c>
      <c r="F108" s="15" t="s">
        <v>143</v>
      </c>
      <c r="G108" s="27" t="s">
        <v>33</v>
      </c>
      <c r="H108" s="34">
        <v>1089.7</v>
      </c>
      <c r="I108" s="28">
        <v>1089702</v>
      </c>
    </row>
    <row r="109" spans="1:9" x14ac:dyDescent="0.25">
      <c r="A109" s="75" t="s">
        <v>104</v>
      </c>
      <c r="B109" s="13" t="s">
        <v>105</v>
      </c>
      <c r="C109" s="26" t="s">
        <v>140</v>
      </c>
      <c r="D109" s="76">
        <v>6402</v>
      </c>
      <c r="E109" s="76">
        <v>5364</v>
      </c>
      <c r="F109" s="15" t="s">
        <v>143</v>
      </c>
      <c r="G109" s="27" t="s">
        <v>33</v>
      </c>
      <c r="H109" s="34">
        <v>195.9</v>
      </c>
      <c r="I109" s="28">
        <v>195931.66</v>
      </c>
    </row>
    <row r="110" spans="1:9" x14ac:dyDescent="0.25">
      <c r="A110" s="75" t="s">
        <v>104</v>
      </c>
      <c r="B110" s="13" t="s">
        <v>105</v>
      </c>
      <c r="C110" s="26" t="s">
        <v>140</v>
      </c>
      <c r="D110" s="76">
        <v>6402</v>
      </c>
      <c r="E110" s="76">
        <v>5364</v>
      </c>
      <c r="F110" s="15" t="s">
        <v>143</v>
      </c>
      <c r="G110" s="27" t="s">
        <v>33</v>
      </c>
      <c r="H110" s="34">
        <v>240.5</v>
      </c>
      <c r="I110" s="28">
        <v>240515</v>
      </c>
    </row>
    <row r="111" spans="1:9" x14ac:dyDescent="0.25">
      <c r="A111" s="75" t="s">
        <v>108</v>
      </c>
      <c r="B111" s="13" t="s">
        <v>167</v>
      </c>
      <c r="C111" s="26" t="s">
        <v>151</v>
      </c>
      <c r="D111" s="76">
        <v>6402</v>
      </c>
      <c r="E111" s="76">
        <v>5364</v>
      </c>
      <c r="F111" s="15" t="s">
        <v>149</v>
      </c>
      <c r="G111" s="27" t="s">
        <v>150</v>
      </c>
      <c r="H111" s="16">
        <v>0</v>
      </c>
      <c r="I111" s="28">
        <v>0.93</v>
      </c>
    </row>
    <row r="112" spans="1:9" x14ac:dyDescent="0.25">
      <c r="A112" s="75" t="s">
        <v>108</v>
      </c>
      <c r="B112" s="13" t="s">
        <v>109</v>
      </c>
      <c r="C112" s="14" t="s">
        <v>123</v>
      </c>
      <c r="D112" s="76">
        <v>6402</v>
      </c>
      <c r="E112" s="76">
        <v>5364</v>
      </c>
      <c r="F112" s="15" t="s">
        <v>74</v>
      </c>
      <c r="G112" s="15" t="s">
        <v>75</v>
      </c>
      <c r="H112" s="16">
        <v>165.7</v>
      </c>
      <c r="I112" s="17">
        <v>165669</v>
      </c>
    </row>
    <row r="113" spans="1:9" x14ac:dyDescent="0.25">
      <c r="A113" s="75" t="s">
        <v>108</v>
      </c>
      <c r="B113" s="13" t="s">
        <v>109</v>
      </c>
      <c r="C113" s="14" t="s">
        <v>123</v>
      </c>
      <c r="D113" s="76">
        <v>6402</v>
      </c>
      <c r="E113" s="76">
        <v>5364</v>
      </c>
      <c r="F113" s="15" t="s">
        <v>74</v>
      </c>
      <c r="G113" s="15" t="s">
        <v>75</v>
      </c>
      <c r="H113" s="16">
        <v>423</v>
      </c>
      <c r="I113" s="77">
        <v>423040</v>
      </c>
    </row>
    <row r="114" spans="1:9" x14ac:dyDescent="0.25">
      <c r="A114" s="75" t="s">
        <v>108</v>
      </c>
      <c r="B114" s="13" t="s">
        <v>109</v>
      </c>
      <c r="C114" s="14" t="s">
        <v>123</v>
      </c>
      <c r="D114" s="76">
        <v>6402</v>
      </c>
      <c r="E114" s="76">
        <v>5364</v>
      </c>
      <c r="F114" s="15" t="s">
        <v>74</v>
      </c>
      <c r="G114" s="15" t="s">
        <v>75</v>
      </c>
      <c r="H114" s="16">
        <v>63.7</v>
      </c>
      <c r="I114" s="17">
        <v>63740.7</v>
      </c>
    </row>
    <row r="115" spans="1:9" x14ac:dyDescent="0.25">
      <c r="A115" s="75" t="s">
        <v>108</v>
      </c>
      <c r="B115" s="13" t="s">
        <v>109</v>
      </c>
      <c r="C115" s="14" t="s">
        <v>123</v>
      </c>
      <c r="D115" s="76">
        <v>6402</v>
      </c>
      <c r="E115" s="76">
        <v>5364</v>
      </c>
      <c r="F115" s="15" t="s">
        <v>74</v>
      </c>
      <c r="G115" s="15" t="s">
        <v>75</v>
      </c>
      <c r="H115" s="16">
        <v>237.4</v>
      </c>
      <c r="I115" s="17">
        <v>237487.01</v>
      </c>
    </row>
    <row r="116" spans="1:9" x14ac:dyDescent="0.25">
      <c r="A116" s="75" t="s">
        <v>108</v>
      </c>
      <c r="B116" s="13" t="s">
        <v>109</v>
      </c>
      <c r="C116" s="14" t="s">
        <v>123</v>
      </c>
      <c r="D116" s="76">
        <v>6402</v>
      </c>
      <c r="E116" s="76">
        <v>5364</v>
      </c>
      <c r="F116" s="15" t="s">
        <v>74</v>
      </c>
      <c r="G116" s="15" t="s">
        <v>75</v>
      </c>
      <c r="H116" s="16">
        <v>240</v>
      </c>
      <c r="I116" s="17">
        <v>240024.1</v>
      </c>
    </row>
    <row r="117" spans="1:9" x14ac:dyDescent="0.25">
      <c r="A117" s="75" t="s">
        <v>108</v>
      </c>
      <c r="B117" s="13" t="s">
        <v>109</v>
      </c>
      <c r="C117" s="14" t="s">
        <v>123</v>
      </c>
      <c r="D117" s="76">
        <v>6402</v>
      </c>
      <c r="E117" s="76">
        <v>5364</v>
      </c>
      <c r="F117" s="15" t="s">
        <v>74</v>
      </c>
      <c r="G117" s="15" t="s">
        <v>75</v>
      </c>
      <c r="H117" s="16">
        <v>45</v>
      </c>
      <c r="I117" s="17">
        <v>44955.45</v>
      </c>
    </row>
    <row r="118" spans="1:9" x14ac:dyDescent="0.25">
      <c r="A118" s="75" t="s">
        <v>108</v>
      </c>
      <c r="B118" s="13" t="s">
        <v>109</v>
      </c>
      <c r="C118" s="14" t="s">
        <v>123</v>
      </c>
      <c r="D118" s="76">
        <v>6402</v>
      </c>
      <c r="E118" s="76">
        <v>5364</v>
      </c>
      <c r="F118" s="15" t="s">
        <v>74</v>
      </c>
      <c r="G118" s="15" t="s">
        <v>75</v>
      </c>
      <c r="H118" s="16">
        <v>291.2</v>
      </c>
      <c r="I118" s="17">
        <v>291172.5</v>
      </c>
    </row>
    <row r="119" spans="1:9" x14ac:dyDescent="0.25">
      <c r="A119" s="75" t="s">
        <v>108</v>
      </c>
      <c r="B119" s="13" t="s">
        <v>109</v>
      </c>
      <c r="C119" s="14" t="s">
        <v>123</v>
      </c>
      <c r="D119" s="76">
        <v>6402</v>
      </c>
      <c r="E119" s="76">
        <v>5364</v>
      </c>
      <c r="F119" s="15" t="s">
        <v>74</v>
      </c>
      <c r="G119" s="15" t="s">
        <v>75</v>
      </c>
      <c r="H119" s="16">
        <v>256.39999999999998</v>
      </c>
      <c r="I119" s="17">
        <v>256406</v>
      </c>
    </row>
    <row r="120" spans="1:9" x14ac:dyDescent="0.25">
      <c r="A120" s="75" t="s">
        <v>108</v>
      </c>
      <c r="B120" s="13" t="s">
        <v>109</v>
      </c>
      <c r="C120" s="14" t="s">
        <v>123</v>
      </c>
      <c r="D120" s="76">
        <v>6402</v>
      </c>
      <c r="E120" s="76">
        <v>5364</v>
      </c>
      <c r="F120" s="15" t="s">
        <v>74</v>
      </c>
      <c r="G120" s="15" t="s">
        <v>75</v>
      </c>
      <c r="H120" s="16">
        <v>226.2</v>
      </c>
      <c r="I120" s="17">
        <v>226179.15</v>
      </c>
    </row>
    <row r="121" spans="1:9" x14ac:dyDescent="0.25">
      <c r="A121" s="75" t="s">
        <v>108</v>
      </c>
      <c r="B121" s="13" t="s">
        <v>109</v>
      </c>
      <c r="C121" s="14" t="s">
        <v>123</v>
      </c>
      <c r="D121" s="76">
        <v>6402</v>
      </c>
      <c r="E121" s="76">
        <v>5364</v>
      </c>
      <c r="F121" s="15" t="s">
        <v>74</v>
      </c>
      <c r="G121" s="15" t="s">
        <v>75</v>
      </c>
      <c r="H121" s="16">
        <v>145.1</v>
      </c>
      <c r="I121" s="17">
        <v>145075</v>
      </c>
    </row>
    <row r="122" spans="1:9" x14ac:dyDescent="0.25">
      <c r="A122" s="75" t="s">
        <v>108</v>
      </c>
      <c r="B122" s="13" t="s">
        <v>109</v>
      </c>
      <c r="C122" s="14" t="s">
        <v>123</v>
      </c>
      <c r="D122" s="76">
        <v>6402</v>
      </c>
      <c r="E122" s="76">
        <v>5364</v>
      </c>
      <c r="F122" s="15" t="s">
        <v>74</v>
      </c>
      <c r="G122" s="15" t="s">
        <v>75</v>
      </c>
      <c r="H122" s="16">
        <v>825.1</v>
      </c>
      <c r="I122" s="17">
        <v>825090.24</v>
      </c>
    </row>
    <row r="123" spans="1:9" x14ac:dyDescent="0.25">
      <c r="A123" s="12" t="s">
        <v>110</v>
      </c>
      <c r="B123" s="13" t="s">
        <v>168</v>
      </c>
      <c r="C123" s="14" t="s">
        <v>169</v>
      </c>
      <c r="D123" s="76">
        <v>6402</v>
      </c>
      <c r="E123" s="76">
        <v>5364</v>
      </c>
      <c r="F123" s="15" t="s">
        <v>86</v>
      </c>
      <c r="G123" s="15" t="s">
        <v>87</v>
      </c>
      <c r="H123" s="16">
        <v>0.3</v>
      </c>
      <c r="I123" s="17">
        <v>300</v>
      </c>
    </row>
    <row r="124" spans="1:9" ht="23.25" x14ac:dyDescent="0.25">
      <c r="A124" s="78" t="s">
        <v>170</v>
      </c>
      <c r="B124" s="79" t="s">
        <v>171</v>
      </c>
      <c r="C124" s="80" t="s">
        <v>172</v>
      </c>
      <c r="D124" s="76">
        <v>6402</v>
      </c>
      <c r="E124" s="76">
        <v>5364</v>
      </c>
      <c r="F124" s="81" t="s">
        <v>153</v>
      </c>
      <c r="G124" s="81" t="s">
        <v>33</v>
      </c>
      <c r="H124" s="34">
        <v>33</v>
      </c>
      <c r="I124" s="17">
        <v>33002.94</v>
      </c>
    </row>
    <row r="125" spans="1:9" ht="23.25" x14ac:dyDescent="0.25">
      <c r="A125" s="78" t="s">
        <v>170</v>
      </c>
      <c r="B125" s="79" t="s">
        <v>171</v>
      </c>
      <c r="C125" s="80" t="s">
        <v>172</v>
      </c>
      <c r="D125" s="76">
        <v>6402</v>
      </c>
      <c r="E125" s="76">
        <v>5364</v>
      </c>
      <c r="F125" s="81" t="s">
        <v>153</v>
      </c>
      <c r="G125" s="81" t="s">
        <v>33</v>
      </c>
      <c r="H125" s="34">
        <v>0.8</v>
      </c>
      <c r="I125" s="17">
        <v>779.09</v>
      </c>
    </row>
    <row r="126" spans="1:9" ht="23.25" x14ac:dyDescent="0.25">
      <c r="A126" s="78" t="s">
        <v>170</v>
      </c>
      <c r="B126" s="79" t="s">
        <v>171</v>
      </c>
      <c r="C126" s="80" t="s">
        <v>172</v>
      </c>
      <c r="D126" s="76">
        <v>6402</v>
      </c>
      <c r="E126" s="76">
        <v>5364</v>
      </c>
      <c r="F126" s="81" t="s">
        <v>153</v>
      </c>
      <c r="G126" s="81" t="s">
        <v>33</v>
      </c>
      <c r="H126" s="34">
        <v>27.7</v>
      </c>
      <c r="I126" s="17">
        <v>27727.85</v>
      </c>
    </row>
    <row r="127" spans="1:9" x14ac:dyDescent="0.25">
      <c r="A127" s="12" t="s">
        <v>170</v>
      </c>
      <c r="B127" s="13" t="s">
        <v>171</v>
      </c>
      <c r="C127" s="82" t="s">
        <v>162</v>
      </c>
      <c r="D127" s="76">
        <v>6402</v>
      </c>
      <c r="E127" s="76">
        <v>5364</v>
      </c>
      <c r="F127" s="15">
        <v>35442</v>
      </c>
      <c r="G127" s="83" t="s">
        <v>33</v>
      </c>
      <c r="H127" s="34">
        <v>29.6</v>
      </c>
      <c r="I127" s="84">
        <v>29546.99</v>
      </c>
    </row>
    <row r="128" spans="1:9" x14ac:dyDescent="0.25">
      <c r="A128" s="85" t="s">
        <v>179</v>
      </c>
      <c r="B128" s="86"/>
      <c r="C128" s="87"/>
      <c r="D128" s="88"/>
      <c r="E128" s="88"/>
      <c r="F128" s="89"/>
      <c r="G128" s="90"/>
      <c r="H128" s="91">
        <f>SUM(H102:H127)</f>
        <v>7504.4</v>
      </c>
      <c r="I128" s="92">
        <f>SUM(I102:I127)</f>
        <v>7504430.3200000003</v>
      </c>
    </row>
    <row r="129" spans="1:9" x14ac:dyDescent="0.25">
      <c r="A129" s="93" t="s">
        <v>181</v>
      </c>
      <c r="B129" s="94" t="s">
        <v>107</v>
      </c>
      <c r="C129" s="95" t="s">
        <v>39</v>
      </c>
      <c r="D129" s="76">
        <v>6402</v>
      </c>
      <c r="E129" s="76">
        <v>5364</v>
      </c>
      <c r="F129" s="15" t="s">
        <v>111</v>
      </c>
      <c r="G129" s="83" t="s">
        <v>15</v>
      </c>
      <c r="H129" s="96">
        <v>143.4</v>
      </c>
      <c r="I129" s="97">
        <v>143390</v>
      </c>
    </row>
    <row r="130" spans="1:9" ht="15.75" thickBot="1" x14ac:dyDescent="0.3">
      <c r="A130" s="98" t="s">
        <v>182</v>
      </c>
      <c r="B130" s="99"/>
      <c r="C130" s="100"/>
      <c r="D130" s="101"/>
      <c r="E130" s="101"/>
      <c r="F130" s="102"/>
      <c r="G130" s="103"/>
      <c r="H130" s="104">
        <f>SUM(H129)</f>
        <v>143.4</v>
      </c>
      <c r="I130" s="105">
        <f>SUM(I129)</f>
        <v>143390</v>
      </c>
    </row>
    <row r="131" spans="1:9" ht="25.5" customHeight="1" thickBot="1" x14ac:dyDescent="0.3">
      <c r="A131" s="188" t="s">
        <v>180</v>
      </c>
      <c r="B131" s="61"/>
      <c r="C131" s="62"/>
      <c r="D131" s="62"/>
      <c r="E131" s="69"/>
      <c r="F131" s="69"/>
      <c r="G131" s="69"/>
      <c r="H131" s="64">
        <f>H128+H130</f>
        <v>7647.7999999999993</v>
      </c>
      <c r="I131" s="65">
        <f>I128+I130</f>
        <v>7647820.3200000003</v>
      </c>
    </row>
    <row r="132" spans="1:9" x14ac:dyDescent="0.25">
      <c r="A132" s="106"/>
      <c r="B132" s="107"/>
      <c r="C132" s="106"/>
      <c r="D132" s="108"/>
      <c r="E132" s="108"/>
      <c r="F132" s="108"/>
      <c r="G132" s="109"/>
      <c r="H132" s="108"/>
      <c r="I132" s="110"/>
    </row>
    <row r="133" spans="1:9" ht="15.75" thickBot="1" x14ac:dyDescent="0.3">
      <c r="A133" s="11" t="s">
        <v>112</v>
      </c>
      <c r="B133" s="107"/>
      <c r="C133" s="106"/>
      <c r="D133" s="108"/>
      <c r="E133" s="108"/>
      <c r="F133" s="108"/>
      <c r="G133" s="109"/>
      <c r="H133" s="108"/>
      <c r="I133" s="110"/>
    </row>
    <row r="134" spans="1:9" ht="15.75" thickBot="1" x14ac:dyDescent="0.3">
      <c r="A134" s="219" t="s">
        <v>113</v>
      </c>
      <c r="B134" s="220"/>
      <c r="C134" s="220"/>
      <c r="D134" s="220"/>
      <c r="E134" s="220"/>
      <c r="F134" s="220"/>
      <c r="G134" s="220"/>
      <c r="H134" s="220"/>
      <c r="I134" s="221"/>
    </row>
    <row r="135" spans="1:9" x14ac:dyDescent="0.25">
      <c r="A135" s="199" t="s">
        <v>114</v>
      </c>
      <c r="B135" s="202" t="s">
        <v>2</v>
      </c>
      <c r="C135" s="237" t="s">
        <v>90</v>
      </c>
      <c r="D135" s="237" t="s">
        <v>4</v>
      </c>
      <c r="E135" s="240" t="s">
        <v>91</v>
      </c>
      <c r="F135" s="190" t="s">
        <v>92</v>
      </c>
      <c r="G135" s="190" t="s">
        <v>7</v>
      </c>
      <c r="H135" s="231" t="s">
        <v>115</v>
      </c>
      <c r="I135" s="234" t="s">
        <v>103</v>
      </c>
    </row>
    <row r="136" spans="1:9" x14ac:dyDescent="0.25">
      <c r="A136" s="200"/>
      <c r="B136" s="203"/>
      <c r="C136" s="238" t="s">
        <v>3</v>
      </c>
      <c r="D136" s="238"/>
      <c r="E136" s="241"/>
      <c r="F136" s="191"/>
      <c r="G136" s="191"/>
      <c r="H136" s="232"/>
      <c r="I136" s="235"/>
    </row>
    <row r="137" spans="1:9" x14ac:dyDescent="0.25">
      <c r="A137" s="200"/>
      <c r="B137" s="203"/>
      <c r="C137" s="238"/>
      <c r="D137" s="238" t="s">
        <v>4</v>
      </c>
      <c r="E137" s="241"/>
      <c r="F137" s="191"/>
      <c r="G137" s="191"/>
      <c r="H137" s="232"/>
      <c r="I137" s="235"/>
    </row>
    <row r="138" spans="1:9" ht="6" customHeight="1" thickBot="1" x14ac:dyDescent="0.3">
      <c r="A138" s="214"/>
      <c r="B138" s="215"/>
      <c r="C138" s="239"/>
      <c r="D138" s="239"/>
      <c r="E138" s="242"/>
      <c r="F138" s="217"/>
      <c r="G138" s="217"/>
      <c r="H138" s="233"/>
      <c r="I138" s="236"/>
    </row>
    <row r="139" spans="1:9" ht="46.5" thickBot="1" x14ac:dyDescent="0.3">
      <c r="A139" s="111" t="s">
        <v>116</v>
      </c>
      <c r="B139" s="112" t="s">
        <v>107</v>
      </c>
      <c r="C139" s="113" t="s">
        <v>128</v>
      </c>
      <c r="D139" s="114" t="s">
        <v>117</v>
      </c>
      <c r="E139" s="112" t="s">
        <v>118</v>
      </c>
      <c r="F139" s="112" t="s">
        <v>97</v>
      </c>
      <c r="G139" s="112" t="s">
        <v>15</v>
      </c>
      <c r="H139" s="115">
        <f>H93-H77</f>
        <v>2345.7999999999997</v>
      </c>
      <c r="I139" s="116">
        <f>3000492.56-654692.93</f>
        <v>2345799.63</v>
      </c>
    </row>
    <row r="140" spans="1:9" ht="15.75" thickBot="1" x14ac:dyDescent="0.3">
      <c r="A140" s="117"/>
      <c r="B140" s="118"/>
      <c r="C140" s="119" t="s">
        <v>120</v>
      </c>
      <c r="D140" s="118"/>
      <c r="E140" s="118"/>
      <c r="F140" s="118"/>
      <c r="G140" s="118"/>
      <c r="H140" s="120">
        <f>SUM(H139:H139)</f>
        <v>2345.7999999999997</v>
      </c>
      <c r="I140" s="121">
        <f>SUM(I139:I139)</f>
        <v>2345799.63</v>
      </c>
    </row>
    <row r="141" spans="1:9" ht="15.75" thickBot="1" x14ac:dyDescent="0.3">
      <c r="A141" s="70"/>
      <c r="B141" s="122"/>
      <c r="C141" s="123"/>
      <c r="D141" s="124"/>
      <c r="E141" s="122"/>
      <c r="F141" s="122"/>
      <c r="G141" s="122"/>
      <c r="H141" s="125"/>
      <c r="I141" s="125"/>
    </row>
    <row r="142" spans="1:9" ht="15.75" thickBot="1" x14ac:dyDescent="0.3">
      <c r="A142" s="211" t="s">
        <v>129</v>
      </c>
      <c r="B142" s="212"/>
      <c r="C142" s="212"/>
      <c r="D142" s="212"/>
      <c r="E142" s="212"/>
      <c r="F142" s="212"/>
      <c r="G142" s="212"/>
      <c r="H142" s="212"/>
      <c r="I142" s="213"/>
    </row>
    <row r="143" spans="1:9" x14ac:dyDescent="0.25">
      <c r="A143" s="243" t="s">
        <v>114</v>
      </c>
      <c r="B143" s="246" t="s">
        <v>2</v>
      </c>
      <c r="C143" s="246" t="s">
        <v>90</v>
      </c>
      <c r="D143" s="246" t="s">
        <v>4</v>
      </c>
      <c r="E143" s="257" t="s">
        <v>91</v>
      </c>
      <c r="F143" s="222" t="s">
        <v>92</v>
      </c>
      <c r="G143" s="222" t="s">
        <v>7</v>
      </c>
      <c r="H143" s="222" t="s">
        <v>115</v>
      </c>
      <c r="I143" s="255" t="s">
        <v>103</v>
      </c>
    </row>
    <row r="144" spans="1:9" x14ac:dyDescent="0.25">
      <c r="A144" s="244"/>
      <c r="B144" s="247"/>
      <c r="C144" s="247" t="s">
        <v>3</v>
      </c>
      <c r="D144" s="247"/>
      <c r="E144" s="258"/>
      <c r="F144" s="223"/>
      <c r="G144" s="223"/>
      <c r="H144" s="223"/>
      <c r="I144" s="256"/>
    </row>
    <row r="145" spans="1:9" x14ac:dyDescent="0.25">
      <c r="A145" s="244"/>
      <c r="B145" s="247"/>
      <c r="C145" s="247"/>
      <c r="D145" s="247" t="s">
        <v>4</v>
      </c>
      <c r="E145" s="258"/>
      <c r="F145" s="223"/>
      <c r="G145" s="223"/>
      <c r="H145" s="223"/>
      <c r="I145" s="256"/>
    </row>
    <row r="146" spans="1:9" ht="0.75" customHeight="1" x14ac:dyDescent="0.25">
      <c r="A146" s="244"/>
      <c r="B146" s="247"/>
      <c r="C146" s="247"/>
      <c r="D146" s="247"/>
      <c r="E146" s="258"/>
      <c r="F146" s="223"/>
      <c r="G146" s="223"/>
      <c r="H146" s="223"/>
      <c r="I146" s="256"/>
    </row>
    <row r="147" spans="1:9" ht="27" customHeight="1" x14ac:dyDescent="0.25">
      <c r="A147" s="126" t="s">
        <v>116</v>
      </c>
      <c r="B147" s="127" t="s">
        <v>173</v>
      </c>
      <c r="C147" s="128" t="s">
        <v>176</v>
      </c>
      <c r="D147" s="127" t="s">
        <v>119</v>
      </c>
      <c r="E147" s="127" t="s">
        <v>118</v>
      </c>
      <c r="F147" s="127" t="s">
        <v>138</v>
      </c>
      <c r="G147" s="127" t="s">
        <v>174</v>
      </c>
      <c r="H147" s="34">
        <v>143.69999999999999</v>
      </c>
      <c r="I147" s="68">
        <v>143682</v>
      </c>
    </row>
    <row r="148" spans="1:9" ht="24" thickBot="1" x14ac:dyDescent="0.3">
      <c r="A148" s="129" t="s">
        <v>116</v>
      </c>
      <c r="B148" s="130" t="s">
        <v>173</v>
      </c>
      <c r="C148" s="131" t="s">
        <v>175</v>
      </c>
      <c r="D148" s="130" t="s">
        <v>119</v>
      </c>
      <c r="E148" s="130" t="s">
        <v>118</v>
      </c>
      <c r="F148" s="130" t="s">
        <v>138</v>
      </c>
      <c r="G148" s="130" t="s">
        <v>174</v>
      </c>
      <c r="H148" s="132">
        <v>178.4</v>
      </c>
      <c r="I148" s="116">
        <v>178421.92</v>
      </c>
    </row>
    <row r="149" spans="1:9" ht="15.75" thickBot="1" x14ac:dyDescent="0.3">
      <c r="A149" s="133"/>
      <c r="B149" s="134"/>
      <c r="C149" s="119" t="s">
        <v>120</v>
      </c>
      <c r="D149" s="134"/>
      <c r="E149" s="134"/>
      <c r="F149" s="134"/>
      <c r="G149" s="134"/>
      <c r="H149" s="120">
        <f>SUM(H147:H148)</f>
        <v>322.10000000000002</v>
      </c>
      <c r="I149" s="121">
        <f>SUM(I147:I148)</f>
        <v>322103.92000000004</v>
      </c>
    </row>
    <row r="150" spans="1:9" x14ac:dyDescent="0.25">
      <c r="A150" s="135"/>
      <c r="B150" s="136"/>
      <c r="C150" s="123"/>
      <c r="D150" s="136"/>
      <c r="E150" s="136"/>
      <c r="F150" s="136"/>
      <c r="G150" s="136"/>
      <c r="H150" s="125"/>
      <c r="I150" s="125"/>
    </row>
    <row r="151" spans="1:9" x14ac:dyDescent="0.25">
      <c r="A151" s="137"/>
      <c r="B151" s="137"/>
      <c r="C151" s="137"/>
      <c r="D151" s="74"/>
      <c r="E151" s="74"/>
      <c r="F151" s="74"/>
      <c r="G151" s="74"/>
      <c r="H151" s="74"/>
      <c r="I151" s="74"/>
    </row>
    <row r="152" spans="1:9" ht="24.75" customHeight="1" x14ac:dyDescent="0.25">
      <c r="A152" s="10" t="s">
        <v>304</v>
      </c>
      <c r="B152" s="73"/>
      <c r="C152" s="73"/>
      <c r="D152" s="73"/>
      <c r="E152" s="73"/>
      <c r="F152" s="73"/>
      <c r="G152" s="73"/>
      <c r="H152" s="73"/>
      <c r="I152" s="73"/>
    </row>
    <row r="153" spans="1:9" x14ac:dyDescent="0.25">
      <c r="A153" s="73"/>
      <c r="B153" s="73"/>
      <c r="C153" s="73"/>
      <c r="D153" s="73"/>
      <c r="E153" s="73"/>
      <c r="F153" s="73"/>
      <c r="G153" s="73"/>
      <c r="H153" s="73"/>
      <c r="I153" s="73"/>
    </row>
    <row r="154" spans="1:9" ht="15.75" thickBot="1" x14ac:dyDescent="0.3">
      <c r="A154" s="10" t="s">
        <v>183</v>
      </c>
      <c r="B154" s="73"/>
      <c r="C154" s="73"/>
      <c r="D154" s="73"/>
      <c r="E154" s="73"/>
      <c r="F154" s="73"/>
      <c r="G154" s="73"/>
      <c r="H154" s="73"/>
      <c r="I154" s="73"/>
    </row>
    <row r="155" spans="1:9" x14ac:dyDescent="0.25">
      <c r="A155" s="199" t="s">
        <v>1</v>
      </c>
      <c r="B155" s="202" t="s">
        <v>2</v>
      </c>
      <c r="C155" s="205" t="s">
        <v>90</v>
      </c>
      <c r="D155" s="205" t="s">
        <v>4</v>
      </c>
      <c r="E155" s="208" t="s">
        <v>91</v>
      </c>
      <c r="F155" s="190" t="s">
        <v>92</v>
      </c>
      <c r="G155" s="190" t="s">
        <v>7</v>
      </c>
      <c r="H155" s="193" t="s">
        <v>184</v>
      </c>
      <c r="I155" s="196" t="s">
        <v>185</v>
      </c>
    </row>
    <row r="156" spans="1:9" x14ac:dyDescent="0.25">
      <c r="A156" s="200"/>
      <c r="B156" s="203"/>
      <c r="C156" s="206" t="s">
        <v>3</v>
      </c>
      <c r="D156" s="206"/>
      <c r="E156" s="209"/>
      <c r="F156" s="191"/>
      <c r="G156" s="191"/>
      <c r="H156" s="194"/>
      <c r="I156" s="197"/>
    </row>
    <row r="157" spans="1:9" x14ac:dyDescent="0.25">
      <c r="A157" s="200"/>
      <c r="B157" s="203"/>
      <c r="C157" s="206"/>
      <c r="D157" s="206" t="s">
        <v>4</v>
      </c>
      <c r="E157" s="209"/>
      <c r="F157" s="191"/>
      <c r="G157" s="191"/>
      <c r="H157" s="194"/>
      <c r="I157" s="197"/>
    </row>
    <row r="158" spans="1:9" ht="2.25" customHeight="1" thickBot="1" x14ac:dyDescent="0.3">
      <c r="A158" s="201"/>
      <c r="B158" s="204"/>
      <c r="C158" s="207"/>
      <c r="D158" s="207"/>
      <c r="E158" s="210"/>
      <c r="F158" s="192"/>
      <c r="G158" s="192"/>
      <c r="H158" s="195"/>
      <c r="I158" s="198"/>
    </row>
    <row r="159" spans="1:9" ht="15.75" thickTop="1" x14ac:dyDescent="0.25">
      <c r="A159" s="138" t="s">
        <v>44</v>
      </c>
      <c r="B159" s="114" t="s">
        <v>193</v>
      </c>
      <c r="C159" s="139" t="s">
        <v>242</v>
      </c>
      <c r="D159" s="140" t="s">
        <v>13</v>
      </c>
      <c r="E159" s="141" t="s">
        <v>14</v>
      </c>
      <c r="F159" s="114" t="s">
        <v>195</v>
      </c>
      <c r="G159" s="112" t="s">
        <v>192</v>
      </c>
      <c r="H159" s="142">
        <v>62.2</v>
      </c>
      <c r="I159" s="143">
        <v>62252</v>
      </c>
    </row>
    <row r="160" spans="1:9" x14ac:dyDescent="0.25">
      <c r="A160" s="138" t="s">
        <v>44</v>
      </c>
      <c r="B160" s="114" t="s">
        <v>193</v>
      </c>
      <c r="C160" s="139" t="s">
        <v>242</v>
      </c>
      <c r="D160" s="140" t="s">
        <v>13</v>
      </c>
      <c r="E160" s="141" t="s">
        <v>14</v>
      </c>
      <c r="F160" s="144" t="s">
        <v>196</v>
      </c>
      <c r="G160" s="112" t="s">
        <v>192</v>
      </c>
      <c r="H160" s="142">
        <f t="shared" ref="H160:H162" si="0">ROUND(I160,-2)/1000</f>
        <v>16.899999999999999</v>
      </c>
      <c r="I160" s="143">
        <v>16890</v>
      </c>
    </row>
    <row r="161" spans="1:9" x14ac:dyDescent="0.25">
      <c r="A161" s="138" t="s">
        <v>44</v>
      </c>
      <c r="B161" s="114" t="s">
        <v>193</v>
      </c>
      <c r="C161" s="139" t="s">
        <v>242</v>
      </c>
      <c r="D161" s="140" t="s">
        <v>13</v>
      </c>
      <c r="E161" s="141" t="s">
        <v>14</v>
      </c>
      <c r="F161" s="144" t="s">
        <v>199</v>
      </c>
      <c r="G161" s="112" t="s">
        <v>192</v>
      </c>
      <c r="H161" s="142">
        <f t="shared" si="0"/>
        <v>75.5</v>
      </c>
      <c r="I161" s="143">
        <v>75451</v>
      </c>
    </row>
    <row r="162" spans="1:9" x14ac:dyDescent="0.25">
      <c r="A162" s="138" t="s">
        <v>44</v>
      </c>
      <c r="B162" s="114" t="s">
        <v>193</v>
      </c>
      <c r="C162" s="139" t="s">
        <v>197</v>
      </c>
      <c r="D162" s="140" t="s">
        <v>13</v>
      </c>
      <c r="E162" s="141" t="s">
        <v>14</v>
      </c>
      <c r="F162" s="114" t="s">
        <v>191</v>
      </c>
      <c r="G162" s="112" t="s">
        <v>192</v>
      </c>
      <c r="H162" s="142">
        <f t="shared" si="0"/>
        <v>57</v>
      </c>
      <c r="I162" s="143">
        <v>56994.75</v>
      </c>
    </row>
    <row r="163" spans="1:9" x14ac:dyDescent="0.25">
      <c r="A163" s="138" t="s">
        <v>22</v>
      </c>
      <c r="B163" s="114" t="s">
        <v>246</v>
      </c>
      <c r="C163" s="139" t="s">
        <v>242</v>
      </c>
      <c r="D163" s="140" t="s">
        <v>13</v>
      </c>
      <c r="E163" s="141" t="s">
        <v>14</v>
      </c>
      <c r="F163" s="114" t="s">
        <v>195</v>
      </c>
      <c r="G163" s="112" t="s">
        <v>192</v>
      </c>
      <c r="H163" s="142">
        <f t="shared" ref="H163:H168" si="1">ROUND(I163,-2)/1000</f>
        <v>9.9</v>
      </c>
      <c r="I163" s="143">
        <v>9940</v>
      </c>
    </row>
    <row r="164" spans="1:9" x14ac:dyDescent="0.25">
      <c r="A164" s="138" t="s">
        <v>22</v>
      </c>
      <c r="B164" s="114" t="s">
        <v>246</v>
      </c>
      <c r="C164" s="139" t="s">
        <v>242</v>
      </c>
      <c r="D164" s="140" t="s">
        <v>13</v>
      </c>
      <c r="E164" s="141" t="s">
        <v>14</v>
      </c>
      <c r="F164" s="144" t="s">
        <v>196</v>
      </c>
      <c r="G164" s="112" t="s">
        <v>192</v>
      </c>
      <c r="H164" s="142">
        <f t="shared" si="1"/>
        <v>24.6</v>
      </c>
      <c r="I164" s="143">
        <v>24640</v>
      </c>
    </row>
    <row r="165" spans="1:9" x14ac:dyDescent="0.25">
      <c r="A165" s="138" t="s">
        <v>22</v>
      </c>
      <c r="B165" s="114" t="s">
        <v>246</v>
      </c>
      <c r="C165" s="139" t="s">
        <v>242</v>
      </c>
      <c r="D165" s="140" t="s">
        <v>13</v>
      </c>
      <c r="E165" s="141" t="s">
        <v>14</v>
      </c>
      <c r="F165" s="144" t="s">
        <v>199</v>
      </c>
      <c r="G165" s="112" t="s">
        <v>192</v>
      </c>
      <c r="H165" s="142">
        <f t="shared" si="1"/>
        <v>153.5</v>
      </c>
      <c r="I165" s="143">
        <v>153500</v>
      </c>
    </row>
    <row r="166" spans="1:9" x14ac:dyDescent="0.25">
      <c r="A166" s="138" t="s">
        <v>22</v>
      </c>
      <c r="B166" s="114" t="s">
        <v>246</v>
      </c>
      <c r="C166" s="139" t="s">
        <v>242</v>
      </c>
      <c r="D166" s="140" t="s">
        <v>13</v>
      </c>
      <c r="E166" s="141" t="s">
        <v>14</v>
      </c>
      <c r="F166" s="114" t="s">
        <v>243</v>
      </c>
      <c r="G166" s="112" t="s">
        <v>192</v>
      </c>
      <c r="H166" s="142">
        <f t="shared" si="1"/>
        <v>15.3</v>
      </c>
      <c r="I166" s="143">
        <v>15287.17</v>
      </c>
    </row>
    <row r="167" spans="1:9" x14ac:dyDescent="0.25">
      <c r="A167" s="138" t="s">
        <v>22</v>
      </c>
      <c r="B167" s="114" t="s">
        <v>246</v>
      </c>
      <c r="C167" s="139" t="s">
        <v>194</v>
      </c>
      <c r="D167" s="140" t="s">
        <v>13</v>
      </c>
      <c r="E167" s="141" t="s">
        <v>14</v>
      </c>
      <c r="F167" s="114" t="s">
        <v>200</v>
      </c>
      <c r="G167" s="112" t="s">
        <v>192</v>
      </c>
      <c r="H167" s="142">
        <f t="shared" si="1"/>
        <v>2176.6</v>
      </c>
      <c r="I167" s="143">
        <v>2176625</v>
      </c>
    </row>
    <row r="168" spans="1:9" x14ac:dyDescent="0.25">
      <c r="A168" s="138" t="s">
        <v>22</v>
      </c>
      <c r="B168" s="114" t="s">
        <v>246</v>
      </c>
      <c r="C168" s="139" t="s">
        <v>197</v>
      </c>
      <c r="D168" s="140" t="s">
        <v>13</v>
      </c>
      <c r="E168" s="141" t="s">
        <v>14</v>
      </c>
      <c r="F168" s="114" t="s">
        <v>191</v>
      </c>
      <c r="G168" s="112" t="s">
        <v>192</v>
      </c>
      <c r="H168" s="142">
        <f t="shared" si="1"/>
        <v>35.1</v>
      </c>
      <c r="I168" s="143">
        <v>35076.5</v>
      </c>
    </row>
    <row r="169" spans="1:9" x14ac:dyDescent="0.25">
      <c r="A169" s="138" t="s">
        <v>98</v>
      </c>
      <c r="B169" s="114" t="s">
        <v>198</v>
      </c>
      <c r="C169" s="139" t="s">
        <v>242</v>
      </c>
      <c r="D169" s="140" t="s">
        <v>13</v>
      </c>
      <c r="E169" s="141" t="s">
        <v>14</v>
      </c>
      <c r="F169" s="114" t="s">
        <v>195</v>
      </c>
      <c r="G169" s="112" t="s">
        <v>192</v>
      </c>
      <c r="H169" s="142">
        <f t="shared" ref="H169:H172" si="2">ROUND(I169,-2)/1000</f>
        <v>231.4</v>
      </c>
      <c r="I169" s="143">
        <v>231380</v>
      </c>
    </row>
    <row r="170" spans="1:9" x14ac:dyDescent="0.25">
      <c r="A170" s="138" t="s">
        <v>98</v>
      </c>
      <c r="B170" s="114" t="s">
        <v>198</v>
      </c>
      <c r="C170" s="139" t="s">
        <v>242</v>
      </c>
      <c r="D170" s="140" t="s">
        <v>13</v>
      </c>
      <c r="E170" s="141" t="s">
        <v>14</v>
      </c>
      <c r="F170" s="144" t="s">
        <v>196</v>
      </c>
      <c r="G170" s="112" t="s">
        <v>192</v>
      </c>
      <c r="H170" s="142">
        <f t="shared" si="2"/>
        <v>21.8</v>
      </c>
      <c r="I170" s="143">
        <v>21775</v>
      </c>
    </row>
    <row r="171" spans="1:9" x14ac:dyDescent="0.25">
      <c r="A171" s="138" t="s">
        <v>98</v>
      </c>
      <c r="B171" s="114" t="s">
        <v>198</v>
      </c>
      <c r="C171" s="139" t="s">
        <v>242</v>
      </c>
      <c r="D171" s="140" t="s">
        <v>13</v>
      </c>
      <c r="E171" s="141" t="s">
        <v>14</v>
      </c>
      <c r="F171" s="144" t="s">
        <v>199</v>
      </c>
      <c r="G171" s="112" t="s">
        <v>192</v>
      </c>
      <c r="H171" s="142">
        <f t="shared" si="2"/>
        <v>100.2</v>
      </c>
      <c r="I171" s="143">
        <v>100220</v>
      </c>
    </row>
    <row r="172" spans="1:9" x14ac:dyDescent="0.25">
      <c r="A172" s="138" t="s">
        <v>98</v>
      </c>
      <c r="B172" s="114" t="s">
        <v>198</v>
      </c>
      <c r="C172" s="139" t="s">
        <v>197</v>
      </c>
      <c r="D172" s="140" t="s">
        <v>13</v>
      </c>
      <c r="E172" s="141" t="s">
        <v>14</v>
      </c>
      <c r="F172" s="114" t="s">
        <v>191</v>
      </c>
      <c r="G172" s="112" t="s">
        <v>192</v>
      </c>
      <c r="H172" s="142">
        <f t="shared" si="2"/>
        <v>106.7</v>
      </c>
      <c r="I172" s="143">
        <v>106700.5</v>
      </c>
    </row>
    <row r="173" spans="1:9" x14ac:dyDescent="0.25">
      <c r="A173" s="138" t="s">
        <v>34</v>
      </c>
      <c r="B173" s="114" t="s">
        <v>247</v>
      </c>
      <c r="C173" s="139" t="s">
        <v>242</v>
      </c>
      <c r="D173" s="140" t="s">
        <v>13</v>
      </c>
      <c r="E173" s="141" t="s">
        <v>14</v>
      </c>
      <c r="F173" s="114" t="s">
        <v>195</v>
      </c>
      <c r="G173" s="112" t="s">
        <v>192</v>
      </c>
      <c r="H173" s="142">
        <f t="shared" ref="H173:H177" si="3">ROUND(I173,-2)/1000</f>
        <v>49.7</v>
      </c>
      <c r="I173" s="143">
        <v>49650</v>
      </c>
    </row>
    <row r="174" spans="1:9" x14ac:dyDescent="0.25">
      <c r="A174" s="138" t="s">
        <v>34</v>
      </c>
      <c r="B174" s="114" t="s">
        <v>247</v>
      </c>
      <c r="C174" s="139" t="s">
        <v>242</v>
      </c>
      <c r="D174" s="140" t="s">
        <v>13</v>
      </c>
      <c r="E174" s="141" t="s">
        <v>14</v>
      </c>
      <c r="F174" s="144" t="s">
        <v>201</v>
      </c>
      <c r="G174" s="112" t="s">
        <v>192</v>
      </c>
      <c r="H174" s="142">
        <f t="shared" si="3"/>
        <v>0</v>
      </c>
      <c r="I174" s="143">
        <v>6</v>
      </c>
    </row>
    <row r="175" spans="1:9" x14ac:dyDescent="0.25">
      <c r="A175" s="138" t="s">
        <v>34</v>
      </c>
      <c r="B175" s="114" t="s">
        <v>247</v>
      </c>
      <c r="C175" s="139" t="s">
        <v>242</v>
      </c>
      <c r="D175" s="140" t="s">
        <v>13</v>
      </c>
      <c r="E175" s="141" t="s">
        <v>14</v>
      </c>
      <c r="F175" s="144" t="s">
        <v>196</v>
      </c>
      <c r="G175" s="112" t="s">
        <v>192</v>
      </c>
      <c r="H175" s="142">
        <f t="shared" si="3"/>
        <v>25.5</v>
      </c>
      <c r="I175" s="143">
        <v>25500</v>
      </c>
    </row>
    <row r="176" spans="1:9" x14ac:dyDescent="0.25">
      <c r="A176" s="138" t="s">
        <v>34</v>
      </c>
      <c r="B176" s="114" t="s">
        <v>247</v>
      </c>
      <c r="C176" s="139" t="s">
        <v>242</v>
      </c>
      <c r="D176" s="140" t="s">
        <v>13</v>
      </c>
      <c r="E176" s="141" t="s">
        <v>14</v>
      </c>
      <c r="F176" s="144" t="s">
        <v>199</v>
      </c>
      <c r="G176" s="112" t="s">
        <v>192</v>
      </c>
      <c r="H176" s="142">
        <f t="shared" si="3"/>
        <v>420.5</v>
      </c>
      <c r="I176" s="143">
        <v>420482.9</v>
      </c>
    </row>
    <row r="177" spans="1:9" x14ac:dyDescent="0.25">
      <c r="A177" s="138" t="s">
        <v>34</v>
      </c>
      <c r="B177" s="114" t="s">
        <v>247</v>
      </c>
      <c r="C177" s="139" t="s">
        <v>197</v>
      </c>
      <c r="D177" s="140" t="s">
        <v>13</v>
      </c>
      <c r="E177" s="141" t="s">
        <v>14</v>
      </c>
      <c r="F177" s="114" t="s">
        <v>191</v>
      </c>
      <c r="G177" s="112" t="s">
        <v>192</v>
      </c>
      <c r="H177" s="142">
        <f t="shared" si="3"/>
        <v>5.9</v>
      </c>
      <c r="I177" s="143">
        <v>5898.5</v>
      </c>
    </row>
    <row r="178" spans="1:9" x14ac:dyDescent="0.25">
      <c r="A178" s="138" t="s">
        <v>40</v>
      </c>
      <c r="B178" s="114" t="s">
        <v>202</v>
      </c>
      <c r="C178" s="139" t="s">
        <v>242</v>
      </c>
      <c r="D178" s="140" t="s">
        <v>13</v>
      </c>
      <c r="E178" s="141" t="s">
        <v>14</v>
      </c>
      <c r="F178" s="114" t="s">
        <v>195</v>
      </c>
      <c r="G178" s="112" t="s">
        <v>192</v>
      </c>
      <c r="H178" s="142">
        <f t="shared" ref="H178:H182" si="4">ROUND(I178,-2)/1000</f>
        <v>261.7</v>
      </c>
      <c r="I178" s="143">
        <v>261740</v>
      </c>
    </row>
    <row r="179" spans="1:9" x14ac:dyDescent="0.25">
      <c r="A179" s="138" t="s">
        <v>40</v>
      </c>
      <c r="B179" s="114" t="s">
        <v>202</v>
      </c>
      <c r="C179" s="139" t="s">
        <v>197</v>
      </c>
      <c r="D179" s="140" t="s">
        <v>13</v>
      </c>
      <c r="E179" s="141" t="s">
        <v>14</v>
      </c>
      <c r="F179" s="114" t="s">
        <v>191</v>
      </c>
      <c r="G179" s="112" t="s">
        <v>192</v>
      </c>
      <c r="H179" s="142">
        <f t="shared" si="4"/>
        <v>15.3</v>
      </c>
      <c r="I179" s="143">
        <v>15281.51</v>
      </c>
    </row>
    <row r="180" spans="1:9" x14ac:dyDescent="0.25">
      <c r="A180" s="138" t="s">
        <v>16</v>
      </c>
      <c r="B180" s="114" t="s">
        <v>203</v>
      </c>
      <c r="C180" s="139" t="s">
        <v>242</v>
      </c>
      <c r="D180" s="140" t="s">
        <v>13</v>
      </c>
      <c r="E180" s="141" t="s">
        <v>14</v>
      </c>
      <c r="F180" s="114" t="s">
        <v>195</v>
      </c>
      <c r="G180" s="112" t="s">
        <v>192</v>
      </c>
      <c r="H180" s="142">
        <f t="shared" si="4"/>
        <v>59.2</v>
      </c>
      <c r="I180" s="143">
        <v>59150</v>
      </c>
    </row>
    <row r="181" spans="1:9" x14ac:dyDescent="0.25">
      <c r="A181" s="138" t="s">
        <v>16</v>
      </c>
      <c r="B181" s="114" t="s">
        <v>203</v>
      </c>
      <c r="C181" s="139" t="s">
        <v>242</v>
      </c>
      <c r="D181" s="140" t="s">
        <v>13</v>
      </c>
      <c r="E181" s="141" t="s">
        <v>14</v>
      </c>
      <c r="F181" s="144" t="s">
        <v>199</v>
      </c>
      <c r="G181" s="112" t="s">
        <v>192</v>
      </c>
      <c r="H181" s="142">
        <f t="shared" si="4"/>
        <v>342.1</v>
      </c>
      <c r="I181" s="143">
        <v>342131.99</v>
      </c>
    </row>
    <row r="182" spans="1:9" x14ac:dyDescent="0.25">
      <c r="A182" s="138" t="s">
        <v>16</v>
      </c>
      <c r="B182" s="114" t="s">
        <v>203</v>
      </c>
      <c r="C182" s="139" t="s">
        <v>197</v>
      </c>
      <c r="D182" s="140" t="s">
        <v>13</v>
      </c>
      <c r="E182" s="141" t="s">
        <v>14</v>
      </c>
      <c r="F182" s="114" t="s">
        <v>191</v>
      </c>
      <c r="G182" s="112" t="s">
        <v>192</v>
      </c>
      <c r="H182" s="142">
        <f t="shared" si="4"/>
        <v>17</v>
      </c>
      <c r="I182" s="143">
        <v>16979.25</v>
      </c>
    </row>
    <row r="183" spans="1:9" x14ac:dyDescent="0.25">
      <c r="A183" s="138" t="s">
        <v>18</v>
      </c>
      <c r="B183" s="114" t="s">
        <v>231</v>
      </c>
      <c r="C183" s="139" t="s">
        <v>242</v>
      </c>
      <c r="D183" s="140" t="s">
        <v>13</v>
      </c>
      <c r="E183" s="141" t="s">
        <v>14</v>
      </c>
      <c r="F183" s="114" t="s">
        <v>195</v>
      </c>
      <c r="G183" s="112" t="s">
        <v>192</v>
      </c>
      <c r="H183" s="142">
        <f t="shared" ref="H183:H185" si="5">ROUND(I183,-2)/1000</f>
        <v>78.8</v>
      </c>
      <c r="I183" s="143">
        <v>78760</v>
      </c>
    </row>
    <row r="184" spans="1:9" x14ac:dyDescent="0.25">
      <c r="A184" s="138" t="s">
        <v>18</v>
      </c>
      <c r="B184" s="114" t="s">
        <v>231</v>
      </c>
      <c r="C184" s="139" t="s">
        <v>194</v>
      </c>
      <c r="D184" s="140" t="s">
        <v>13</v>
      </c>
      <c r="E184" s="141" t="s">
        <v>14</v>
      </c>
      <c r="F184" s="114" t="s">
        <v>200</v>
      </c>
      <c r="G184" s="112" t="s">
        <v>192</v>
      </c>
      <c r="H184" s="142">
        <f t="shared" si="5"/>
        <v>180.6</v>
      </c>
      <c r="I184" s="143">
        <v>180647.40000000014</v>
      </c>
    </row>
    <row r="185" spans="1:9" x14ac:dyDescent="0.25">
      <c r="A185" s="138" t="s">
        <v>18</v>
      </c>
      <c r="B185" s="114" t="s">
        <v>231</v>
      </c>
      <c r="C185" s="139" t="s">
        <v>197</v>
      </c>
      <c r="D185" s="140" t="s">
        <v>13</v>
      </c>
      <c r="E185" s="141" t="s">
        <v>14</v>
      </c>
      <c r="F185" s="114" t="s">
        <v>191</v>
      </c>
      <c r="G185" s="112" t="s">
        <v>192</v>
      </c>
      <c r="H185" s="142">
        <f t="shared" si="5"/>
        <v>9.8000000000000007</v>
      </c>
      <c r="I185" s="143">
        <v>9816.75</v>
      </c>
    </row>
    <row r="186" spans="1:9" x14ac:dyDescent="0.25">
      <c r="A186" s="138" t="s">
        <v>49</v>
      </c>
      <c r="B186" s="114" t="s">
        <v>248</v>
      </c>
      <c r="C186" s="139" t="s">
        <v>242</v>
      </c>
      <c r="D186" s="140" t="s">
        <v>13</v>
      </c>
      <c r="E186" s="141" t="s">
        <v>14</v>
      </c>
      <c r="F186" s="114" t="s">
        <v>195</v>
      </c>
      <c r="G186" s="112" t="s">
        <v>192</v>
      </c>
      <c r="H186" s="142">
        <f t="shared" ref="H186:H188" si="6">ROUND(I186,-2)/1000</f>
        <v>52.5</v>
      </c>
      <c r="I186" s="143">
        <v>52529.25</v>
      </c>
    </row>
    <row r="187" spans="1:9" x14ac:dyDescent="0.25">
      <c r="A187" s="138" t="s">
        <v>49</v>
      </c>
      <c r="B187" s="114" t="s">
        <v>248</v>
      </c>
      <c r="C187" s="139" t="s">
        <v>242</v>
      </c>
      <c r="D187" s="140" t="s">
        <v>13</v>
      </c>
      <c r="E187" s="141" t="s">
        <v>14</v>
      </c>
      <c r="F187" s="144" t="s">
        <v>199</v>
      </c>
      <c r="G187" s="112" t="s">
        <v>192</v>
      </c>
      <c r="H187" s="142">
        <f t="shared" si="6"/>
        <v>14.3</v>
      </c>
      <c r="I187" s="143">
        <v>14254.6</v>
      </c>
    </row>
    <row r="188" spans="1:9" x14ac:dyDescent="0.25">
      <c r="A188" s="138" t="s">
        <v>49</v>
      </c>
      <c r="B188" s="114" t="s">
        <v>248</v>
      </c>
      <c r="C188" s="139" t="s">
        <v>197</v>
      </c>
      <c r="D188" s="140" t="s">
        <v>13</v>
      </c>
      <c r="E188" s="141" t="s">
        <v>14</v>
      </c>
      <c r="F188" s="114" t="s">
        <v>191</v>
      </c>
      <c r="G188" s="112" t="s">
        <v>192</v>
      </c>
      <c r="H188" s="142">
        <f t="shared" si="6"/>
        <v>113.7</v>
      </c>
      <c r="I188" s="143">
        <v>113662.33</v>
      </c>
    </row>
    <row r="189" spans="1:9" x14ac:dyDescent="0.25">
      <c r="A189" s="138" t="s">
        <v>42</v>
      </c>
      <c r="B189" s="114" t="s">
        <v>249</v>
      </c>
      <c r="C189" s="139" t="s">
        <v>242</v>
      </c>
      <c r="D189" s="140" t="s">
        <v>13</v>
      </c>
      <c r="E189" s="141" t="s">
        <v>14</v>
      </c>
      <c r="F189" s="114" t="s">
        <v>195</v>
      </c>
      <c r="G189" s="112" t="s">
        <v>192</v>
      </c>
      <c r="H189" s="142">
        <f t="shared" ref="H189:H197" si="7">ROUND(I189,-2)/1000</f>
        <v>42.7</v>
      </c>
      <c r="I189" s="143">
        <v>42744</v>
      </c>
    </row>
    <row r="190" spans="1:9" x14ac:dyDescent="0.25">
      <c r="A190" s="138" t="s">
        <v>42</v>
      </c>
      <c r="B190" s="114" t="s">
        <v>249</v>
      </c>
      <c r="C190" s="139" t="s">
        <v>242</v>
      </c>
      <c r="D190" s="140" t="s">
        <v>13</v>
      </c>
      <c r="E190" s="141" t="s">
        <v>14</v>
      </c>
      <c r="F190" s="144" t="s">
        <v>196</v>
      </c>
      <c r="G190" s="112" t="s">
        <v>192</v>
      </c>
      <c r="H190" s="142">
        <f t="shared" si="7"/>
        <v>21.8</v>
      </c>
      <c r="I190" s="143">
        <v>21770</v>
      </c>
    </row>
    <row r="191" spans="1:9" x14ac:dyDescent="0.25">
      <c r="A191" s="138" t="s">
        <v>42</v>
      </c>
      <c r="B191" s="114" t="s">
        <v>249</v>
      </c>
      <c r="C191" s="139" t="s">
        <v>242</v>
      </c>
      <c r="D191" s="140" t="s">
        <v>13</v>
      </c>
      <c r="E191" s="141" t="s">
        <v>14</v>
      </c>
      <c r="F191" s="144" t="s">
        <v>199</v>
      </c>
      <c r="G191" s="112" t="s">
        <v>192</v>
      </c>
      <c r="H191" s="142">
        <f t="shared" si="7"/>
        <v>62.6</v>
      </c>
      <c r="I191" s="143">
        <v>62560</v>
      </c>
    </row>
    <row r="192" spans="1:9" x14ac:dyDescent="0.25">
      <c r="A192" s="138" t="s">
        <v>42</v>
      </c>
      <c r="B192" s="114" t="s">
        <v>249</v>
      </c>
      <c r="C192" s="139" t="s">
        <v>197</v>
      </c>
      <c r="D192" s="140" t="s">
        <v>13</v>
      </c>
      <c r="E192" s="141" t="s">
        <v>14</v>
      </c>
      <c r="F192" s="114" t="s">
        <v>191</v>
      </c>
      <c r="G192" s="112" t="s">
        <v>192</v>
      </c>
      <c r="H192" s="142">
        <f t="shared" si="7"/>
        <v>83.5</v>
      </c>
      <c r="I192" s="143">
        <v>83494.5</v>
      </c>
    </row>
    <row r="193" spans="1:9" x14ac:dyDescent="0.25">
      <c r="A193" s="138" t="s">
        <v>28</v>
      </c>
      <c r="B193" s="114" t="s">
        <v>237</v>
      </c>
      <c r="C193" s="139" t="s">
        <v>242</v>
      </c>
      <c r="D193" s="140" t="s">
        <v>13</v>
      </c>
      <c r="E193" s="141" t="s">
        <v>14</v>
      </c>
      <c r="F193" s="144" t="s">
        <v>241</v>
      </c>
      <c r="G193" s="112" t="s">
        <v>192</v>
      </c>
      <c r="H193" s="142">
        <f t="shared" si="7"/>
        <v>377.3</v>
      </c>
      <c r="I193" s="143">
        <v>377333.29</v>
      </c>
    </row>
    <row r="194" spans="1:9" x14ac:dyDescent="0.25">
      <c r="A194" s="138" t="s">
        <v>28</v>
      </c>
      <c r="B194" s="114" t="s">
        <v>237</v>
      </c>
      <c r="C194" s="139" t="s">
        <v>242</v>
      </c>
      <c r="D194" s="140" t="s">
        <v>13</v>
      </c>
      <c r="E194" s="141" t="s">
        <v>14</v>
      </c>
      <c r="F194" s="114" t="s">
        <v>195</v>
      </c>
      <c r="G194" s="112" t="s">
        <v>192</v>
      </c>
      <c r="H194" s="142">
        <f t="shared" si="7"/>
        <v>75.8</v>
      </c>
      <c r="I194" s="143">
        <v>75780</v>
      </c>
    </row>
    <row r="195" spans="1:9" x14ac:dyDescent="0.25">
      <c r="A195" s="138" t="s">
        <v>28</v>
      </c>
      <c r="B195" s="114" t="s">
        <v>237</v>
      </c>
      <c r="C195" s="139" t="s">
        <v>242</v>
      </c>
      <c r="D195" s="140" t="s">
        <v>13</v>
      </c>
      <c r="E195" s="141" t="s">
        <v>14</v>
      </c>
      <c r="F195" s="144" t="s">
        <v>196</v>
      </c>
      <c r="G195" s="112" t="s">
        <v>192</v>
      </c>
      <c r="H195" s="142">
        <f t="shared" si="7"/>
        <v>7.1</v>
      </c>
      <c r="I195" s="143">
        <v>7140</v>
      </c>
    </row>
    <row r="196" spans="1:9" x14ac:dyDescent="0.25">
      <c r="A196" s="138" t="s">
        <v>28</v>
      </c>
      <c r="B196" s="114" t="s">
        <v>237</v>
      </c>
      <c r="C196" s="139" t="s">
        <v>242</v>
      </c>
      <c r="D196" s="140" t="s">
        <v>13</v>
      </c>
      <c r="E196" s="141" t="s">
        <v>14</v>
      </c>
      <c r="F196" s="144" t="s">
        <v>199</v>
      </c>
      <c r="G196" s="112" t="s">
        <v>192</v>
      </c>
      <c r="H196" s="142">
        <f t="shared" si="7"/>
        <v>69.900000000000006</v>
      </c>
      <c r="I196" s="143">
        <v>69900</v>
      </c>
    </row>
    <row r="197" spans="1:9" x14ac:dyDescent="0.25">
      <c r="A197" s="138" t="s">
        <v>28</v>
      </c>
      <c r="B197" s="114" t="s">
        <v>237</v>
      </c>
      <c r="C197" s="139" t="s">
        <v>197</v>
      </c>
      <c r="D197" s="140" t="s">
        <v>13</v>
      </c>
      <c r="E197" s="141" t="s">
        <v>14</v>
      </c>
      <c r="F197" s="114" t="s">
        <v>191</v>
      </c>
      <c r="G197" s="112" t="s">
        <v>192</v>
      </c>
      <c r="H197" s="142">
        <f t="shared" si="7"/>
        <v>21.4</v>
      </c>
      <c r="I197" s="143">
        <v>21416.25</v>
      </c>
    </row>
    <row r="198" spans="1:9" x14ac:dyDescent="0.25">
      <c r="A198" s="138" t="s">
        <v>26</v>
      </c>
      <c r="B198" s="114" t="s">
        <v>221</v>
      </c>
      <c r="C198" s="139" t="s">
        <v>242</v>
      </c>
      <c r="D198" s="140" t="s">
        <v>13</v>
      </c>
      <c r="E198" s="141" t="s">
        <v>14</v>
      </c>
      <c r="F198" s="114" t="s">
        <v>195</v>
      </c>
      <c r="G198" s="112" t="s">
        <v>192</v>
      </c>
      <c r="H198" s="142">
        <f t="shared" ref="H198:H201" si="8">ROUND(I198,-2)/1000</f>
        <v>156</v>
      </c>
      <c r="I198" s="143">
        <v>156049.4</v>
      </c>
    </row>
    <row r="199" spans="1:9" x14ac:dyDescent="0.25">
      <c r="A199" s="138" t="s">
        <v>26</v>
      </c>
      <c r="B199" s="114" t="s">
        <v>221</v>
      </c>
      <c r="C199" s="139" t="s">
        <v>242</v>
      </c>
      <c r="D199" s="140" t="s">
        <v>13</v>
      </c>
      <c r="E199" s="141" t="s">
        <v>14</v>
      </c>
      <c r="F199" s="144" t="s">
        <v>201</v>
      </c>
      <c r="G199" s="112" t="s">
        <v>192</v>
      </c>
      <c r="H199" s="142">
        <f t="shared" si="8"/>
        <v>110.3</v>
      </c>
      <c r="I199" s="143">
        <v>110300</v>
      </c>
    </row>
    <row r="200" spans="1:9" x14ac:dyDescent="0.25">
      <c r="A200" s="138" t="s">
        <v>26</v>
      </c>
      <c r="B200" s="114" t="s">
        <v>221</v>
      </c>
      <c r="C200" s="139" t="s">
        <v>242</v>
      </c>
      <c r="D200" s="140" t="s">
        <v>13</v>
      </c>
      <c r="E200" s="141" t="s">
        <v>14</v>
      </c>
      <c r="F200" s="144" t="s">
        <v>199</v>
      </c>
      <c r="G200" s="112" t="s">
        <v>192</v>
      </c>
      <c r="H200" s="142">
        <f t="shared" si="8"/>
        <v>91.9</v>
      </c>
      <c r="I200" s="143">
        <v>91945</v>
      </c>
    </row>
    <row r="201" spans="1:9" x14ac:dyDescent="0.25">
      <c r="A201" s="138" t="s">
        <v>26</v>
      </c>
      <c r="B201" s="114" t="s">
        <v>221</v>
      </c>
      <c r="C201" s="139" t="s">
        <v>197</v>
      </c>
      <c r="D201" s="140" t="s">
        <v>13</v>
      </c>
      <c r="E201" s="141" t="s">
        <v>14</v>
      </c>
      <c r="F201" s="114" t="s">
        <v>191</v>
      </c>
      <c r="G201" s="112" t="s">
        <v>192</v>
      </c>
      <c r="H201" s="142">
        <f t="shared" si="8"/>
        <v>7.1</v>
      </c>
      <c r="I201" s="143">
        <v>7111.06</v>
      </c>
    </row>
    <row r="202" spans="1:9" x14ac:dyDescent="0.25">
      <c r="A202" s="138" t="s">
        <v>31</v>
      </c>
      <c r="B202" s="114" t="s">
        <v>225</v>
      </c>
      <c r="C202" s="139" t="s">
        <v>242</v>
      </c>
      <c r="D202" s="140" t="s">
        <v>13</v>
      </c>
      <c r="E202" s="141" t="s">
        <v>14</v>
      </c>
      <c r="F202" s="114" t="s">
        <v>195</v>
      </c>
      <c r="G202" s="112" t="s">
        <v>192</v>
      </c>
      <c r="H202" s="142">
        <f t="shared" ref="H202:H206" si="9">ROUND(I202,-2)/1000</f>
        <v>135</v>
      </c>
      <c r="I202" s="143">
        <v>135024.46000000002</v>
      </c>
    </row>
    <row r="203" spans="1:9" x14ac:dyDescent="0.25">
      <c r="A203" s="138" t="s">
        <v>31</v>
      </c>
      <c r="B203" s="114" t="s">
        <v>225</v>
      </c>
      <c r="C203" s="139" t="s">
        <v>242</v>
      </c>
      <c r="D203" s="140" t="s">
        <v>13</v>
      </c>
      <c r="E203" s="141" t="s">
        <v>14</v>
      </c>
      <c r="F203" s="144" t="s">
        <v>199</v>
      </c>
      <c r="G203" s="112" t="s">
        <v>192</v>
      </c>
      <c r="H203" s="142">
        <f t="shared" si="9"/>
        <v>154.5</v>
      </c>
      <c r="I203" s="143">
        <v>154486.5</v>
      </c>
    </row>
    <row r="204" spans="1:9" x14ac:dyDescent="0.25">
      <c r="A204" s="138" t="s">
        <v>31</v>
      </c>
      <c r="B204" s="114" t="s">
        <v>225</v>
      </c>
      <c r="C204" s="139" t="s">
        <v>242</v>
      </c>
      <c r="D204" s="140" t="s">
        <v>13</v>
      </c>
      <c r="E204" s="141" t="s">
        <v>14</v>
      </c>
      <c r="F204" s="144" t="s">
        <v>244</v>
      </c>
      <c r="G204" s="112" t="s">
        <v>192</v>
      </c>
      <c r="H204" s="142">
        <f t="shared" si="9"/>
        <v>0.9</v>
      </c>
      <c r="I204" s="143">
        <v>942.01</v>
      </c>
    </row>
    <row r="205" spans="1:9" x14ac:dyDescent="0.25">
      <c r="A205" s="138" t="s">
        <v>31</v>
      </c>
      <c r="B205" s="114" t="s">
        <v>225</v>
      </c>
      <c r="C205" s="139" t="s">
        <v>197</v>
      </c>
      <c r="D205" s="140" t="s">
        <v>13</v>
      </c>
      <c r="E205" s="141" t="s">
        <v>14</v>
      </c>
      <c r="F205" s="114" t="s">
        <v>191</v>
      </c>
      <c r="G205" s="112" t="s">
        <v>192</v>
      </c>
      <c r="H205" s="142">
        <f t="shared" si="9"/>
        <v>21</v>
      </c>
      <c r="I205" s="143">
        <v>21044.03</v>
      </c>
    </row>
    <row r="206" spans="1:9" x14ac:dyDescent="0.25">
      <c r="A206" s="138" t="s">
        <v>31</v>
      </c>
      <c r="B206" s="114" t="s">
        <v>225</v>
      </c>
      <c r="C206" s="139" t="s">
        <v>245</v>
      </c>
      <c r="D206" s="140" t="s">
        <v>13</v>
      </c>
      <c r="E206" s="141" t="s">
        <v>14</v>
      </c>
      <c r="F206" s="114" t="s">
        <v>195</v>
      </c>
      <c r="G206" s="112" t="s">
        <v>192</v>
      </c>
      <c r="H206" s="142">
        <f t="shared" si="9"/>
        <v>5</v>
      </c>
      <c r="I206" s="143">
        <v>5000</v>
      </c>
    </row>
    <row r="207" spans="1:9" x14ac:dyDescent="0.25">
      <c r="A207" s="138" t="s">
        <v>20</v>
      </c>
      <c r="B207" s="114" t="s">
        <v>250</v>
      </c>
      <c r="C207" s="139" t="s">
        <v>242</v>
      </c>
      <c r="D207" s="140" t="s">
        <v>13</v>
      </c>
      <c r="E207" s="141" t="s">
        <v>14</v>
      </c>
      <c r="F207" s="114" t="s">
        <v>195</v>
      </c>
      <c r="G207" s="112" t="s">
        <v>192</v>
      </c>
      <c r="H207" s="142">
        <f t="shared" ref="H207:H209" si="10">ROUND(I207,-2)/1000</f>
        <v>10.6</v>
      </c>
      <c r="I207" s="143">
        <v>10562</v>
      </c>
    </row>
    <row r="208" spans="1:9" x14ac:dyDescent="0.25">
      <c r="A208" s="138" t="s">
        <v>20</v>
      </c>
      <c r="B208" s="114" t="s">
        <v>250</v>
      </c>
      <c r="C208" s="139" t="s">
        <v>242</v>
      </c>
      <c r="D208" s="140" t="s">
        <v>13</v>
      </c>
      <c r="E208" s="141" t="s">
        <v>14</v>
      </c>
      <c r="F208" s="144" t="s">
        <v>199</v>
      </c>
      <c r="G208" s="112" t="s">
        <v>192</v>
      </c>
      <c r="H208" s="142">
        <f t="shared" si="10"/>
        <v>43</v>
      </c>
      <c r="I208" s="143">
        <v>43000</v>
      </c>
    </row>
    <row r="209" spans="1:9" x14ac:dyDescent="0.25">
      <c r="A209" s="138" t="s">
        <v>20</v>
      </c>
      <c r="B209" s="114" t="s">
        <v>250</v>
      </c>
      <c r="C209" s="139" t="s">
        <v>197</v>
      </c>
      <c r="D209" s="140" t="s">
        <v>13</v>
      </c>
      <c r="E209" s="141" t="s">
        <v>14</v>
      </c>
      <c r="F209" s="114" t="s">
        <v>191</v>
      </c>
      <c r="G209" s="112" t="s">
        <v>192</v>
      </c>
      <c r="H209" s="142">
        <f t="shared" si="10"/>
        <v>77.099999999999994</v>
      </c>
      <c r="I209" s="143">
        <v>77111.92</v>
      </c>
    </row>
    <row r="210" spans="1:9" x14ac:dyDescent="0.25">
      <c r="A210" s="138" t="s">
        <v>24</v>
      </c>
      <c r="B210" s="114" t="s">
        <v>222</v>
      </c>
      <c r="C210" s="139" t="s">
        <v>242</v>
      </c>
      <c r="D210" s="140" t="s">
        <v>13</v>
      </c>
      <c r="E210" s="141" t="s">
        <v>14</v>
      </c>
      <c r="F210" s="114" t="s">
        <v>195</v>
      </c>
      <c r="G210" s="112" t="s">
        <v>192</v>
      </c>
      <c r="H210" s="142">
        <f t="shared" ref="H210:H215" si="11">ROUND(I210,-2)/1000</f>
        <v>12.8</v>
      </c>
      <c r="I210" s="143">
        <v>12810</v>
      </c>
    </row>
    <row r="211" spans="1:9" x14ac:dyDescent="0.25">
      <c r="A211" s="138" t="s">
        <v>24</v>
      </c>
      <c r="B211" s="114" t="s">
        <v>222</v>
      </c>
      <c r="C211" s="139" t="s">
        <v>242</v>
      </c>
      <c r="D211" s="140" t="s">
        <v>13</v>
      </c>
      <c r="E211" s="141" t="s">
        <v>14</v>
      </c>
      <c r="F211" s="144" t="s">
        <v>199</v>
      </c>
      <c r="G211" s="112" t="s">
        <v>192</v>
      </c>
      <c r="H211" s="142">
        <f t="shared" si="11"/>
        <v>370.4</v>
      </c>
      <c r="I211" s="143">
        <v>370399.5</v>
      </c>
    </row>
    <row r="212" spans="1:9" x14ac:dyDescent="0.25">
      <c r="A212" s="138" t="s">
        <v>24</v>
      </c>
      <c r="B212" s="114" t="s">
        <v>222</v>
      </c>
      <c r="C212" s="139" t="s">
        <v>197</v>
      </c>
      <c r="D212" s="140" t="s">
        <v>13</v>
      </c>
      <c r="E212" s="141" t="s">
        <v>14</v>
      </c>
      <c r="F212" s="114" t="s">
        <v>191</v>
      </c>
      <c r="G212" s="112" t="s">
        <v>192</v>
      </c>
      <c r="H212" s="142">
        <f t="shared" si="11"/>
        <v>32.9</v>
      </c>
      <c r="I212" s="143">
        <v>32857</v>
      </c>
    </row>
    <row r="213" spans="1:9" x14ac:dyDescent="0.25">
      <c r="A213" s="138" t="s">
        <v>218</v>
      </c>
      <c r="B213" s="114" t="s">
        <v>223</v>
      </c>
      <c r="C213" s="139" t="s">
        <v>242</v>
      </c>
      <c r="D213" s="140" t="s">
        <v>13</v>
      </c>
      <c r="E213" s="141" t="s">
        <v>14</v>
      </c>
      <c r="F213" s="114" t="s">
        <v>195</v>
      </c>
      <c r="G213" s="112" t="s">
        <v>192</v>
      </c>
      <c r="H213" s="142">
        <f t="shared" si="11"/>
        <v>38.700000000000003</v>
      </c>
      <c r="I213" s="143">
        <v>38680</v>
      </c>
    </row>
    <row r="214" spans="1:9" x14ac:dyDescent="0.25">
      <c r="A214" s="138" t="s">
        <v>218</v>
      </c>
      <c r="B214" s="114" t="s">
        <v>223</v>
      </c>
      <c r="C214" s="139" t="s">
        <v>242</v>
      </c>
      <c r="D214" s="140" t="s">
        <v>13</v>
      </c>
      <c r="E214" s="141" t="s">
        <v>14</v>
      </c>
      <c r="F214" s="144" t="s">
        <v>199</v>
      </c>
      <c r="G214" s="112" t="s">
        <v>192</v>
      </c>
      <c r="H214" s="142">
        <f t="shared" si="11"/>
        <v>6.1</v>
      </c>
      <c r="I214" s="143">
        <v>6088</v>
      </c>
    </row>
    <row r="215" spans="1:9" x14ac:dyDescent="0.25">
      <c r="A215" s="138" t="s">
        <v>218</v>
      </c>
      <c r="B215" s="114" t="s">
        <v>223</v>
      </c>
      <c r="C215" s="139" t="s">
        <v>197</v>
      </c>
      <c r="D215" s="140" t="s">
        <v>13</v>
      </c>
      <c r="E215" s="141" t="s">
        <v>14</v>
      </c>
      <c r="F215" s="114" t="s">
        <v>191</v>
      </c>
      <c r="G215" s="112" t="s">
        <v>192</v>
      </c>
      <c r="H215" s="142">
        <f t="shared" si="11"/>
        <v>10.6</v>
      </c>
      <c r="I215" s="143">
        <v>10612.5</v>
      </c>
    </row>
    <row r="216" spans="1:9" x14ac:dyDescent="0.25">
      <c r="A216" s="138" t="s">
        <v>100</v>
      </c>
      <c r="B216" s="114" t="s">
        <v>251</v>
      </c>
      <c r="C216" s="139" t="s">
        <v>242</v>
      </c>
      <c r="D216" s="140" t="s">
        <v>13</v>
      </c>
      <c r="E216" s="141" t="s">
        <v>14</v>
      </c>
      <c r="F216" s="114" t="s">
        <v>195</v>
      </c>
      <c r="G216" s="112" t="s">
        <v>192</v>
      </c>
      <c r="H216" s="142">
        <f t="shared" ref="H216:H219" si="12">ROUND(I216,-2)/1000</f>
        <v>2.1</v>
      </c>
      <c r="I216" s="143">
        <v>2099.4919999999693</v>
      </c>
    </row>
    <row r="217" spans="1:9" x14ac:dyDescent="0.25">
      <c r="A217" s="138" t="s">
        <v>100</v>
      </c>
      <c r="B217" s="114" t="s">
        <v>251</v>
      </c>
      <c r="C217" s="139" t="s">
        <v>197</v>
      </c>
      <c r="D217" s="140" t="s">
        <v>13</v>
      </c>
      <c r="E217" s="141" t="s">
        <v>14</v>
      </c>
      <c r="F217" s="114" t="s">
        <v>191</v>
      </c>
      <c r="G217" s="112" t="s">
        <v>192</v>
      </c>
      <c r="H217" s="142">
        <f t="shared" si="12"/>
        <v>0.7</v>
      </c>
      <c r="I217" s="143">
        <v>677.25</v>
      </c>
    </row>
    <row r="218" spans="1:9" x14ac:dyDescent="0.25">
      <c r="A218" s="138" t="s">
        <v>100</v>
      </c>
      <c r="B218" s="114" t="s">
        <v>251</v>
      </c>
      <c r="C218" s="139" t="s">
        <v>245</v>
      </c>
      <c r="D218" s="140" t="s">
        <v>13</v>
      </c>
      <c r="E218" s="141" t="s">
        <v>14</v>
      </c>
      <c r="F218" s="114" t="s">
        <v>195</v>
      </c>
      <c r="G218" s="112" t="s">
        <v>192</v>
      </c>
      <c r="H218" s="142">
        <f t="shared" si="12"/>
        <v>5</v>
      </c>
      <c r="I218" s="143">
        <v>5000</v>
      </c>
    </row>
    <row r="219" spans="1:9" x14ac:dyDescent="0.25">
      <c r="A219" s="138" t="s">
        <v>82</v>
      </c>
      <c r="B219" s="114" t="s">
        <v>206</v>
      </c>
      <c r="C219" s="139" t="s">
        <v>242</v>
      </c>
      <c r="D219" s="140" t="s">
        <v>13</v>
      </c>
      <c r="E219" s="141" t="s">
        <v>14</v>
      </c>
      <c r="F219" s="114" t="s">
        <v>195</v>
      </c>
      <c r="G219" s="112" t="s">
        <v>192</v>
      </c>
      <c r="H219" s="142">
        <f t="shared" si="12"/>
        <v>98.2</v>
      </c>
      <c r="I219" s="143">
        <v>98180</v>
      </c>
    </row>
    <row r="220" spans="1:9" x14ac:dyDescent="0.25">
      <c r="A220" s="138" t="s">
        <v>130</v>
      </c>
      <c r="B220" s="114" t="s">
        <v>252</v>
      </c>
      <c r="C220" s="139" t="s">
        <v>242</v>
      </c>
      <c r="D220" s="140" t="s">
        <v>13</v>
      </c>
      <c r="E220" s="141" t="s">
        <v>14</v>
      </c>
      <c r="F220" s="114" t="s">
        <v>195</v>
      </c>
      <c r="G220" s="112" t="s">
        <v>192</v>
      </c>
      <c r="H220" s="142">
        <f t="shared" ref="H220:H221" si="13">ROUND(I220,-2)/1000</f>
        <v>77.5</v>
      </c>
      <c r="I220" s="143">
        <v>77470</v>
      </c>
    </row>
    <row r="221" spans="1:9" x14ac:dyDescent="0.25">
      <c r="A221" s="138" t="s">
        <v>130</v>
      </c>
      <c r="B221" s="114" t="s">
        <v>252</v>
      </c>
      <c r="C221" s="139" t="s">
        <v>197</v>
      </c>
      <c r="D221" s="140" t="s">
        <v>13</v>
      </c>
      <c r="E221" s="141" t="s">
        <v>14</v>
      </c>
      <c r="F221" s="114" t="s">
        <v>191</v>
      </c>
      <c r="G221" s="112" t="s">
        <v>192</v>
      </c>
      <c r="H221" s="142">
        <f t="shared" si="13"/>
        <v>6.4</v>
      </c>
      <c r="I221" s="143">
        <v>6351.25</v>
      </c>
    </row>
    <row r="222" spans="1:9" x14ac:dyDescent="0.25">
      <c r="A222" s="138" t="s">
        <v>46</v>
      </c>
      <c r="B222" s="114" t="s">
        <v>253</v>
      </c>
      <c r="C222" s="139" t="s">
        <v>242</v>
      </c>
      <c r="D222" s="140" t="s">
        <v>13</v>
      </c>
      <c r="E222" s="141" t="s">
        <v>14</v>
      </c>
      <c r="F222" s="114" t="s">
        <v>195</v>
      </c>
      <c r="G222" s="112" t="s">
        <v>192</v>
      </c>
      <c r="H222" s="142">
        <f t="shared" ref="H222:H223" si="14">ROUND(I222,-2)/1000</f>
        <v>41.1</v>
      </c>
      <c r="I222" s="143">
        <v>41100</v>
      </c>
    </row>
    <row r="223" spans="1:9" x14ac:dyDescent="0.25">
      <c r="A223" s="138" t="s">
        <v>46</v>
      </c>
      <c r="B223" s="114" t="s">
        <v>253</v>
      </c>
      <c r="C223" s="139" t="s">
        <v>197</v>
      </c>
      <c r="D223" s="140" t="s">
        <v>13</v>
      </c>
      <c r="E223" s="141" t="s">
        <v>14</v>
      </c>
      <c r="F223" s="114" t="s">
        <v>191</v>
      </c>
      <c r="G223" s="112" t="s">
        <v>192</v>
      </c>
      <c r="H223" s="142">
        <f t="shared" si="14"/>
        <v>8.4</v>
      </c>
      <c r="I223" s="143">
        <v>8390.5</v>
      </c>
    </row>
    <row r="224" spans="1:9" x14ac:dyDescent="0.25">
      <c r="A224" s="138" t="s">
        <v>67</v>
      </c>
      <c r="B224" s="114" t="s">
        <v>207</v>
      </c>
      <c r="C224" s="139" t="s">
        <v>242</v>
      </c>
      <c r="D224" s="140" t="s">
        <v>13</v>
      </c>
      <c r="E224" s="141" t="s">
        <v>14</v>
      </c>
      <c r="F224" s="114" t="s">
        <v>195</v>
      </c>
      <c r="G224" s="112" t="s">
        <v>192</v>
      </c>
      <c r="H224" s="142">
        <f t="shared" ref="H224:H228" si="15">ROUND(I224,-2)/1000</f>
        <v>77.900000000000006</v>
      </c>
      <c r="I224" s="143">
        <v>77880</v>
      </c>
    </row>
    <row r="225" spans="1:9" x14ac:dyDescent="0.25">
      <c r="A225" s="138" t="s">
        <v>67</v>
      </c>
      <c r="B225" s="114" t="s">
        <v>207</v>
      </c>
      <c r="C225" s="139" t="s">
        <v>242</v>
      </c>
      <c r="D225" s="140" t="s">
        <v>13</v>
      </c>
      <c r="E225" s="141" t="s">
        <v>14</v>
      </c>
      <c r="F225" s="144" t="s">
        <v>196</v>
      </c>
      <c r="G225" s="112" t="s">
        <v>192</v>
      </c>
      <c r="H225" s="142">
        <f t="shared" si="15"/>
        <v>10.7</v>
      </c>
      <c r="I225" s="143">
        <v>10720</v>
      </c>
    </row>
    <row r="226" spans="1:9" x14ac:dyDescent="0.25">
      <c r="A226" s="138" t="s">
        <v>67</v>
      </c>
      <c r="B226" s="114" t="s">
        <v>207</v>
      </c>
      <c r="C226" s="139" t="s">
        <v>242</v>
      </c>
      <c r="D226" s="140" t="s">
        <v>13</v>
      </c>
      <c r="E226" s="141" t="s">
        <v>14</v>
      </c>
      <c r="F226" s="144" t="s">
        <v>199</v>
      </c>
      <c r="G226" s="112" t="s">
        <v>192</v>
      </c>
      <c r="H226" s="142">
        <f t="shared" si="15"/>
        <v>78</v>
      </c>
      <c r="I226" s="143">
        <v>78000</v>
      </c>
    </row>
    <row r="227" spans="1:9" x14ac:dyDescent="0.25">
      <c r="A227" s="138" t="s">
        <v>67</v>
      </c>
      <c r="B227" s="114" t="s">
        <v>207</v>
      </c>
      <c r="C227" s="139" t="s">
        <v>245</v>
      </c>
      <c r="D227" s="140" t="s">
        <v>13</v>
      </c>
      <c r="E227" s="141" t="s">
        <v>14</v>
      </c>
      <c r="F227" s="114" t="s">
        <v>195</v>
      </c>
      <c r="G227" s="112" t="s">
        <v>192</v>
      </c>
      <c r="H227" s="142">
        <f t="shared" si="15"/>
        <v>5</v>
      </c>
      <c r="I227" s="143">
        <v>5000</v>
      </c>
    </row>
    <row r="228" spans="1:9" x14ac:dyDescent="0.25">
      <c r="A228" s="138" t="s">
        <v>10</v>
      </c>
      <c r="B228" s="114" t="s">
        <v>226</v>
      </c>
      <c r="C228" s="139" t="s">
        <v>242</v>
      </c>
      <c r="D228" s="140" t="s">
        <v>13</v>
      </c>
      <c r="E228" s="141" t="s">
        <v>14</v>
      </c>
      <c r="F228" s="114" t="s">
        <v>195</v>
      </c>
      <c r="G228" s="112" t="s">
        <v>192</v>
      </c>
      <c r="H228" s="142">
        <f t="shared" si="15"/>
        <v>49</v>
      </c>
      <c r="I228" s="143">
        <v>49042.859999999986</v>
      </c>
    </row>
    <row r="229" spans="1:9" x14ac:dyDescent="0.25">
      <c r="A229" s="138" t="s">
        <v>10</v>
      </c>
      <c r="B229" s="114" t="s">
        <v>226</v>
      </c>
      <c r="C229" s="139" t="s">
        <v>194</v>
      </c>
      <c r="D229" s="140" t="s">
        <v>13</v>
      </c>
      <c r="E229" s="141" t="s">
        <v>14</v>
      </c>
      <c r="F229" s="114" t="s">
        <v>200</v>
      </c>
      <c r="G229" s="112" t="s">
        <v>192</v>
      </c>
      <c r="H229" s="142">
        <f t="shared" ref="H229:H232" si="16">ROUND(I229,-2)/1000</f>
        <v>0.2</v>
      </c>
      <c r="I229" s="143">
        <v>174.01</v>
      </c>
    </row>
    <row r="230" spans="1:9" x14ac:dyDescent="0.25">
      <c r="A230" s="138" t="s">
        <v>10</v>
      </c>
      <c r="B230" s="114" t="s">
        <v>226</v>
      </c>
      <c r="C230" s="139" t="s">
        <v>197</v>
      </c>
      <c r="D230" s="140" t="s">
        <v>13</v>
      </c>
      <c r="E230" s="141" t="s">
        <v>14</v>
      </c>
      <c r="F230" s="114" t="s">
        <v>191</v>
      </c>
      <c r="G230" s="112" t="s">
        <v>192</v>
      </c>
      <c r="H230" s="142">
        <f t="shared" si="16"/>
        <v>1.4</v>
      </c>
      <c r="I230" s="143">
        <v>1415.24</v>
      </c>
    </row>
    <row r="231" spans="1:9" x14ac:dyDescent="0.25">
      <c r="A231" s="138" t="s">
        <v>48</v>
      </c>
      <c r="B231" s="114" t="s">
        <v>232</v>
      </c>
      <c r="C231" s="139" t="s">
        <v>242</v>
      </c>
      <c r="D231" s="140" t="s">
        <v>13</v>
      </c>
      <c r="E231" s="141" t="s">
        <v>14</v>
      </c>
      <c r="F231" s="114" t="s">
        <v>195</v>
      </c>
      <c r="G231" s="112" t="s">
        <v>192</v>
      </c>
      <c r="H231" s="142">
        <f t="shared" si="16"/>
        <v>20.399999999999999</v>
      </c>
      <c r="I231" s="143">
        <v>20416</v>
      </c>
    </row>
    <row r="232" spans="1:9" x14ac:dyDescent="0.25">
      <c r="A232" s="138" t="s">
        <v>48</v>
      </c>
      <c r="B232" s="114" t="s">
        <v>232</v>
      </c>
      <c r="C232" s="139" t="s">
        <v>242</v>
      </c>
      <c r="D232" s="140" t="s">
        <v>13</v>
      </c>
      <c r="E232" s="141" t="s">
        <v>14</v>
      </c>
      <c r="F232" s="144" t="s">
        <v>196</v>
      </c>
      <c r="G232" s="112" t="s">
        <v>192</v>
      </c>
      <c r="H232" s="142">
        <f t="shared" si="16"/>
        <v>20</v>
      </c>
      <c r="I232" s="143">
        <v>19951</v>
      </c>
    </row>
    <row r="233" spans="1:9" x14ac:dyDescent="0.25">
      <c r="A233" s="138" t="s">
        <v>48</v>
      </c>
      <c r="B233" s="114" t="s">
        <v>232</v>
      </c>
      <c r="C233" s="139" t="s">
        <v>197</v>
      </c>
      <c r="D233" s="140" t="s">
        <v>13</v>
      </c>
      <c r="E233" s="141" t="s">
        <v>14</v>
      </c>
      <c r="F233" s="114" t="s">
        <v>191</v>
      </c>
      <c r="G233" s="112" t="s">
        <v>192</v>
      </c>
      <c r="H233" s="142">
        <f t="shared" ref="H233" si="17">ROUND(I233,-2)/1000</f>
        <v>6.7</v>
      </c>
      <c r="I233" s="143">
        <v>6684.5</v>
      </c>
    </row>
    <row r="234" spans="1:9" x14ac:dyDescent="0.25">
      <c r="A234" s="138" t="s">
        <v>56</v>
      </c>
      <c r="B234" s="114" t="s">
        <v>254</v>
      </c>
      <c r="C234" s="139" t="s">
        <v>197</v>
      </c>
      <c r="D234" s="140" t="s">
        <v>13</v>
      </c>
      <c r="E234" s="141" t="s">
        <v>14</v>
      </c>
      <c r="F234" s="114" t="s">
        <v>191</v>
      </c>
      <c r="G234" s="112" t="s">
        <v>192</v>
      </c>
      <c r="H234" s="142">
        <f t="shared" ref="H234:H235" si="18">ROUND(I234,-2)/1000</f>
        <v>1.5</v>
      </c>
      <c r="I234" s="143">
        <v>1504.5</v>
      </c>
    </row>
    <row r="235" spans="1:9" x14ac:dyDescent="0.25">
      <c r="A235" s="138" t="s">
        <v>208</v>
      </c>
      <c r="B235" s="114" t="s">
        <v>209</v>
      </c>
      <c r="C235" s="139" t="s">
        <v>242</v>
      </c>
      <c r="D235" s="140" t="s">
        <v>13</v>
      </c>
      <c r="E235" s="141" t="s">
        <v>14</v>
      </c>
      <c r="F235" s="114" t="s">
        <v>195</v>
      </c>
      <c r="G235" s="112" t="s">
        <v>192</v>
      </c>
      <c r="H235" s="142">
        <f t="shared" si="18"/>
        <v>50</v>
      </c>
      <c r="I235" s="143">
        <v>50000.250000000058</v>
      </c>
    </row>
    <row r="236" spans="1:9" x14ac:dyDescent="0.25">
      <c r="A236" s="138" t="s">
        <v>208</v>
      </c>
      <c r="B236" s="114" t="s">
        <v>209</v>
      </c>
      <c r="C236" s="139" t="s">
        <v>242</v>
      </c>
      <c r="D236" s="140" t="s">
        <v>13</v>
      </c>
      <c r="E236" s="141" t="s">
        <v>14</v>
      </c>
      <c r="F236" s="144" t="s">
        <v>199</v>
      </c>
      <c r="G236" s="112" t="s">
        <v>192</v>
      </c>
      <c r="H236" s="142">
        <f t="shared" ref="H236:H240" si="19">ROUND(I236,-2)/1000</f>
        <v>26.3</v>
      </c>
      <c r="I236" s="143">
        <v>26250</v>
      </c>
    </row>
    <row r="237" spans="1:9" x14ac:dyDescent="0.25">
      <c r="A237" s="138" t="s">
        <v>210</v>
      </c>
      <c r="B237" s="114" t="s">
        <v>211</v>
      </c>
      <c r="C237" s="139" t="s">
        <v>242</v>
      </c>
      <c r="D237" s="140" t="s">
        <v>13</v>
      </c>
      <c r="E237" s="141" t="s">
        <v>14</v>
      </c>
      <c r="F237" s="114" t="s">
        <v>195</v>
      </c>
      <c r="G237" s="112" t="s">
        <v>192</v>
      </c>
      <c r="H237" s="142">
        <f t="shared" si="19"/>
        <v>3.6</v>
      </c>
      <c r="I237" s="143">
        <v>3640</v>
      </c>
    </row>
    <row r="238" spans="1:9" x14ac:dyDescent="0.25">
      <c r="A238" s="138" t="s">
        <v>255</v>
      </c>
      <c r="B238" s="114" t="s">
        <v>256</v>
      </c>
      <c r="C238" s="139" t="s">
        <v>242</v>
      </c>
      <c r="D238" s="140" t="s">
        <v>13</v>
      </c>
      <c r="E238" s="141" t="s">
        <v>14</v>
      </c>
      <c r="F238" s="144" t="s">
        <v>201</v>
      </c>
      <c r="G238" s="112" t="s">
        <v>192</v>
      </c>
      <c r="H238" s="142">
        <f t="shared" si="19"/>
        <v>0</v>
      </c>
      <c r="I238" s="143">
        <v>7</v>
      </c>
    </row>
    <row r="239" spans="1:9" x14ac:dyDescent="0.25">
      <c r="A239" s="138" t="s">
        <v>255</v>
      </c>
      <c r="B239" s="114" t="s">
        <v>256</v>
      </c>
      <c r="C239" s="139" t="s">
        <v>242</v>
      </c>
      <c r="D239" s="140" t="s">
        <v>13</v>
      </c>
      <c r="E239" s="141" t="s">
        <v>14</v>
      </c>
      <c r="F239" s="144" t="s">
        <v>199</v>
      </c>
      <c r="G239" s="112" t="s">
        <v>192</v>
      </c>
      <c r="H239" s="142">
        <f t="shared" si="19"/>
        <v>40</v>
      </c>
      <c r="I239" s="143">
        <v>40000</v>
      </c>
    </row>
    <row r="240" spans="1:9" x14ac:dyDescent="0.25">
      <c r="A240" s="138" t="s">
        <v>255</v>
      </c>
      <c r="B240" s="114" t="s">
        <v>256</v>
      </c>
      <c r="C240" s="139" t="s">
        <v>197</v>
      </c>
      <c r="D240" s="140" t="s">
        <v>13</v>
      </c>
      <c r="E240" s="141" t="s">
        <v>14</v>
      </c>
      <c r="F240" s="114" t="s">
        <v>191</v>
      </c>
      <c r="G240" s="112" t="s">
        <v>192</v>
      </c>
      <c r="H240" s="142">
        <f t="shared" si="19"/>
        <v>1.7</v>
      </c>
      <c r="I240" s="143">
        <v>1725</v>
      </c>
    </row>
    <row r="241" spans="1:9" x14ac:dyDescent="0.25">
      <c r="A241" s="138" t="s">
        <v>212</v>
      </c>
      <c r="B241" s="114" t="s">
        <v>213</v>
      </c>
      <c r="C241" s="139" t="s">
        <v>242</v>
      </c>
      <c r="D241" s="140" t="s">
        <v>13</v>
      </c>
      <c r="E241" s="141" t="s">
        <v>14</v>
      </c>
      <c r="F241" s="114" t="s">
        <v>195</v>
      </c>
      <c r="G241" s="112" t="s">
        <v>192</v>
      </c>
      <c r="H241" s="142">
        <f t="shared" ref="H241:H242" si="20">ROUND(I241,-2)/1000</f>
        <v>0.1</v>
      </c>
      <c r="I241" s="143">
        <v>60</v>
      </c>
    </row>
    <row r="242" spans="1:9" x14ac:dyDescent="0.25">
      <c r="A242" s="138" t="s">
        <v>212</v>
      </c>
      <c r="B242" s="114" t="s">
        <v>213</v>
      </c>
      <c r="C242" s="139" t="s">
        <v>242</v>
      </c>
      <c r="D242" s="140" t="s">
        <v>13</v>
      </c>
      <c r="E242" s="141" t="s">
        <v>14</v>
      </c>
      <c r="F242" s="114" t="s">
        <v>243</v>
      </c>
      <c r="G242" s="112" t="s">
        <v>192</v>
      </c>
      <c r="H242" s="142">
        <f t="shared" si="20"/>
        <v>0.4</v>
      </c>
      <c r="I242" s="143">
        <v>387.33</v>
      </c>
    </row>
    <row r="243" spans="1:9" x14ac:dyDescent="0.25">
      <c r="A243" s="138" t="s">
        <v>257</v>
      </c>
      <c r="B243" s="114" t="s">
        <v>258</v>
      </c>
      <c r="C243" s="139" t="s">
        <v>242</v>
      </c>
      <c r="D243" s="140" t="s">
        <v>13</v>
      </c>
      <c r="E243" s="141" t="s">
        <v>14</v>
      </c>
      <c r="F243" s="114" t="s">
        <v>195</v>
      </c>
      <c r="G243" s="112" t="s">
        <v>192</v>
      </c>
      <c r="H243" s="142">
        <f t="shared" ref="H243:H245" si="21">ROUND(I243,-2)/1000</f>
        <v>22.6</v>
      </c>
      <c r="I243" s="143">
        <v>22558.09</v>
      </c>
    </row>
    <row r="244" spans="1:9" x14ac:dyDescent="0.25">
      <c r="A244" s="138" t="s">
        <v>257</v>
      </c>
      <c r="B244" s="114" t="s">
        <v>258</v>
      </c>
      <c r="C244" s="139" t="s">
        <v>197</v>
      </c>
      <c r="D244" s="140" t="s">
        <v>13</v>
      </c>
      <c r="E244" s="141" t="s">
        <v>14</v>
      </c>
      <c r="F244" s="114" t="s">
        <v>191</v>
      </c>
      <c r="G244" s="112" t="s">
        <v>192</v>
      </c>
      <c r="H244" s="142">
        <f t="shared" si="21"/>
        <v>1.4</v>
      </c>
      <c r="I244" s="143">
        <v>1401.25</v>
      </c>
    </row>
    <row r="245" spans="1:9" x14ac:dyDescent="0.25">
      <c r="A245" s="138" t="s">
        <v>259</v>
      </c>
      <c r="B245" s="114" t="s">
        <v>260</v>
      </c>
      <c r="C245" s="139" t="s">
        <v>242</v>
      </c>
      <c r="D245" s="140" t="s">
        <v>13</v>
      </c>
      <c r="E245" s="141" t="s">
        <v>14</v>
      </c>
      <c r="F245" s="144" t="s">
        <v>196</v>
      </c>
      <c r="G245" s="112" t="s">
        <v>192</v>
      </c>
      <c r="H245" s="142">
        <f t="shared" si="21"/>
        <v>14.4</v>
      </c>
      <c r="I245" s="143">
        <v>14405</v>
      </c>
    </row>
    <row r="246" spans="1:9" x14ac:dyDescent="0.25">
      <c r="A246" s="138" t="s">
        <v>259</v>
      </c>
      <c r="B246" s="114" t="s">
        <v>260</v>
      </c>
      <c r="C246" s="139" t="s">
        <v>197</v>
      </c>
      <c r="D246" s="140" t="s">
        <v>13</v>
      </c>
      <c r="E246" s="141" t="s">
        <v>14</v>
      </c>
      <c r="F246" s="114" t="s">
        <v>191</v>
      </c>
      <c r="G246" s="112" t="s">
        <v>192</v>
      </c>
      <c r="H246" s="142">
        <f t="shared" ref="H246:H248" si="22">ROUND(I246,-2)/1000</f>
        <v>1.6</v>
      </c>
      <c r="I246" s="143">
        <v>1629.75</v>
      </c>
    </row>
    <row r="247" spans="1:9" x14ac:dyDescent="0.25">
      <c r="A247" s="138" t="s">
        <v>65</v>
      </c>
      <c r="B247" s="114" t="s">
        <v>261</v>
      </c>
      <c r="C247" s="139" t="s">
        <v>242</v>
      </c>
      <c r="D247" s="140" t="s">
        <v>13</v>
      </c>
      <c r="E247" s="141" t="s">
        <v>14</v>
      </c>
      <c r="F247" s="114" t="s">
        <v>195</v>
      </c>
      <c r="G247" s="112" t="s">
        <v>192</v>
      </c>
      <c r="H247" s="142">
        <f t="shared" si="22"/>
        <v>0</v>
      </c>
      <c r="I247" s="143">
        <v>43.269999999905849</v>
      </c>
    </row>
    <row r="248" spans="1:9" x14ac:dyDescent="0.25">
      <c r="A248" s="138" t="s">
        <v>65</v>
      </c>
      <c r="B248" s="114" t="s">
        <v>261</v>
      </c>
      <c r="C248" s="139" t="s">
        <v>194</v>
      </c>
      <c r="D248" s="140" t="s">
        <v>13</v>
      </c>
      <c r="E248" s="141" t="s">
        <v>14</v>
      </c>
      <c r="F248" s="114" t="s">
        <v>200</v>
      </c>
      <c r="G248" s="112" t="s">
        <v>192</v>
      </c>
      <c r="H248" s="142">
        <f t="shared" si="22"/>
        <v>1.1000000000000001</v>
      </c>
      <c r="I248" s="143">
        <v>1074.7099999999919</v>
      </c>
    </row>
    <row r="249" spans="1:9" x14ac:dyDescent="0.25">
      <c r="A249" s="138" t="s">
        <v>65</v>
      </c>
      <c r="B249" s="114" t="s">
        <v>261</v>
      </c>
      <c r="C249" s="139" t="s">
        <v>197</v>
      </c>
      <c r="D249" s="140" t="s">
        <v>13</v>
      </c>
      <c r="E249" s="141" t="s">
        <v>14</v>
      </c>
      <c r="F249" s="114" t="s">
        <v>191</v>
      </c>
      <c r="G249" s="112" t="s">
        <v>192</v>
      </c>
      <c r="H249" s="142">
        <f t="shared" ref="H249:H251" si="23">ROUND(I249,-2)/1000</f>
        <v>0</v>
      </c>
      <c r="I249" s="143">
        <v>0.25</v>
      </c>
    </row>
    <row r="250" spans="1:9" x14ac:dyDescent="0.25">
      <c r="A250" s="138" t="s">
        <v>238</v>
      </c>
      <c r="B250" s="114" t="s">
        <v>239</v>
      </c>
      <c r="C250" s="139" t="s">
        <v>242</v>
      </c>
      <c r="D250" s="140" t="s">
        <v>13</v>
      </c>
      <c r="E250" s="141" t="s">
        <v>14</v>
      </c>
      <c r="F250" s="114" t="s">
        <v>195</v>
      </c>
      <c r="G250" s="112" t="s">
        <v>192</v>
      </c>
      <c r="H250" s="142">
        <f t="shared" si="23"/>
        <v>67.8</v>
      </c>
      <c r="I250" s="143">
        <v>67800</v>
      </c>
    </row>
    <row r="251" spans="1:9" x14ac:dyDescent="0.25">
      <c r="A251" s="138" t="s">
        <v>238</v>
      </c>
      <c r="B251" s="114" t="s">
        <v>239</v>
      </c>
      <c r="C251" s="139" t="s">
        <v>242</v>
      </c>
      <c r="D251" s="140" t="s">
        <v>13</v>
      </c>
      <c r="E251" s="141" t="s">
        <v>14</v>
      </c>
      <c r="F251" s="144" t="s">
        <v>199</v>
      </c>
      <c r="G251" s="112" t="s">
        <v>192</v>
      </c>
      <c r="H251" s="142">
        <f t="shared" si="23"/>
        <v>49.3</v>
      </c>
      <c r="I251" s="143">
        <v>49300</v>
      </c>
    </row>
    <row r="252" spans="1:9" x14ac:dyDescent="0.25">
      <c r="A252" s="138" t="s">
        <v>238</v>
      </c>
      <c r="B252" s="114" t="s">
        <v>239</v>
      </c>
      <c r="C252" s="139" t="s">
        <v>197</v>
      </c>
      <c r="D252" s="140" t="s">
        <v>13</v>
      </c>
      <c r="E252" s="141" t="s">
        <v>14</v>
      </c>
      <c r="F252" s="114" t="s">
        <v>191</v>
      </c>
      <c r="G252" s="112" t="s">
        <v>192</v>
      </c>
      <c r="H252" s="142">
        <f t="shared" ref="H252:H254" si="24">ROUND(I252,-2)/1000</f>
        <v>1.3</v>
      </c>
      <c r="I252" s="143">
        <v>1289.25</v>
      </c>
    </row>
    <row r="253" spans="1:9" x14ac:dyDescent="0.25">
      <c r="A253" s="138" t="s">
        <v>262</v>
      </c>
      <c r="B253" s="114" t="s">
        <v>263</v>
      </c>
      <c r="C253" s="139" t="s">
        <v>242</v>
      </c>
      <c r="D253" s="140" t="s">
        <v>13</v>
      </c>
      <c r="E253" s="141" t="s">
        <v>14</v>
      </c>
      <c r="F253" s="114" t="s">
        <v>243</v>
      </c>
      <c r="G253" s="112" t="s">
        <v>192</v>
      </c>
      <c r="H253" s="142">
        <f t="shared" si="24"/>
        <v>90.6</v>
      </c>
      <c r="I253" s="143">
        <v>90551.35</v>
      </c>
    </row>
    <row r="254" spans="1:9" x14ac:dyDescent="0.25">
      <c r="A254" s="138" t="s">
        <v>264</v>
      </c>
      <c r="B254" s="114" t="s">
        <v>265</v>
      </c>
      <c r="C254" s="139" t="s">
        <v>242</v>
      </c>
      <c r="D254" s="140" t="s">
        <v>13</v>
      </c>
      <c r="E254" s="141" t="s">
        <v>14</v>
      </c>
      <c r="F254" s="114" t="s">
        <v>195</v>
      </c>
      <c r="G254" s="112" t="s">
        <v>192</v>
      </c>
      <c r="H254" s="142">
        <f t="shared" si="24"/>
        <v>5</v>
      </c>
      <c r="I254" s="143">
        <v>4980</v>
      </c>
    </row>
    <row r="255" spans="1:9" x14ac:dyDescent="0.25">
      <c r="A255" s="138" t="s">
        <v>266</v>
      </c>
      <c r="B255" s="114" t="s">
        <v>267</v>
      </c>
      <c r="C255" s="139" t="s">
        <v>242</v>
      </c>
      <c r="D255" s="140" t="s">
        <v>13</v>
      </c>
      <c r="E255" s="141" t="s">
        <v>14</v>
      </c>
      <c r="F255" s="114" t="s">
        <v>195</v>
      </c>
      <c r="G255" s="112" t="s">
        <v>192</v>
      </c>
      <c r="H255" s="142">
        <f t="shared" ref="H255:H256" si="25">ROUND(I255,-2)/1000</f>
        <v>17.100000000000001</v>
      </c>
      <c r="I255" s="143">
        <v>17100</v>
      </c>
    </row>
    <row r="256" spans="1:9" x14ac:dyDescent="0.25">
      <c r="A256" s="138" t="s">
        <v>266</v>
      </c>
      <c r="B256" s="114" t="s">
        <v>267</v>
      </c>
      <c r="C256" s="139" t="s">
        <v>242</v>
      </c>
      <c r="D256" s="140" t="s">
        <v>13</v>
      </c>
      <c r="E256" s="141" t="s">
        <v>14</v>
      </c>
      <c r="F256" s="144" t="s">
        <v>244</v>
      </c>
      <c r="G256" s="112" t="s">
        <v>192</v>
      </c>
      <c r="H256" s="142">
        <f t="shared" si="25"/>
        <v>4.5</v>
      </c>
      <c r="I256" s="143">
        <v>4492.38</v>
      </c>
    </row>
    <row r="257" spans="1:9" x14ac:dyDescent="0.25">
      <c r="A257" s="138" t="s">
        <v>266</v>
      </c>
      <c r="B257" s="114" t="s">
        <v>267</v>
      </c>
      <c r="C257" s="139" t="s">
        <v>197</v>
      </c>
      <c r="D257" s="140" t="s">
        <v>13</v>
      </c>
      <c r="E257" s="141" t="s">
        <v>14</v>
      </c>
      <c r="F257" s="114" t="s">
        <v>191</v>
      </c>
      <c r="G257" s="112" t="s">
        <v>192</v>
      </c>
      <c r="H257" s="142">
        <f t="shared" ref="H257:H260" si="26">ROUND(I257,-2)/1000</f>
        <v>0.5</v>
      </c>
      <c r="I257" s="143">
        <v>534.5</v>
      </c>
    </row>
    <row r="258" spans="1:9" x14ac:dyDescent="0.25">
      <c r="A258" s="138" t="s">
        <v>121</v>
      </c>
      <c r="B258" s="114" t="s">
        <v>268</v>
      </c>
      <c r="C258" s="139" t="s">
        <v>242</v>
      </c>
      <c r="D258" s="140" t="s">
        <v>13</v>
      </c>
      <c r="E258" s="141" t="s">
        <v>14</v>
      </c>
      <c r="F258" s="114" t="s">
        <v>195</v>
      </c>
      <c r="G258" s="112" t="s">
        <v>192</v>
      </c>
      <c r="H258" s="142">
        <f t="shared" si="26"/>
        <v>20.2</v>
      </c>
      <c r="I258" s="143">
        <v>20238.46</v>
      </c>
    </row>
    <row r="259" spans="1:9" x14ac:dyDescent="0.25">
      <c r="A259" s="138" t="s">
        <v>121</v>
      </c>
      <c r="B259" s="114" t="s">
        <v>268</v>
      </c>
      <c r="C259" s="139" t="s">
        <v>242</v>
      </c>
      <c r="D259" s="140" t="s">
        <v>13</v>
      </c>
      <c r="E259" s="141" t="s">
        <v>14</v>
      </c>
      <c r="F259" s="144" t="s">
        <v>199</v>
      </c>
      <c r="G259" s="112" t="s">
        <v>192</v>
      </c>
      <c r="H259" s="142">
        <f t="shared" si="26"/>
        <v>49.4</v>
      </c>
      <c r="I259" s="143">
        <v>49400</v>
      </c>
    </row>
    <row r="260" spans="1:9" x14ac:dyDescent="0.25">
      <c r="A260" s="138" t="s">
        <v>121</v>
      </c>
      <c r="B260" s="114" t="s">
        <v>268</v>
      </c>
      <c r="C260" s="139" t="s">
        <v>197</v>
      </c>
      <c r="D260" s="140" t="s">
        <v>13</v>
      </c>
      <c r="E260" s="141" t="s">
        <v>14</v>
      </c>
      <c r="F260" s="114" t="s">
        <v>191</v>
      </c>
      <c r="G260" s="112" t="s">
        <v>192</v>
      </c>
      <c r="H260" s="142">
        <f t="shared" si="26"/>
        <v>11.7</v>
      </c>
      <c r="I260" s="143">
        <v>11679.25</v>
      </c>
    </row>
    <row r="261" spans="1:9" x14ac:dyDescent="0.25">
      <c r="A261" s="138" t="s">
        <v>214</v>
      </c>
      <c r="B261" s="114" t="s">
        <v>215</v>
      </c>
      <c r="C261" s="139" t="s">
        <v>242</v>
      </c>
      <c r="D261" s="140" t="s">
        <v>13</v>
      </c>
      <c r="E261" s="141" t="s">
        <v>14</v>
      </c>
      <c r="F261" s="114" t="s">
        <v>195</v>
      </c>
      <c r="G261" s="112" t="s">
        <v>192</v>
      </c>
      <c r="H261" s="142">
        <f t="shared" ref="H261:H263" si="27">ROUND(I261,-2)/1000</f>
        <v>13.5</v>
      </c>
      <c r="I261" s="143">
        <v>13460</v>
      </c>
    </row>
    <row r="262" spans="1:9" x14ac:dyDescent="0.25">
      <c r="A262" s="138" t="s">
        <v>214</v>
      </c>
      <c r="B262" s="114" t="s">
        <v>215</v>
      </c>
      <c r="C262" s="139" t="s">
        <v>242</v>
      </c>
      <c r="D262" s="140" t="s">
        <v>13</v>
      </c>
      <c r="E262" s="141" t="s">
        <v>14</v>
      </c>
      <c r="F262" s="114" t="s">
        <v>243</v>
      </c>
      <c r="G262" s="112" t="s">
        <v>192</v>
      </c>
      <c r="H262" s="142">
        <f t="shared" si="27"/>
        <v>0.1</v>
      </c>
      <c r="I262" s="143">
        <v>56</v>
      </c>
    </row>
    <row r="263" spans="1:9" x14ac:dyDescent="0.25">
      <c r="A263" s="138" t="s">
        <v>269</v>
      </c>
      <c r="B263" s="114" t="s">
        <v>270</v>
      </c>
      <c r="C263" s="139" t="s">
        <v>197</v>
      </c>
      <c r="D263" s="140" t="s">
        <v>13</v>
      </c>
      <c r="E263" s="141" t="s">
        <v>14</v>
      </c>
      <c r="F263" s="114" t="s">
        <v>191</v>
      </c>
      <c r="G263" s="112" t="s">
        <v>192</v>
      </c>
      <c r="H263" s="142">
        <f t="shared" si="27"/>
        <v>4.3</v>
      </c>
      <c r="I263" s="143">
        <v>4300</v>
      </c>
    </row>
    <row r="264" spans="1:9" x14ac:dyDescent="0.25">
      <c r="A264" s="138" t="s">
        <v>272</v>
      </c>
      <c r="B264" s="114" t="s">
        <v>271</v>
      </c>
      <c r="C264" s="139" t="s">
        <v>242</v>
      </c>
      <c r="D264" s="140" t="s">
        <v>13</v>
      </c>
      <c r="E264" s="141" t="s">
        <v>14</v>
      </c>
      <c r="F264" s="114" t="s">
        <v>195</v>
      </c>
      <c r="G264" s="112" t="s">
        <v>192</v>
      </c>
      <c r="H264" s="142">
        <f t="shared" ref="H264:H265" si="28">ROUND(I264,-2)/1000</f>
        <v>15</v>
      </c>
      <c r="I264" s="143">
        <v>15000</v>
      </c>
    </row>
    <row r="265" spans="1:9" x14ac:dyDescent="0.25">
      <c r="A265" s="138" t="s">
        <v>272</v>
      </c>
      <c r="B265" s="114" t="s">
        <v>271</v>
      </c>
      <c r="C265" s="139" t="s">
        <v>197</v>
      </c>
      <c r="D265" s="140" t="s">
        <v>13</v>
      </c>
      <c r="E265" s="141" t="s">
        <v>14</v>
      </c>
      <c r="F265" s="114" t="s">
        <v>191</v>
      </c>
      <c r="G265" s="112" t="s">
        <v>192</v>
      </c>
      <c r="H265" s="142">
        <f t="shared" si="28"/>
        <v>1.4</v>
      </c>
      <c r="I265" s="143">
        <v>1422.75</v>
      </c>
    </row>
    <row r="266" spans="1:9" x14ac:dyDescent="0.25">
      <c r="A266" s="138" t="s">
        <v>273</v>
      </c>
      <c r="B266" s="114" t="s">
        <v>274</v>
      </c>
      <c r="C266" s="139" t="s">
        <v>197</v>
      </c>
      <c r="D266" s="140" t="s">
        <v>13</v>
      </c>
      <c r="E266" s="141" t="s">
        <v>14</v>
      </c>
      <c r="F266" s="114" t="s">
        <v>191</v>
      </c>
      <c r="G266" s="112" t="s">
        <v>192</v>
      </c>
      <c r="H266" s="142">
        <f t="shared" ref="H266:H271" si="29">ROUND(I266,-2)/1000</f>
        <v>3.4</v>
      </c>
      <c r="I266" s="143">
        <v>3443.75</v>
      </c>
    </row>
    <row r="267" spans="1:9" x14ac:dyDescent="0.25">
      <c r="A267" s="138" t="s">
        <v>275</v>
      </c>
      <c r="B267" s="114" t="s">
        <v>276</v>
      </c>
      <c r="C267" s="139" t="s">
        <v>242</v>
      </c>
      <c r="D267" s="140" t="s">
        <v>13</v>
      </c>
      <c r="E267" s="141" t="s">
        <v>14</v>
      </c>
      <c r="F267" s="114" t="s">
        <v>195</v>
      </c>
      <c r="G267" s="112" t="s">
        <v>192</v>
      </c>
      <c r="H267" s="142">
        <f t="shared" si="29"/>
        <v>30</v>
      </c>
      <c r="I267" s="143">
        <v>30000</v>
      </c>
    </row>
    <row r="268" spans="1:9" x14ac:dyDescent="0.25">
      <c r="A268" s="138" t="s">
        <v>275</v>
      </c>
      <c r="B268" s="114" t="s">
        <v>276</v>
      </c>
      <c r="C268" s="139" t="s">
        <v>197</v>
      </c>
      <c r="D268" s="140" t="s">
        <v>13</v>
      </c>
      <c r="E268" s="141" t="s">
        <v>14</v>
      </c>
      <c r="F268" s="114" t="s">
        <v>191</v>
      </c>
      <c r="G268" s="112" t="s">
        <v>192</v>
      </c>
      <c r="H268" s="142">
        <f t="shared" si="29"/>
        <v>0.2</v>
      </c>
      <c r="I268" s="143">
        <v>204.75</v>
      </c>
    </row>
    <row r="269" spans="1:9" x14ac:dyDescent="0.25">
      <c r="A269" s="138" t="s">
        <v>277</v>
      </c>
      <c r="B269" s="114" t="s">
        <v>278</v>
      </c>
      <c r="C269" s="139" t="s">
        <v>242</v>
      </c>
      <c r="D269" s="140" t="s">
        <v>13</v>
      </c>
      <c r="E269" s="141" t="s">
        <v>14</v>
      </c>
      <c r="F269" s="114" t="s">
        <v>195</v>
      </c>
      <c r="G269" s="112" t="s">
        <v>192</v>
      </c>
      <c r="H269" s="142">
        <f t="shared" si="29"/>
        <v>20.8</v>
      </c>
      <c r="I269" s="143">
        <v>20820</v>
      </c>
    </row>
    <row r="270" spans="1:9" x14ac:dyDescent="0.25">
      <c r="A270" s="138" t="s">
        <v>277</v>
      </c>
      <c r="B270" s="114" t="s">
        <v>278</v>
      </c>
      <c r="C270" s="139" t="s">
        <v>242</v>
      </c>
      <c r="D270" s="140" t="s">
        <v>13</v>
      </c>
      <c r="E270" s="141" t="s">
        <v>14</v>
      </c>
      <c r="F270" s="144" t="s">
        <v>199</v>
      </c>
      <c r="G270" s="112" t="s">
        <v>192</v>
      </c>
      <c r="H270" s="142">
        <f t="shared" si="29"/>
        <v>9.3000000000000007</v>
      </c>
      <c r="I270" s="143">
        <v>9340</v>
      </c>
    </row>
    <row r="271" spans="1:9" x14ac:dyDescent="0.25">
      <c r="A271" s="138" t="s">
        <v>277</v>
      </c>
      <c r="B271" s="114" t="s">
        <v>278</v>
      </c>
      <c r="C271" s="139" t="s">
        <v>242</v>
      </c>
      <c r="D271" s="140" t="s">
        <v>13</v>
      </c>
      <c r="E271" s="141" t="s">
        <v>14</v>
      </c>
      <c r="F271" s="114" t="s">
        <v>243</v>
      </c>
      <c r="G271" s="112" t="s">
        <v>192</v>
      </c>
      <c r="H271" s="142">
        <f t="shared" si="29"/>
        <v>11.6</v>
      </c>
      <c r="I271" s="143">
        <v>11589.82</v>
      </c>
    </row>
    <row r="272" spans="1:9" x14ac:dyDescent="0.25">
      <c r="A272" s="138" t="s">
        <v>277</v>
      </c>
      <c r="B272" s="114" t="s">
        <v>278</v>
      </c>
      <c r="C272" s="139" t="s">
        <v>197</v>
      </c>
      <c r="D272" s="140" t="s">
        <v>13</v>
      </c>
      <c r="E272" s="141" t="s">
        <v>14</v>
      </c>
      <c r="F272" s="114" t="s">
        <v>191</v>
      </c>
      <c r="G272" s="112" t="s">
        <v>192</v>
      </c>
      <c r="H272" s="142">
        <f t="shared" ref="H272" si="30">ROUND(I272,-2)/1000</f>
        <v>0.8</v>
      </c>
      <c r="I272" s="143">
        <v>800</v>
      </c>
    </row>
    <row r="273" spans="1:9" x14ac:dyDescent="0.25">
      <c r="A273" s="138" t="s">
        <v>279</v>
      </c>
      <c r="B273" s="114" t="s">
        <v>280</v>
      </c>
      <c r="C273" s="139" t="s">
        <v>197</v>
      </c>
      <c r="D273" s="140" t="s">
        <v>13</v>
      </c>
      <c r="E273" s="141" t="s">
        <v>14</v>
      </c>
      <c r="F273" s="114" t="s">
        <v>191</v>
      </c>
      <c r="G273" s="112" t="s">
        <v>192</v>
      </c>
      <c r="H273" s="142">
        <f t="shared" ref="H273:H274" si="31">ROUND(I273,-2)/1000</f>
        <v>4.3</v>
      </c>
      <c r="I273" s="143">
        <v>4268.25</v>
      </c>
    </row>
    <row r="274" spans="1:9" x14ac:dyDescent="0.25">
      <c r="A274" s="138" t="s">
        <v>60</v>
      </c>
      <c r="B274" s="114" t="s">
        <v>281</v>
      </c>
      <c r="C274" s="139" t="s">
        <v>242</v>
      </c>
      <c r="D274" s="140" t="s">
        <v>13</v>
      </c>
      <c r="E274" s="141" t="s">
        <v>14</v>
      </c>
      <c r="F274" s="114" t="s">
        <v>243</v>
      </c>
      <c r="G274" s="112" t="s">
        <v>192</v>
      </c>
      <c r="H274" s="142">
        <f t="shared" si="31"/>
        <v>25</v>
      </c>
      <c r="I274" s="143">
        <v>25005.919999999998</v>
      </c>
    </row>
    <row r="275" spans="1:9" x14ac:dyDescent="0.25">
      <c r="A275" s="138" t="s">
        <v>60</v>
      </c>
      <c r="B275" s="114" t="s">
        <v>281</v>
      </c>
      <c r="C275" s="139" t="s">
        <v>197</v>
      </c>
      <c r="D275" s="140" t="s">
        <v>13</v>
      </c>
      <c r="E275" s="141" t="s">
        <v>14</v>
      </c>
      <c r="F275" s="114" t="s">
        <v>191</v>
      </c>
      <c r="G275" s="112" t="s">
        <v>192</v>
      </c>
      <c r="H275" s="142">
        <f t="shared" ref="H275" si="32">ROUND(I275,-2)/1000</f>
        <v>6.1</v>
      </c>
      <c r="I275" s="143">
        <v>6098.75</v>
      </c>
    </row>
    <row r="276" spans="1:9" x14ac:dyDescent="0.25">
      <c r="A276" s="138" t="s">
        <v>54</v>
      </c>
      <c r="B276" s="114" t="s">
        <v>282</v>
      </c>
      <c r="C276" s="139" t="s">
        <v>197</v>
      </c>
      <c r="D276" s="140" t="s">
        <v>13</v>
      </c>
      <c r="E276" s="141" t="s">
        <v>14</v>
      </c>
      <c r="F276" s="114" t="s">
        <v>191</v>
      </c>
      <c r="G276" s="112" t="s">
        <v>192</v>
      </c>
      <c r="H276" s="142">
        <f t="shared" ref="H276" si="33">ROUND(I276,-2)/1000</f>
        <v>0</v>
      </c>
      <c r="I276" s="143">
        <v>37.5</v>
      </c>
    </row>
    <row r="277" spans="1:9" x14ac:dyDescent="0.25">
      <c r="A277" s="138" t="s">
        <v>283</v>
      </c>
      <c r="B277" s="114" t="s">
        <v>284</v>
      </c>
      <c r="C277" s="139" t="s">
        <v>197</v>
      </c>
      <c r="D277" s="140" t="s">
        <v>13</v>
      </c>
      <c r="E277" s="141" t="s">
        <v>14</v>
      </c>
      <c r="F277" s="114" t="s">
        <v>191</v>
      </c>
      <c r="G277" s="112" t="s">
        <v>192</v>
      </c>
      <c r="H277" s="142">
        <f t="shared" ref="H277:H281" si="34">ROUND(I277,-2)/1000</f>
        <v>4.7</v>
      </c>
      <c r="I277" s="143">
        <v>4680</v>
      </c>
    </row>
    <row r="278" spans="1:9" x14ac:dyDescent="0.25">
      <c r="A278" s="138" t="s">
        <v>166</v>
      </c>
      <c r="B278" s="114" t="s">
        <v>227</v>
      </c>
      <c r="C278" s="139" t="s">
        <v>197</v>
      </c>
      <c r="D278" s="140" t="s">
        <v>13</v>
      </c>
      <c r="E278" s="141" t="s">
        <v>14</v>
      </c>
      <c r="F278" s="114" t="s">
        <v>191</v>
      </c>
      <c r="G278" s="112" t="s">
        <v>192</v>
      </c>
      <c r="H278" s="142">
        <f t="shared" si="34"/>
        <v>11.5</v>
      </c>
      <c r="I278" s="143">
        <v>11491.25</v>
      </c>
    </row>
    <row r="279" spans="1:9" x14ac:dyDescent="0.25">
      <c r="A279" s="138" t="s">
        <v>285</v>
      </c>
      <c r="B279" s="114" t="s">
        <v>217</v>
      </c>
      <c r="C279" s="139" t="s">
        <v>242</v>
      </c>
      <c r="D279" s="140" t="s">
        <v>13</v>
      </c>
      <c r="E279" s="141" t="s">
        <v>14</v>
      </c>
      <c r="F279" s="114" t="s">
        <v>243</v>
      </c>
      <c r="G279" s="112" t="s">
        <v>192</v>
      </c>
      <c r="H279" s="142">
        <f t="shared" si="34"/>
        <v>2.2000000000000002</v>
      </c>
      <c r="I279" s="143">
        <v>2249.44</v>
      </c>
    </row>
    <row r="280" spans="1:9" x14ac:dyDescent="0.25">
      <c r="A280" s="138" t="s">
        <v>286</v>
      </c>
      <c r="B280" s="114" t="s">
        <v>287</v>
      </c>
      <c r="C280" s="139" t="s">
        <v>242</v>
      </c>
      <c r="D280" s="140" t="s">
        <v>13</v>
      </c>
      <c r="E280" s="141" t="s">
        <v>14</v>
      </c>
      <c r="F280" s="114" t="s">
        <v>195</v>
      </c>
      <c r="G280" s="112" t="s">
        <v>192</v>
      </c>
      <c r="H280" s="142">
        <f t="shared" si="34"/>
        <v>22.7</v>
      </c>
      <c r="I280" s="143">
        <v>22745</v>
      </c>
    </row>
    <row r="281" spans="1:9" x14ac:dyDescent="0.25">
      <c r="A281" s="138" t="s">
        <v>122</v>
      </c>
      <c r="B281" s="114" t="s">
        <v>288</v>
      </c>
      <c r="C281" s="139" t="s">
        <v>242</v>
      </c>
      <c r="D281" s="140" t="s">
        <v>13</v>
      </c>
      <c r="E281" s="141" t="s">
        <v>14</v>
      </c>
      <c r="F281" s="114" t="s">
        <v>195</v>
      </c>
      <c r="G281" s="112" t="s">
        <v>192</v>
      </c>
      <c r="H281" s="142">
        <f t="shared" si="34"/>
        <v>20</v>
      </c>
      <c r="I281" s="143">
        <v>20000</v>
      </c>
    </row>
    <row r="282" spans="1:9" x14ac:dyDescent="0.25">
      <c r="A282" s="138" t="s">
        <v>289</v>
      </c>
      <c r="B282" s="114" t="s">
        <v>290</v>
      </c>
      <c r="C282" s="139" t="s">
        <v>242</v>
      </c>
      <c r="D282" s="140" t="s">
        <v>13</v>
      </c>
      <c r="E282" s="141" t="s">
        <v>14</v>
      </c>
      <c r="F282" s="114" t="s">
        <v>195</v>
      </c>
      <c r="G282" s="112" t="s">
        <v>192</v>
      </c>
      <c r="H282" s="142">
        <f t="shared" ref="H282:H286" si="35">ROUND(I282,-2)/1000</f>
        <v>16.7</v>
      </c>
      <c r="I282" s="143">
        <v>16660.000000000033</v>
      </c>
    </row>
    <row r="283" spans="1:9" x14ac:dyDescent="0.25">
      <c r="A283" s="138" t="s">
        <v>289</v>
      </c>
      <c r="B283" s="114" t="s">
        <v>290</v>
      </c>
      <c r="C283" s="139" t="s">
        <v>242</v>
      </c>
      <c r="D283" s="140" t="s">
        <v>13</v>
      </c>
      <c r="E283" s="141" t="s">
        <v>14</v>
      </c>
      <c r="F283" s="114" t="s">
        <v>243</v>
      </c>
      <c r="G283" s="112" t="s">
        <v>192</v>
      </c>
      <c r="H283" s="142">
        <f t="shared" si="35"/>
        <v>7.5</v>
      </c>
      <c r="I283" s="143">
        <v>7534.68</v>
      </c>
    </row>
    <row r="284" spans="1:9" x14ac:dyDescent="0.25">
      <c r="A284" s="138" t="s">
        <v>289</v>
      </c>
      <c r="B284" s="114" t="s">
        <v>290</v>
      </c>
      <c r="C284" s="139" t="s">
        <v>194</v>
      </c>
      <c r="D284" s="140" t="s">
        <v>13</v>
      </c>
      <c r="E284" s="141" t="s">
        <v>14</v>
      </c>
      <c r="F284" s="114" t="s">
        <v>200</v>
      </c>
      <c r="G284" s="112" t="s">
        <v>192</v>
      </c>
      <c r="H284" s="142">
        <f t="shared" si="35"/>
        <v>106.9</v>
      </c>
      <c r="I284" s="143">
        <v>106869.5</v>
      </c>
    </row>
    <row r="285" spans="1:9" x14ac:dyDescent="0.25">
      <c r="A285" s="138" t="s">
        <v>289</v>
      </c>
      <c r="B285" s="114" t="s">
        <v>290</v>
      </c>
      <c r="C285" s="139" t="s">
        <v>197</v>
      </c>
      <c r="D285" s="140" t="s">
        <v>13</v>
      </c>
      <c r="E285" s="141" t="s">
        <v>14</v>
      </c>
      <c r="F285" s="114" t="s">
        <v>191</v>
      </c>
      <c r="G285" s="112" t="s">
        <v>192</v>
      </c>
      <c r="H285" s="142">
        <f t="shared" si="35"/>
        <v>0.1</v>
      </c>
      <c r="I285" s="143">
        <v>75</v>
      </c>
    </row>
    <row r="286" spans="1:9" x14ac:dyDescent="0.25">
      <c r="A286" s="138" t="s">
        <v>291</v>
      </c>
      <c r="B286" s="114" t="s">
        <v>292</v>
      </c>
      <c r="C286" s="139" t="s">
        <v>242</v>
      </c>
      <c r="D286" s="140" t="s">
        <v>13</v>
      </c>
      <c r="E286" s="141" t="s">
        <v>14</v>
      </c>
      <c r="F286" s="114" t="s">
        <v>195</v>
      </c>
      <c r="G286" s="112" t="s">
        <v>192</v>
      </c>
      <c r="H286" s="142">
        <f t="shared" si="35"/>
        <v>8.6</v>
      </c>
      <c r="I286" s="143">
        <v>8648.0100000000093</v>
      </c>
    </row>
    <row r="287" spans="1:9" x14ac:dyDescent="0.25">
      <c r="A287" s="138" t="s">
        <v>291</v>
      </c>
      <c r="B287" s="114" t="s">
        <v>292</v>
      </c>
      <c r="C287" s="139" t="s">
        <v>242</v>
      </c>
      <c r="D287" s="140" t="s">
        <v>13</v>
      </c>
      <c r="E287" s="141" t="s">
        <v>14</v>
      </c>
      <c r="F287" s="114" t="s">
        <v>243</v>
      </c>
      <c r="G287" s="112" t="s">
        <v>192</v>
      </c>
      <c r="H287" s="142">
        <f t="shared" ref="H287:H289" si="36">ROUND(I287,-2)/1000</f>
        <v>3.7</v>
      </c>
      <c r="I287" s="143">
        <v>3657.27</v>
      </c>
    </row>
    <row r="288" spans="1:9" x14ac:dyDescent="0.25">
      <c r="A288" s="138" t="s">
        <v>291</v>
      </c>
      <c r="B288" s="114" t="s">
        <v>292</v>
      </c>
      <c r="C288" s="139" t="s">
        <v>197</v>
      </c>
      <c r="D288" s="140" t="s">
        <v>13</v>
      </c>
      <c r="E288" s="141" t="s">
        <v>14</v>
      </c>
      <c r="F288" s="114" t="s">
        <v>191</v>
      </c>
      <c r="G288" s="112" t="s">
        <v>192</v>
      </c>
      <c r="H288" s="142">
        <f t="shared" si="36"/>
        <v>3.8</v>
      </c>
      <c r="I288" s="143">
        <v>3758.25</v>
      </c>
    </row>
    <row r="289" spans="1:9" x14ac:dyDescent="0.25">
      <c r="A289" s="138" t="s">
        <v>58</v>
      </c>
      <c r="B289" s="114" t="s">
        <v>293</v>
      </c>
      <c r="C289" s="139" t="s">
        <v>242</v>
      </c>
      <c r="D289" s="140" t="s">
        <v>13</v>
      </c>
      <c r="E289" s="141" t="s">
        <v>14</v>
      </c>
      <c r="F289" s="114" t="s">
        <v>195</v>
      </c>
      <c r="G289" s="112" t="s">
        <v>192</v>
      </c>
      <c r="H289" s="142">
        <f t="shared" si="36"/>
        <v>12.3</v>
      </c>
      <c r="I289" s="143">
        <v>12260</v>
      </c>
    </row>
    <row r="290" spans="1:9" x14ac:dyDescent="0.25">
      <c r="A290" s="138" t="s">
        <v>58</v>
      </c>
      <c r="B290" s="114" t="s">
        <v>293</v>
      </c>
      <c r="C290" s="139" t="s">
        <v>197</v>
      </c>
      <c r="D290" s="140" t="s">
        <v>13</v>
      </c>
      <c r="E290" s="141" t="s">
        <v>14</v>
      </c>
      <c r="F290" s="114" t="s">
        <v>191</v>
      </c>
      <c r="G290" s="112" t="s">
        <v>192</v>
      </c>
      <c r="H290" s="142">
        <f t="shared" ref="H290:H292" si="37">ROUND(I290,-2)/1000</f>
        <v>14.7</v>
      </c>
      <c r="I290" s="143">
        <v>14719.5</v>
      </c>
    </row>
    <row r="291" spans="1:9" x14ac:dyDescent="0.25">
      <c r="A291" s="138" t="s">
        <v>64</v>
      </c>
      <c r="B291" s="114" t="s">
        <v>228</v>
      </c>
      <c r="C291" s="139" t="s">
        <v>242</v>
      </c>
      <c r="D291" s="140" t="s">
        <v>13</v>
      </c>
      <c r="E291" s="141" t="s">
        <v>14</v>
      </c>
      <c r="F291" s="114" t="s">
        <v>195</v>
      </c>
      <c r="G291" s="112" t="s">
        <v>192</v>
      </c>
      <c r="H291" s="142">
        <f t="shared" si="37"/>
        <v>7.8</v>
      </c>
      <c r="I291" s="143">
        <v>7840</v>
      </c>
    </row>
    <row r="292" spans="1:9" x14ac:dyDescent="0.25">
      <c r="A292" s="138" t="s">
        <v>64</v>
      </c>
      <c r="B292" s="114" t="s">
        <v>228</v>
      </c>
      <c r="C292" s="139" t="s">
        <v>242</v>
      </c>
      <c r="D292" s="140" t="s">
        <v>13</v>
      </c>
      <c r="E292" s="141" t="s">
        <v>14</v>
      </c>
      <c r="F292" s="144" t="s">
        <v>199</v>
      </c>
      <c r="G292" s="112" t="s">
        <v>192</v>
      </c>
      <c r="H292" s="142">
        <f t="shared" si="37"/>
        <v>31.4</v>
      </c>
      <c r="I292" s="143">
        <v>31410</v>
      </c>
    </row>
    <row r="293" spans="1:9" x14ac:dyDescent="0.25">
      <c r="A293" s="138" t="s">
        <v>64</v>
      </c>
      <c r="B293" s="114" t="s">
        <v>228</v>
      </c>
      <c r="C293" s="139" t="s">
        <v>197</v>
      </c>
      <c r="D293" s="140" t="s">
        <v>13</v>
      </c>
      <c r="E293" s="141" t="s">
        <v>14</v>
      </c>
      <c r="F293" s="114" t="s">
        <v>191</v>
      </c>
      <c r="G293" s="112" t="s">
        <v>192</v>
      </c>
      <c r="H293" s="142">
        <f t="shared" ref="H293:H294" si="38">ROUND(I293,-2)/1000</f>
        <v>25.1</v>
      </c>
      <c r="I293" s="143">
        <v>25073.75</v>
      </c>
    </row>
    <row r="294" spans="1:9" x14ac:dyDescent="0.25">
      <c r="A294" s="138" t="s">
        <v>294</v>
      </c>
      <c r="B294" s="114" t="s">
        <v>295</v>
      </c>
      <c r="C294" s="139" t="s">
        <v>242</v>
      </c>
      <c r="D294" s="140" t="s">
        <v>13</v>
      </c>
      <c r="E294" s="141" t="s">
        <v>14</v>
      </c>
      <c r="F294" s="114" t="s">
        <v>195</v>
      </c>
      <c r="G294" s="112" t="s">
        <v>192</v>
      </c>
      <c r="H294" s="142">
        <f t="shared" si="38"/>
        <v>40.299999999999997</v>
      </c>
      <c r="I294" s="143">
        <v>40300</v>
      </c>
    </row>
    <row r="295" spans="1:9" x14ac:dyDescent="0.25">
      <c r="A295" s="138" t="s">
        <v>294</v>
      </c>
      <c r="B295" s="114" t="s">
        <v>295</v>
      </c>
      <c r="C295" s="139" t="s">
        <v>197</v>
      </c>
      <c r="D295" s="140" t="s">
        <v>13</v>
      </c>
      <c r="E295" s="141" t="s">
        <v>14</v>
      </c>
      <c r="F295" s="114" t="s">
        <v>191</v>
      </c>
      <c r="G295" s="112" t="s">
        <v>192</v>
      </c>
      <c r="H295" s="142">
        <f t="shared" ref="H295:H296" si="39">ROUND(I295,-2)/1000</f>
        <v>4.3</v>
      </c>
      <c r="I295" s="143">
        <v>4314.75</v>
      </c>
    </row>
    <row r="296" spans="1:9" ht="15.75" thickBot="1" x14ac:dyDescent="0.3">
      <c r="A296" s="138" t="s">
        <v>294</v>
      </c>
      <c r="B296" s="114" t="s">
        <v>295</v>
      </c>
      <c r="C296" s="139" t="s">
        <v>245</v>
      </c>
      <c r="D296" s="140" t="s">
        <v>13</v>
      </c>
      <c r="E296" s="141" t="s">
        <v>14</v>
      </c>
      <c r="F296" s="114" t="s">
        <v>195</v>
      </c>
      <c r="G296" s="112" t="s">
        <v>192</v>
      </c>
      <c r="H296" s="142">
        <f t="shared" si="39"/>
        <v>1.9</v>
      </c>
      <c r="I296" s="143">
        <v>1940</v>
      </c>
    </row>
    <row r="297" spans="1:9" ht="15.75" thickBot="1" x14ac:dyDescent="0.3">
      <c r="A297" s="186" t="s">
        <v>186</v>
      </c>
      <c r="B297" s="145"/>
      <c r="C297" s="146"/>
      <c r="D297" s="147"/>
      <c r="E297" s="148"/>
      <c r="F297" s="148"/>
      <c r="G297" s="148"/>
      <c r="H297" s="149">
        <f>SUBTOTAL(9,H159:H296)</f>
        <v>8262.0999999999985</v>
      </c>
      <c r="I297" s="150">
        <f>SUBTOTAL(9,I159:I296)</f>
        <v>8262061.4019999979</v>
      </c>
    </row>
    <row r="298" spans="1:9" s="9" customFormat="1" x14ac:dyDescent="0.25">
      <c r="A298" s="151"/>
      <c r="B298" s="152"/>
      <c r="C298" s="153"/>
      <c r="D298" s="152"/>
      <c r="E298" s="124"/>
      <c r="F298" s="124"/>
      <c r="G298" s="124"/>
      <c r="H298" s="154"/>
      <c r="I298" s="154"/>
    </row>
    <row r="299" spans="1:9" ht="15.75" thickBot="1" x14ac:dyDescent="0.3">
      <c r="A299" s="10" t="s">
        <v>240</v>
      </c>
      <c r="B299" s="73"/>
      <c r="C299" s="73"/>
      <c r="D299" s="73"/>
      <c r="E299" s="73"/>
      <c r="F299" s="73"/>
      <c r="G299" s="73"/>
      <c r="H299" s="73"/>
      <c r="I299" s="73"/>
    </row>
    <row r="300" spans="1:9" x14ac:dyDescent="0.25">
      <c r="A300" s="199" t="s">
        <v>1</v>
      </c>
      <c r="B300" s="202" t="s">
        <v>2</v>
      </c>
      <c r="C300" s="205" t="s">
        <v>90</v>
      </c>
      <c r="D300" s="205" t="s">
        <v>4</v>
      </c>
      <c r="E300" s="208" t="s">
        <v>91</v>
      </c>
      <c r="F300" s="190" t="s">
        <v>92</v>
      </c>
      <c r="G300" s="190" t="s">
        <v>7</v>
      </c>
      <c r="H300" s="193" t="s">
        <v>184</v>
      </c>
      <c r="I300" s="196" t="s">
        <v>185</v>
      </c>
    </row>
    <row r="301" spans="1:9" x14ac:dyDescent="0.25">
      <c r="A301" s="200"/>
      <c r="B301" s="203"/>
      <c r="C301" s="206" t="s">
        <v>3</v>
      </c>
      <c r="D301" s="206"/>
      <c r="E301" s="209"/>
      <c r="F301" s="191"/>
      <c r="G301" s="191"/>
      <c r="H301" s="194"/>
      <c r="I301" s="197"/>
    </row>
    <row r="302" spans="1:9" x14ac:dyDescent="0.25">
      <c r="A302" s="200"/>
      <c r="B302" s="203"/>
      <c r="C302" s="206"/>
      <c r="D302" s="206" t="s">
        <v>4</v>
      </c>
      <c r="E302" s="209"/>
      <c r="F302" s="191"/>
      <c r="G302" s="191"/>
      <c r="H302" s="194"/>
      <c r="I302" s="197"/>
    </row>
    <row r="303" spans="1:9" ht="3.75" customHeight="1" thickBot="1" x14ac:dyDescent="0.3">
      <c r="A303" s="201"/>
      <c r="B303" s="204"/>
      <c r="C303" s="207"/>
      <c r="D303" s="207"/>
      <c r="E303" s="210"/>
      <c r="F303" s="192"/>
      <c r="G303" s="192"/>
      <c r="H303" s="195"/>
      <c r="I303" s="198"/>
    </row>
    <row r="304" spans="1:9" ht="25.5" customHeight="1" thickTop="1" x14ac:dyDescent="0.25">
      <c r="A304" s="138" t="s">
        <v>44</v>
      </c>
      <c r="B304" s="114" t="s">
        <v>193</v>
      </c>
      <c r="C304" s="139" t="s">
        <v>242</v>
      </c>
      <c r="D304" s="140" t="s">
        <v>13</v>
      </c>
      <c r="E304" s="141" t="s">
        <v>298</v>
      </c>
      <c r="F304" s="144" t="s">
        <v>296</v>
      </c>
      <c r="G304" s="112" t="s">
        <v>192</v>
      </c>
      <c r="H304" s="142">
        <f>ROUND(I304,-2)/1000</f>
        <v>0.3</v>
      </c>
      <c r="I304" s="143">
        <v>272.66000000014901</v>
      </c>
    </row>
    <row r="305" spans="1:9" x14ac:dyDescent="0.25">
      <c r="A305" s="138" t="s">
        <v>44</v>
      </c>
      <c r="B305" s="114" t="s">
        <v>193</v>
      </c>
      <c r="C305" s="139" t="s">
        <v>194</v>
      </c>
      <c r="D305" s="140" t="s">
        <v>13</v>
      </c>
      <c r="E305" s="141" t="s">
        <v>298</v>
      </c>
      <c r="F305" s="144" t="s">
        <v>297</v>
      </c>
      <c r="G305" s="112" t="s">
        <v>192</v>
      </c>
      <c r="H305" s="142">
        <f t="shared" ref="H305" si="40">ROUND(I305,-2)/1000</f>
        <v>62.9</v>
      </c>
      <c r="I305" s="143">
        <v>62917.019999999553</v>
      </c>
    </row>
    <row r="306" spans="1:9" x14ac:dyDescent="0.25">
      <c r="A306" s="138" t="s">
        <v>22</v>
      </c>
      <c r="B306" s="114" t="s">
        <v>246</v>
      </c>
      <c r="C306" s="139" t="s">
        <v>194</v>
      </c>
      <c r="D306" s="140" t="s">
        <v>13</v>
      </c>
      <c r="E306" s="141" t="s">
        <v>298</v>
      </c>
      <c r="F306" s="144" t="s">
        <v>297</v>
      </c>
      <c r="G306" s="112" t="s">
        <v>192</v>
      </c>
      <c r="H306" s="142">
        <f t="shared" ref="H306" si="41">ROUND(I306,-2)/1000</f>
        <v>4796</v>
      </c>
      <c r="I306" s="143">
        <v>4796000</v>
      </c>
    </row>
    <row r="307" spans="1:9" x14ac:dyDescent="0.25">
      <c r="A307" s="138" t="s">
        <v>40</v>
      </c>
      <c r="B307" s="114" t="s">
        <v>202</v>
      </c>
      <c r="C307" s="139" t="s">
        <v>194</v>
      </c>
      <c r="D307" s="140" t="s">
        <v>13</v>
      </c>
      <c r="E307" s="141" t="s">
        <v>298</v>
      </c>
      <c r="F307" s="144" t="s">
        <v>297</v>
      </c>
      <c r="G307" s="112" t="s">
        <v>192</v>
      </c>
      <c r="H307" s="142">
        <f t="shared" ref="H307" si="42">ROUND(I307,-2)/1000</f>
        <v>150</v>
      </c>
      <c r="I307" s="143">
        <v>150000</v>
      </c>
    </row>
    <row r="308" spans="1:9" x14ac:dyDescent="0.25">
      <c r="A308" s="138" t="s">
        <v>18</v>
      </c>
      <c r="B308" s="114" t="s">
        <v>231</v>
      </c>
      <c r="C308" s="139" t="s">
        <v>242</v>
      </c>
      <c r="D308" s="140" t="s">
        <v>13</v>
      </c>
      <c r="E308" s="141" t="s">
        <v>298</v>
      </c>
      <c r="F308" s="144" t="s">
        <v>296</v>
      </c>
      <c r="G308" s="112" t="s">
        <v>192</v>
      </c>
      <c r="H308" s="142">
        <f>ROUND(I308,-2)/1000</f>
        <v>13.5</v>
      </c>
      <c r="I308" s="143">
        <v>13451</v>
      </c>
    </row>
    <row r="309" spans="1:9" x14ac:dyDescent="0.25">
      <c r="A309" s="138" t="s">
        <v>49</v>
      </c>
      <c r="B309" s="114" t="s">
        <v>248</v>
      </c>
      <c r="C309" s="139" t="s">
        <v>242</v>
      </c>
      <c r="D309" s="140" t="s">
        <v>13</v>
      </c>
      <c r="E309" s="141" t="s">
        <v>298</v>
      </c>
      <c r="F309" s="144" t="s">
        <v>296</v>
      </c>
      <c r="G309" s="112" t="s">
        <v>192</v>
      </c>
      <c r="H309" s="142">
        <f>ROUND(I309,-2)/1000</f>
        <v>271.39999999999998</v>
      </c>
      <c r="I309" s="143">
        <v>271388.25</v>
      </c>
    </row>
    <row r="310" spans="1:9" x14ac:dyDescent="0.25">
      <c r="A310" s="138" t="s">
        <v>49</v>
      </c>
      <c r="B310" s="114" t="s">
        <v>248</v>
      </c>
      <c r="C310" s="139" t="s">
        <v>194</v>
      </c>
      <c r="D310" s="140" t="s">
        <v>13</v>
      </c>
      <c r="E310" s="141" t="s">
        <v>298</v>
      </c>
      <c r="F310" s="144" t="s">
        <v>297</v>
      </c>
      <c r="G310" s="112" t="s">
        <v>192</v>
      </c>
      <c r="H310" s="142">
        <f t="shared" ref="H310:H311" si="43">ROUND(I310,-2)/1000</f>
        <v>0</v>
      </c>
      <c r="I310" s="143">
        <v>5.000000074505806E-2</v>
      </c>
    </row>
    <row r="311" spans="1:9" x14ac:dyDescent="0.25">
      <c r="A311" s="138" t="s">
        <v>26</v>
      </c>
      <c r="B311" s="114" t="s">
        <v>221</v>
      </c>
      <c r="C311" s="139" t="s">
        <v>194</v>
      </c>
      <c r="D311" s="140" t="s">
        <v>13</v>
      </c>
      <c r="E311" s="141" t="s">
        <v>298</v>
      </c>
      <c r="F311" s="144" t="s">
        <v>297</v>
      </c>
      <c r="G311" s="112" t="s">
        <v>192</v>
      </c>
      <c r="H311" s="142">
        <f t="shared" si="43"/>
        <v>223.9</v>
      </c>
      <c r="I311" s="143">
        <v>223869.73000000417</v>
      </c>
    </row>
    <row r="312" spans="1:9" x14ac:dyDescent="0.25">
      <c r="A312" s="138" t="s">
        <v>31</v>
      </c>
      <c r="B312" s="114" t="s">
        <v>225</v>
      </c>
      <c r="C312" s="139" t="s">
        <v>242</v>
      </c>
      <c r="D312" s="140" t="s">
        <v>13</v>
      </c>
      <c r="E312" s="141" t="s">
        <v>298</v>
      </c>
      <c r="F312" s="144" t="s">
        <v>296</v>
      </c>
      <c r="G312" s="112" t="s">
        <v>192</v>
      </c>
      <c r="H312" s="142">
        <f>ROUND(I312,-2)/1000</f>
        <v>46.3</v>
      </c>
      <c r="I312" s="143">
        <v>46286</v>
      </c>
    </row>
    <row r="313" spans="1:9" x14ac:dyDescent="0.25">
      <c r="A313" s="138" t="s">
        <v>218</v>
      </c>
      <c r="B313" s="114" t="s">
        <v>223</v>
      </c>
      <c r="C313" s="139" t="s">
        <v>194</v>
      </c>
      <c r="D313" s="140" t="s">
        <v>13</v>
      </c>
      <c r="E313" s="141" t="s">
        <v>298</v>
      </c>
      <c r="F313" s="144" t="s">
        <v>297</v>
      </c>
      <c r="G313" s="112" t="s">
        <v>192</v>
      </c>
      <c r="H313" s="142">
        <f t="shared" ref="H313" si="44">ROUND(I313,-2)/1000</f>
        <v>1.3</v>
      </c>
      <c r="I313" s="143">
        <v>1343.1300000026822</v>
      </c>
    </row>
    <row r="314" spans="1:9" x14ac:dyDescent="0.25">
      <c r="A314" s="138" t="s">
        <v>100</v>
      </c>
      <c r="B314" s="114" t="s">
        <v>251</v>
      </c>
      <c r="C314" s="139" t="s">
        <v>194</v>
      </c>
      <c r="D314" s="140" t="s">
        <v>13</v>
      </c>
      <c r="E314" s="141" t="s">
        <v>298</v>
      </c>
      <c r="F314" s="144" t="s">
        <v>297</v>
      </c>
      <c r="G314" s="112" t="s">
        <v>192</v>
      </c>
      <c r="H314" s="142">
        <f t="shared" ref="H314:H317" si="45">ROUND(I314,-2)/1000</f>
        <v>13899</v>
      </c>
      <c r="I314" s="143">
        <v>13899048.17</v>
      </c>
    </row>
    <row r="315" spans="1:9" x14ac:dyDescent="0.25">
      <c r="A315" s="138" t="s">
        <v>130</v>
      </c>
      <c r="B315" s="114" t="s">
        <v>252</v>
      </c>
      <c r="C315" s="139" t="s">
        <v>194</v>
      </c>
      <c r="D315" s="140" t="s">
        <v>13</v>
      </c>
      <c r="E315" s="141" t="s">
        <v>298</v>
      </c>
      <c r="F315" s="144" t="s">
        <v>297</v>
      </c>
      <c r="G315" s="112" t="s">
        <v>192</v>
      </c>
      <c r="H315" s="142">
        <f t="shared" si="45"/>
        <v>0.3</v>
      </c>
      <c r="I315" s="143">
        <v>266.2</v>
      </c>
    </row>
    <row r="316" spans="1:9" x14ac:dyDescent="0.25">
      <c r="A316" s="138" t="s">
        <v>10</v>
      </c>
      <c r="B316" s="114" t="s">
        <v>226</v>
      </c>
      <c r="C316" s="139" t="s">
        <v>242</v>
      </c>
      <c r="D316" s="140" t="s">
        <v>13</v>
      </c>
      <c r="E316" s="141" t="s">
        <v>298</v>
      </c>
      <c r="F316" s="114" t="s">
        <v>243</v>
      </c>
      <c r="G316" s="112" t="s">
        <v>192</v>
      </c>
      <c r="H316" s="142">
        <f t="shared" si="45"/>
        <v>32.6</v>
      </c>
      <c r="I316" s="143">
        <v>32619.35</v>
      </c>
    </row>
    <row r="317" spans="1:9" x14ac:dyDescent="0.25">
      <c r="A317" s="138" t="s">
        <v>10</v>
      </c>
      <c r="B317" s="114" t="s">
        <v>226</v>
      </c>
      <c r="C317" s="139" t="s">
        <v>194</v>
      </c>
      <c r="D317" s="140" t="s">
        <v>13</v>
      </c>
      <c r="E317" s="141" t="s">
        <v>298</v>
      </c>
      <c r="F317" s="144" t="s">
        <v>297</v>
      </c>
      <c r="G317" s="112" t="s">
        <v>192</v>
      </c>
      <c r="H317" s="142">
        <f t="shared" si="45"/>
        <v>74.2</v>
      </c>
      <c r="I317" s="143">
        <v>74222.830000000075</v>
      </c>
    </row>
    <row r="318" spans="1:9" x14ac:dyDescent="0.25">
      <c r="A318" s="138" t="s">
        <v>48</v>
      </c>
      <c r="B318" s="114" t="s">
        <v>232</v>
      </c>
      <c r="C318" s="139" t="s">
        <v>194</v>
      </c>
      <c r="D318" s="140" t="s">
        <v>13</v>
      </c>
      <c r="E318" s="141" t="s">
        <v>298</v>
      </c>
      <c r="F318" s="144" t="s">
        <v>297</v>
      </c>
      <c r="G318" s="112" t="s">
        <v>192</v>
      </c>
      <c r="H318" s="142">
        <f t="shared" ref="H318" si="46">ROUND(I318,-2)/1000</f>
        <v>669.1</v>
      </c>
      <c r="I318" s="143">
        <v>669114.3900000006</v>
      </c>
    </row>
    <row r="319" spans="1:9" x14ac:dyDescent="0.25">
      <c r="A319" s="138" t="s">
        <v>299</v>
      </c>
      <c r="B319" s="114" t="s">
        <v>300</v>
      </c>
      <c r="C319" s="139" t="s">
        <v>242</v>
      </c>
      <c r="D319" s="140" t="s">
        <v>13</v>
      </c>
      <c r="E319" s="141" t="s">
        <v>298</v>
      </c>
      <c r="F319" s="144" t="s">
        <v>296</v>
      </c>
      <c r="G319" s="112" t="s">
        <v>192</v>
      </c>
      <c r="H319" s="142">
        <f>ROUND(I319,-2)/1000</f>
        <v>63.2</v>
      </c>
      <c r="I319" s="143">
        <v>63179.18</v>
      </c>
    </row>
    <row r="320" spans="1:9" x14ac:dyDescent="0.25">
      <c r="A320" s="138" t="s">
        <v>299</v>
      </c>
      <c r="B320" s="114" t="s">
        <v>300</v>
      </c>
      <c r="C320" s="139" t="s">
        <v>194</v>
      </c>
      <c r="D320" s="140" t="s">
        <v>13</v>
      </c>
      <c r="E320" s="141" t="s">
        <v>298</v>
      </c>
      <c r="F320" s="144" t="s">
        <v>297</v>
      </c>
      <c r="G320" s="112" t="s">
        <v>192</v>
      </c>
      <c r="H320" s="142">
        <f t="shared" ref="H320:H321" si="47">ROUND(I320,-2)/1000</f>
        <v>417.5</v>
      </c>
      <c r="I320" s="143">
        <v>417510</v>
      </c>
    </row>
    <row r="321" spans="1:9" x14ac:dyDescent="0.25">
      <c r="A321" s="138" t="s">
        <v>301</v>
      </c>
      <c r="B321" s="114" t="s">
        <v>302</v>
      </c>
      <c r="C321" s="139" t="s">
        <v>242</v>
      </c>
      <c r="D321" s="140" t="s">
        <v>13</v>
      </c>
      <c r="E321" s="141" t="s">
        <v>298</v>
      </c>
      <c r="F321" s="114" t="s">
        <v>243</v>
      </c>
      <c r="G321" s="112" t="s">
        <v>192</v>
      </c>
      <c r="H321" s="142">
        <f t="shared" si="47"/>
        <v>0</v>
      </c>
      <c r="I321" s="143">
        <v>25</v>
      </c>
    </row>
    <row r="322" spans="1:9" x14ac:dyDescent="0.25">
      <c r="A322" s="138" t="s">
        <v>208</v>
      </c>
      <c r="B322" s="114" t="s">
        <v>209</v>
      </c>
      <c r="C322" s="139" t="s">
        <v>242</v>
      </c>
      <c r="D322" s="140" t="s">
        <v>13</v>
      </c>
      <c r="E322" s="141" t="s">
        <v>298</v>
      </c>
      <c r="F322" s="114" t="s">
        <v>243</v>
      </c>
      <c r="G322" s="112" t="s">
        <v>192</v>
      </c>
      <c r="H322" s="142">
        <f t="shared" ref="H322:H323" si="48">ROUND(I322,-2)/1000</f>
        <v>0</v>
      </c>
      <c r="I322" s="143">
        <v>48.5</v>
      </c>
    </row>
    <row r="323" spans="1:9" x14ac:dyDescent="0.25">
      <c r="A323" s="138" t="s">
        <v>259</v>
      </c>
      <c r="B323" s="114" t="s">
        <v>260</v>
      </c>
      <c r="C323" s="139" t="s">
        <v>194</v>
      </c>
      <c r="D323" s="140" t="s">
        <v>13</v>
      </c>
      <c r="E323" s="141" t="s">
        <v>298</v>
      </c>
      <c r="F323" s="144" t="s">
        <v>297</v>
      </c>
      <c r="G323" s="112" t="s">
        <v>192</v>
      </c>
      <c r="H323" s="142">
        <f t="shared" si="48"/>
        <v>15.2</v>
      </c>
      <c r="I323" s="143">
        <v>15158.459999999963</v>
      </c>
    </row>
    <row r="324" spans="1:9" x14ac:dyDescent="0.25">
      <c r="A324" s="138" t="s">
        <v>65</v>
      </c>
      <c r="B324" s="114" t="s">
        <v>261</v>
      </c>
      <c r="C324" s="139" t="s">
        <v>242</v>
      </c>
      <c r="D324" s="140" t="s">
        <v>13</v>
      </c>
      <c r="E324" s="141" t="s">
        <v>298</v>
      </c>
      <c r="F324" s="144" t="s">
        <v>296</v>
      </c>
      <c r="G324" s="112" t="s">
        <v>192</v>
      </c>
      <c r="H324" s="142">
        <f>ROUND(I324,-2)/1000</f>
        <v>0</v>
      </c>
      <c r="I324" s="143">
        <v>0.49000000068917871</v>
      </c>
    </row>
    <row r="325" spans="1:9" x14ac:dyDescent="0.25">
      <c r="A325" s="138" t="s">
        <v>65</v>
      </c>
      <c r="B325" s="114" t="s">
        <v>261</v>
      </c>
      <c r="C325" s="139" t="s">
        <v>194</v>
      </c>
      <c r="D325" s="140" t="s">
        <v>13</v>
      </c>
      <c r="E325" s="141" t="s">
        <v>298</v>
      </c>
      <c r="F325" s="144" t="s">
        <v>297</v>
      </c>
      <c r="G325" s="112" t="s">
        <v>192</v>
      </c>
      <c r="H325" s="142">
        <f t="shared" ref="H325" si="49">ROUND(I325,-2)/1000</f>
        <v>0</v>
      </c>
      <c r="I325" s="143">
        <v>2</v>
      </c>
    </row>
    <row r="326" spans="1:9" x14ac:dyDescent="0.25">
      <c r="A326" s="138" t="s">
        <v>262</v>
      </c>
      <c r="B326" s="114" t="s">
        <v>263</v>
      </c>
      <c r="C326" s="139" t="s">
        <v>194</v>
      </c>
      <c r="D326" s="140" t="s">
        <v>13</v>
      </c>
      <c r="E326" s="141" t="s">
        <v>298</v>
      </c>
      <c r="F326" s="144" t="s">
        <v>297</v>
      </c>
      <c r="G326" s="112" t="s">
        <v>192</v>
      </c>
      <c r="H326" s="142">
        <f t="shared" ref="H326" si="50">ROUND(I326,-2)/1000</f>
        <v>75.599999999999994</v>
      </c>
      <c r="I326" s="143">
        <v>75571.33</v>
      </c>
    </row>
    <row r="327" spans="1:9" x14ac:dyDescent="0.25">
      <c r="A327" s="138" t="s">
        <v>266</v>
      </c>
      <c r="B327" s="114" t="s">
        <v>267</v>
      </c>
      <c r="C327" s="139" t="s">
        <v>242</v>
      </c>
      <c r="D327" s="140" t="s">
        <v>13</v>
      </c>
      <c r="E327" s="141" t="s">
        <v>298</v>
      </c>
      <c r="F327" s="144" t="s">
        <v>296</v>
      </c>
      <c r="G327" s="112" t="s">
        <v>192</v>
      </c>
      <c r="H327" s="142">
        <f>ROUND(I327,-2)/1000</f>
        <v>61.3</v>
      </c>
      <c r="I327" s="143">
        <v>61313</v>
      </c>
    </row>
    <row r="328" spans="1:9" x14ac:dyDescent="0.25">
      <c r="A328" s="138" t="s">
        <v>266</v>
      </c>
      <c r="B328" s="114" t="s">
        <v>267</v>
      </c>
      <c r="C328" s="139" t="s">
        <v>194</v>
      </c>
      <c r="D328" s="140" t="s">
        <v>13</v>
      </c>
      <c r="E328" s="141" t="s">
        <v>298</v>
      </c>
      <c r="F328" s="144" t="s">
        <v>297</v>
      </c>
      <c r="G328" s="112" t="s">
        <v>192</v>
      </c>
      <c r="H328" s="142">
        <f t="shared" ref="H328" si="51">ROUND(I328,-2)/1000</f>
        <v>2.1</v>
      </c>
      <c r="I328" s="143">
        <v>2078.9799999999814</v>
      </c>
    </row>
    <row r="329" spans="1:9" x14ac:dyDescent="0.25">
      <c r="A329" s="138" t="s">
        <v>121</v>
      </c>
      <c r="B329" s="114" t="s">
        <v>268</v>
      </c>
      <c r="C329" s="139" t="s">
        <v>242</v>
      </c>
      <c r="D329" s="140" t="s">
        <v>13</v>
      </c>
      <c r="E329" s="141" t="s">
        <v>298</v>
      </c>
      <c r="F329" s="144" t="s">
        <v>296</v>
      </c>
      <c r="G329" s="112" t="s">
        <v>192</v>
      </c>
      <c r="H329" s="142">
        <f>ROUND(I329,-2)/1000</f>
        <v>0.2</v>
      </c>
      <c r="I329" s="143">
        <v>200</v>
      </c>
    </row>
    <row r="330" spans="1:9" x14ac:dyDescent="0.25">
      <c r="A330" s="138" t="s">
        <v>121</v>
      </c>
      <c r="B330" s="114" t="s">
        <v>268</v>
      </c>
      <c r="C330" s="139" t="s">
        <v>194</v>
      </c>
      <c r="D330" s="140" t="s">
        <v>13</v>
      </c>
      <c r="E330" s="141" t="s">
        <v>298</v>
      </c>
      <c r="F330" s="144" t="s">
        <v>297</v>
      </c>
      <c r="G330" s="112" t="s">
        <v>192</v>
      </c>
      <c r="H330" s="142">
        <f t="shared" ref="H330" si="52">ROUND(I330,-2)/1000</f>
        <v>237.3</v>
      </c>
      <c r="I330" s="143">
        <v>237304.2900000005</v>
      </c>
    </row>
    <row r="331" spans="1:9" x14ac:dyDescent="0.25">
      <c r="A331" s="138" t="s">
        <v>269</v>
      </c>
      <c r="B331" s="114" t="s">
        <v>270</v>
      </c>
      <c r="C331" s="139" t="s">
        <v>242</v>
      </c>
      <c r="D331" s="140" t="s">
        <v>13</v>
      </c>
      <c r="E331" s="141" t="s">
        <v>298</v>
      </c>
      <c r="F331" s="144" t="s">
        <v>296</v>
      </c>
      <c r="G331" s="112" t="s">
        <v>192</v>
      </c>
      <c r="H331" s="142">
        <f>ROUND(I331,-2)/1000</f>
        <v>1.2</v>
      </c>
      <c r="I331" s="143">
        <v>1157</v>
      </c>
    </row>
    <row r="332" spans="1:9" x14ac:dyDescent="0.25">
      <c r="A332" s="138" t="s">
        <v>273</v>
      </c>
      <c r="B332" s="114" t="s">
        <v>274</v>
      </c>
      <c r="C332" s="139" t="s">
        <v>242</v>
      </c>
      <c r="D332" s="140" t="s">
        <v>13</v>
      </c>
      <c r="E332" s="141" t="s">
        <v>298</v>
      </c>
      <c r="F332" s="144" t="s">
        <v>296</v>
      </c>
      <c r="G332" s="112" t="s">
        <v>192</v>
      </c>
      <c r="H332" s="142">
        <f>ROUND(I332,-2)/1000</f>
        <v>9</v>
      </c>
      <c r="I332" s="143">
        <v>9010</v>
      </c>
    </row>
    <row r="333" spans="1:9" x14ac:dyDescent="0.25">
      <c r="A333" s="138" t="s">
        <v>277</v>
      </c>
      <c r="B333" s="114" t="s">
        <v>278</v>
      </c>
      <c r="C333" s="139" t="s">
        <v>194</v>
      </c>
      <c r="D333" s="140" t="s">
        <v>13</v>
      </c>
      <c r="E333" s="141" t="s">
        <v>298</v>
      </c>
      <c r="F333" s="144" t="s">
        <v>297</v>
      </c>
      <c r="G333" s="112" t="s">
        <v>192</v>
      </c>
      <c r="H333" s="142">
        <f t="shared" ref="H333" si="53">ROUND(I333,-2)/1000</f>
        <v>1.9</v>
      </c>
      <c r="I333" s="143">
        <v>1876.25</v>
      </c>
    </row>
    <row r="334" spans="1:9" x14ac:dyDescent="0.25">
      <c r="A334" s="138" t="s">
        <v>166</v>
      </c>
      <c r="B334" s="114" t="s">
        <v>227</v>
      </c>
      <c r="C334" s="139" t="s">
        <v>194</v>
      </c>
      <c r="D334" s="140" t="s">
        <v>13</v>
      </c>
      <c r="E334" s="141" t="s">
        <v>298</v>
      </c>
      <c r="F334" s="144" t="s">
        <v>297</v>
      </c>
      <c r="G334" s="112" t="s">
        <v>192</v>
      </c>
      <c r="H334" s="142">
        <f t="shared" ref="H334:H336" si="54">ROUND(I334,-2)/1000</f>
        <v>30.8</v>
      </c>
      <c r="I334" s="143">
        <v>30842.060000002384</v>
      </c>
    </row>
    <row r="335" spans="1:9" x14ac:dyDescent="0.25">
      <c r="A335" s="138" t="s">
        <v>285</v>
      </c>
      <c r="B335" s="114" t="s">
        <v>217</v>
      </c>
      <c r="C335" s="139" t="s">
        <v>242</v>
      </c>
      <c r="D335" s="140" t="s">
        <v>13</v>
      </c>
      <c r="E335" s="141" t="s">
        <v>298</v>
      </c>
      <c r="F335" s="114" t="s">
        <v>243</v>
      </c>
      <c r="G335" s="112" t="s">
        <v>192</v>
      </c>
      <c r="H335" s="142">
        <f t="shared" si="54"/>
        <v>0.2</v>
      </c>
      <c r="I335" s="143">
        <v>151</v>
      </c>
    </row>
    <row r="336" spans="1:9" x14ac:dyDescent="0.25">
      <c r="A336" s="138" t="s">
        <v>285</v>
      </c>
      <c r="B336" s="114" t="s">
        <v>217</v>
      </c>
      <c r="C336" s="139" t="s">
        <v>194</v>
      </c>
      <c r="D336" s="140" t="s">
        <v>13</v>
      </c>
      <c r="E336" s="141" t="s">
        <v>298</v>
      </c>
      <c r="F336" s="144" t="s">
        <v>297</v>
      </c>
      <c r="G336" s="112" t="s">
        <v>192</v>
      </c>
      <c r="H336" s="142">
        <f t="shared" si="54"/>
        <v>758</v>
      </c>
      <c r="I336" s="143">
        <v>757992</v>
      </c>
    </row>
    <row r="337" spans="1:9" x14ac:dyDescent="0.25">
      <c r="A337" s="138" t="s">
        <v>289</v>
      </c>
      <c r="B337" s="114" t="s">
        <v>290</v>
      </c>
      <c r="C337" s="139" t="s">
        <v>242</v>
      </c>
      <c r="D337" s="140" t="s">
        <v>13</v>
      </c>
      <c r="E337" s="141" t="s">
        <v>298</v>
      </c>
      <c r="F337" s="144" t="s">
        <v>296</v>
      </c>
      <c r="G337" s="112" t="s">
        <v>192</v>
      </c>
      <c r="H337" s="142">
        <f>ROUND(I337,-2)/1000</f>
        <v>23.9</v>
      </c>
      <c r="I337" s="143">
        <v>23880.629999999888</v>
      </c>
    </row>
    <row r="338" spans="1:9" x14ac:dyDescent="0.25">
      <c r="A338" s="138" t="s">
        <v>289</v>
      </c>
      <c r="B338" s="114" t="s">
        <v>290</v>
      </c>
      <c r="C338" s="139" t="s">
        <v>242</v>
      </c>
      <c r="D338" s="140" t="s">
        <v>13</v>
      </c>
      <c r="E338" s="141" t="s">
        <v>298</v>
      </c>
      <c r="F338" s="114" t="s">
        <v>243</v>
      </c>
      <c r="G338" s="112" t="s">
        <v>192</v>
      </c>
      <c r="H338" s="142">
        <f t="shared" ref="H338:H339" si="55">ROUND(I338,-2)/1000</f>
        <v>0</v>
      </c>
      <c r="I338" s="143">
        <v>45</v>
      </c>
    </row>
    <row r="339" spans="1:9" x14ac:dyDescent="0.25">
      <c r="A339" s="138" t="s">
        <v>289</v>
      </c>
      <c r="B339" s="114" t="s">
        <v>290</v>
      </c>
      <c r="C339" s="139" t="s">
        <v>194</v>
      </c>
      <c r="D339" s="140" t="s">
        <v>13</v>
      </c>
      <c r="E339" s="141" t="s">
        <v>298</v>
      </c>
      <c r="F339" s="144" t="s">
        <v>297</v>
      </c>
      <c r="G339" s="112" t="s">
        <v>192</v>
      </c>
      <c r="H339" s="142">
        <f t="shared" si="55"/>
        <v>1607.9</v>
      </c>
      <c r="I339" s="143">
        <v>1607931.24</v>
      </c>
    </row>
    <row r="340" spans="1:9" x14ac:dyDescent="0.25">
      <c r="A340" s="138" t="s">
        <v>291</v>
      </c>
      <c r="B340" s="114" t="s">
        <v>292</v>
      </c>
      <c r="C340" s="139" t="s">
        <v>194</v>
      </c>
      <c r="D340" s="140" t="s">
        <v>13</v>
      </c>
      <c r="E340" s="141" t="s">
        <v>298</v>
      </c>
      <c r="F340" s="144" t="s">
        <v>297</v>
      </c>
      <c r="G340" s="112" t="s">
        <v>192</v>
      </c>
      <c r="H340" s="142">
        <f t="shared" ref="H340" si="56">ROUND(I340,-2)/1000</f>
        <v>1.3</v>
      </c>
      <c r="I340" s="143">
        <v>1274.2</v>
      </c>
    </row>
    <row r="341" spans="1:9" x14ac:dyDescent="0.25">
      <c r="A341" s="138" t="s">
        <v>64</v>
      </c>
      <c r="B341" s="114" t="s">
        <v>228</v>
      </c>
      <c r="C341" s="139" t="s">
        <v>242</v>
      </c>
      <c r="D341" s="140" t="s">
        <v>13</v>
      </c>
      <c r="E341" s="141" t="s">
        <v>298</v>
      </c>
      <c r="F341" s="144" t="s">
        <v>296</v>
      </c>
      <c r="G341" s="112" t="s">
        <v>192</v>
      </c>
      <c r="H341" s="142">
        <f>ROUND(I341,-2)/1000</f>
        <v>0.2</v>
      </c>
      <c r="I341" s="143">
        <v>236.40999999968335</v>
      </c>
    </row>
    <row r="342" spans="1:9" x14ac:dyDescent="0.25">
      <c r="A342" s="138" t="s">
        <v>64</v>
      </c>
      <c r="B342" s="114" t="s">
        <v>228</v>
      </c>
      <c r="C342" s="139" t="s">
        <v>242</v>
      </c>
      <c r="D342" s="140" t="s">
        <v>13</v>
      </c>
      <c r="E342" s="141" t="s">
        <v>298</v>
      </c>
      <c r="F342" s="114" t="s">
        <v>243</v>
      </c>
      <c r="G342" s="112" t="s">
        <v>192</v>
      </c>
      <c r="H342" s="142">
        <f t="shared" ref="H342" si="57">ROUND(I342,-2)/1000</f>
        <v>0</v>
      </c>
      <c r="I342" s="143">
        <v>19.399999999999999</v>
      </c>
    </row>
    <row r="343" spans="1:9" ht="15.75" thickBot="1" x14ac:dyDescent="0.3">
      <c r="A343" s="138" t="s">
        <v>294</v>
      </c>
      <c r="B343" s="114" t="s">
        <v>295</v>
      </c>
      <c r="C343" s="139" t="s">
        <v>242</v>
      </c>
      <c r="D343" s="140" t="s">
        <v>13</v>
      </c>
      <c r="E343" s="141" t="s">
        <v>298</v>
      </c>
      <c r="F343" s="144" t="s">
        <v>296</v>
      </c>
      <c r="G343" s="112" t="s">
        <v>192</v>
      </c>
      <c r="H343" s="142">
        <f>ROUND(I343,-2)/1000</f>
        <v>51.4</v>
      </c>
      <c r="I343" s="143">
        <v>51408.54</v>
      </c>
    </row>
    <row r="344" spans="1:9" ht="15.75" thickBot="1" x14ac:dyDescent="0.3">
      <c r="A344" s="186" t="s">
        <v>186</v>
      </c>
      <c r="B344" s="145"/>
      <c r="C344" s="146"/>
      <c r="D344" s="147"/>
      <c r="E344" s="148"/>
      <c r="F344" s="148"/>
      <c r="G344" s="148"/>
      <c r="H344" s="149">
        <f>SUBTOTAL(9,H304:H343)</f>
        <v>23599</v>
      </c>
      <c r="I344" s="150">
        <f>SUBTOTAL(9,I304:I343)</f>
        <v>23599013.740000006</v>
      </c>
    </row>
    <row r="345" spans="1:9" s="9" customFormat="1" x14ac:dyDescent="0.25">
      <c r="A345" s="151"/>
      <c r="B345" s="152"/>
      <c r="C345" s="153"/>
      <c r="D345" s="152"/>
      <c r="E345" s="124"/>
      <c r="F345" s="124"/>
      <c r="G345" s="124"/>
      <c r="H345" s="154"/>
      <c r="I345" s="154"/>
    </row>
    <row r="346" spans="1:9" ht="15.75" thickBot="1" x14ac:dyDescent="0.3">
      <c r="A346" s="10" t="s">
        <v>205</v>
      </c>
      <c r="B346" s="73"/>
      <c r="C346" s="73"/>
      <c r="D346" s="73"/>
      <c r="E346" s="73"/>
      <c r="F346" s="73"/>
      <c r="G346" s="73"/>
      <c r="H346" s="73"/>
      <c r="I346" s="73"/>
    </row>
    <row r="347" spans="1:9" x14ac:dyDescent="0.25">
      <c r="A347" s="199" t="s">
        <v>1</v>
      </c>
      <c r="B347" s="202" t="s">
        <v>2</v>
      </c>
      <c r="C347" s="205" t="s">
        <v>90</v>
      </c>
      <c r="D347" s="205" t="s">
        <v>4</v>
      </c>
      <c r="E347" s="208" t="s">
        <v>91</v>
      </c>
      <c r="F347" s="190" t="s">
        <v>92</v>
      </c>
      <c r="G347" s="190" t="s">
        <v>7</v>
      </c>
      <c r="H347" s="193" t="s">
        <v>184</v>
      </c>
      <c r="I347" s="196" t="s">
        <v>185</v>
      </c>
    </row>
    <row r="348" spans="1:9" x14ac:dyDescent="0.25">
      <c r="A348" s="200"/>
      <c r="B348" s="203"/>
      <c r="C348" s="206" t="s">
        <v>3</v>
      </c>
      <c r="D348" s="206"/>
      <c r="E348" s="209"/>
      <c r="F348" s="191"/>
      <c r="G348" s="191"/>
      <c r="H348" s="194"/>
      <c r="I348" s="197"/>
    </row>
    <row r="349" spans="1:9" x14ac:dyDescent="0.25">
      <c r="A349" s="200"/>
      <c r="B349" s="203"/>
      <c r="C349" s="206"/>
      <c r="D349" s="206" t="s">
        <v>4</v>
      </c>
      <c r="E349" s="209"/>
      <c r="F349" s="191"/>
      <c r="G349" s="191"/>
      <c r="H349" s="194"/>
      <c r="I349" s="197"/>
    </row>
    <row r="350" spans="1:9" ht="3" customHeight="1" thickBot="1" x14ac:dyDescent="0.3">
      <c r="A350" s="201"/>
      <c r="B350" s="204"/>
      <c r="C350" s="207"/>
      <c r="D350" s="207"/>
      <c r="E350" s="210"/>
      <c r="F350" s="192"/>
      <c r="G350" s="192"/>
      <c r="H350" s="195"/>
      <c r="I350" s="198"/>
    </row>
    <row r="351" spans="1:9" ht="15" customHeight="1" thickTop="1" x14ac:dyDescent="0.25">
      <c r="A351" s="155" t="s">
        <v>44</v>
      </c>
      <c r="B351" s="144" t="s">
        <v>193</v>
      </c>
      <c r="C351" s="156" t="s">
        <v>229</v>
      </c>
      <c r="D351" s="144" t="s">
        <v>13</v>
      </c>
      <c r="E351" s="141" t="s">
        <v>96</v>
      </c>
      <c r="F351" s="141" t="s">
        <v>230</v>
      </c>
      <c r="G351" s="141" t="s">
        <v>192</v>
      </c>
      <c r="H351" s="142">
        <f t="shared" ref="H351:H375" si="58">ROUND(I351,-2)/1000</f>
        <v>750</v>
      </c>
      <c r="I351" s="143">
        <v>750000</v>
      </c>
    </row>
    <row r="352" spans="1:9" ht="23.25" x14ac:dyDescent="0.25">
      <c r="A352" s="155" t="s">
        <v>98</v>
      </c>
      <c r="B352" s="144" t="s">
        <v>198</v>
      </c>
      <c r="C352" s="156" t="s">
        <v>229</v>
      </c>
      <c r="D352" s="144" t="s">
        <v>13</v>
      </c>
      <c r="E352" s="141" t="s">
        <v>96</v>
      </c>
      <c r="F352" s="141" t="s">
        <v>230</v>
      </c>
      <c r="G352" s="141" t="s">
        <v>192</v>
      </c>
      <c r="H352" s="142">
        <f t="shared" si="58"/>
        <v>338.9</v>
      </c>
      <c r="I352" s="143">
        <v>338870.85</v>
      </c>
    </row>
    <row r="353" spans="1:9" x14ac:dyDescent="0.25">
      <c r="A353" s="155" t="s">
        <v>40</v>
      </c>
      <c r="B353" s="144" t="s">
        <v>202</v>
      </c>
      <c r="C353" s="156" t="s">
        <v>219</v>
      </c>
      <c r="D353" s="141" t="s">
        <v>13</v>
      </c>
      <c r="E353" s="141" t="s">
        <v>96</v>
      </c>
      <c r="F353" s="141" t="s">
        <v>220</v>
      </c>
      <c r="G353" s="141" t="s">
        <v>192</v>
      </c>
      <c r="H353" s="142">
        <f t="shared" si="58"/>
        <v>137.9</v>
      </c>
      <c r="I353" s="157">
        <v>137928.82999999999</v>
      </c>
    </row>
    <row r="354" spans="1:9" x14ac:dyDescent="0.25">
      <c r="A354" s="155" t="s">
        <v>16</v>
      </c>
      <c r="B354" s="144" t="s">
        <v>203</v>
      </c>
      <c r="C354" s="156" t="s">
        <v>219</v>
      </c>
      <c r="D354" s="141" t="s">
        <v>13</v>
      </c>
      <c r="E354" s="141" t="s">
        <v>96</v>
      </c>
      <c r="F354" s="141" t="s">
        <v>220</v>
      </c>
      <c r="G354" s="141" t="s">
        <v>192</v>
      </c>
      <c r="H354" s="142">
        <f t="shared" si="58"/>
        <v>249.8</v>
      </c>
      <c r="I354" s="157">
        <v>249834.46</v>
      </c>
    </row>
    <row r="355" spans="1:9" ht="23.25" x14ac:dyDescent="0.25">
      <c r="A355" s="155" t="s">
        <v>18</v>
      </c>
      <c r="B355" s="144" t="s">
        <v>231</v>
      </c>
      <c r="C355" s="156" t="s">
        <v>229</v>
      </c>
      <c r="D355" s="144" t="s">
        <v>13</v>
      </c>
      <c r="E355" s="141" t="s">
        <v>96</v>
      </c>
      <c r="F355" s="141" t="s">
        <v>230</v>
      </c>
      <c r="G355" s="141" t="s">
        <v>192</v>
      </c>
      <c r="H355" s="142">
        <f t="shared" si="58"/>
        <v>156.19999999999999</v>
      </c>
      <c r="I355" s="157">
        <v>156211</v>
      </c>
    </row>
    <row r="356" spans="1:9" x14ac:dyDescent="0.25">
      <c r="A356" s="155" t="s">
        <v>26</v>
      </c>
      <c r="B356" s="144" t="s">
        <v>221</v>
      </c>
      <c r="C356" s="156" t="s">
        <v>219</v>
      </c>
      <c r="D356" s="141" t="s">
        <v>13</v>
      </c>
      <c r="E356" s="141" t="s">
        <v>96</v>
      </c>
      <c r="F356" s="141" t="s">
        <v>220</v>
      </c>
      <c r="G356" s="141" t="s">
        <v>192</v>
      </c>
      <c r="H356" s="142">
        <f t="shared" si="58"/>
        <v>93.3</v>
      </c>
      <c r="I356" s="157">
        <v>93270.68</v>
      </c>
    </row>
    <row r="357" spans="1:9" x14ac:dyDescent="0.25">
      <c r="A357" s="155" t="s">
        <v>31</v>
      </c>
      <c r="B357" s="144" t="s">
        <v>225</v>
      </c>
      <c r="C357" s="155" t="s">
        <v>224</v>
      </c>
      <c r="D357" s="140" t="s">
        <v>13</v>
      </c>
      <c r="E357" s="141" t="s">
        <v>96</v>
      </c>
      <c r="F357" s="112" t="s">
        <v>191</v>
      </c>
      <c r="G357" s="112" t="s">
        <v>192</v>
      </c>
      <c r="H357" s="142">
        <f t="shared" si="58"/>
        <v>8564.5</v>
      </c>
      <c r="I357" s="157">
        <v>8564544.6799999997</v>
      </c>
    </row>
    <row r="358" spans="1:9" ht="23.25" x14ac:dyDescent="0.25">
      <c r="A358" s="155" t="s">
        <v>31</v>
      </c>
      <c r="B358" s="144" t="s">
        <v>225</v>
      </c>
      <c r="C358" s="156" t="s">
        <v>229</v>
      </c>
      <c r="D358" s="144" t="s">
        <v>13</v>
      </c>
      <c r="E358" s="141" t="s">
        <v>96</v>
      </c>
      <c r="F358" s="141" t="s">
        <v>230</v>
      </c>
      <c r="G358" s="141" t="s">
        <v>192</v>
      </c>
      <c r="H358" s="142">
        <f t="shared" si="58"/>
        <v>381.9</v>
      </c>
      <c r="I358" s="157">
        <v>381908</v>
      </c>
    </row>
    <row r="359" spans="1:9" x14ac:dyDescent="0.25">
      <c r="A359" s="155" t="s">
        <v>24</v>
      </c>
      <c r="B359" s="144" t="s">
        <v>222</v>
      </c>
      <c r="C359" s="155" t="s">
        <v>219</v>
      </c>
      <c r="D359" s="140" t="s">
        <v>13</v>
      </c>
      <c r="E359" s="141" t="s">
        <v>96</v>
      </c>
      <c r="F359" s="112" t="s">
        <v>220</v>
      </c>
      <c r="G359" s="112" t="s">
        <v>192</v>
      </c>
      <c r="H359" s="142">
        <f t="shared" si="58"/>
        <v>132.4</v>
      </c>
      <c r="I359" s="157">
        <v>132351.9</v>
      </c>
    </row>
    <row r="360" spans="1:9" ht="23.25" x14ac:dyDescent="0.25">
      <c r="A360" s="155" t="s">
        <v>24</v>
      </c>
      <c r="B360" s="144" t="s">
        <v>222</v>
      </c>
      <c r="C360" s="156" t="s">
        <v>229</v>
      </c>
      <c r="D360" s="144" t="s">
        <v>13</v>
      </c>
      <c r="E360" s="141" t="s">
        <v>96</v>
      </c>
      <c r="F360" s="141" t="s">
        <v>230</v>
      </c>
      <c r="G360" s="141" t="s">
        <v>192</v>
      </c>
      <c r="H360" s="142">
        <f t="shared" si="58"/>
        <v>210.6</v>
      </c>
      <c r="I360" s="157">
        <v>210601</v>
      </c>
    </row>
    <row r="361" spans="1:9" x14ac:dyDescent="0.25">
      <c r="A361" s="155" t="s">
        <v>218</v>
      </c>
      <c r="B361" s="144" t="s">
        <v>223</v>
      </c>
      <c r="C361" s="155" t="s">
        <v>219</v>
      </c>
      <c r="D361" s="140" t="s">
        <v>13</v>
      </c>
      <c r="E361" s="141" t="s">
        <v>96</v>
      </c>
      <c r="F361" s="112" t="s">
        <v>220</v>
      </c>
      <c r="G361" s="112" t="s">
        <v>192</v>
      </c>
      <c r="H361" s="142">
        <v>159.69999999999999</v>
      </c>
      <c r="I361" s="157">
        <v>159645.20000000001</v>
      </c>
    </row>
    <row r="362" spans="1:9" x14ac:dyDescent="0.25">
      <c r="A362" s="155" t="s">
        <v>82</v>
      </c>
      <c r="B362" s="141" t="s">
        <v>206</v>
      </c>
      <c r="C362" s="155" t="s">
        <v>204</v>
      </c>
      <c r="D362" s="140" t="s">
        <v>13</v>
      </c>
      <c r="E362" s="141" t="s">
        <v>96</v>
      </c>
      <c r="F362" s="112" t="s">
        <v>191</v>
      </c>
      <c r="G362" s="112" t="s">
        <v>192</v>
      </c>
      <c r="H362" s="142">
        <f t="shared" si="58"/>
        <v>180.1</v>
      </c>
      <c r="I362" s="157">
        <v>180101</v>
      </c>
    </row>
    <row r="363" spans="1:9" x14ac:dyDescent="0.25">
      <c r="A363" s="155" t="s">
        <v>67</v>
      </c>
      <c r="B363" s="144" t="s">
        <v>207</v>
      </c>
      <c r="C363" s="155" t="s">
        <v>204</v>
      </c>
      <c r="D363" s="140" t="s">
        <v>13</v>
      </c>
      <c r="E363" s="141" t="s">
        <v>96</v>
      </c>
      <c r="F363" s="112" t="s">
        <v>191</v>
      </c>
      <c r="G363" s="112" t="s">
        <v>192</v>
      </c>
      <c r="H363" s="142">
        <f t="shared" si="58"/>
        <v>171.6</v>
      </c>
      <c r="I363" s="157">
        <v>171633.5</v>
      </c>
    </row>
    <row r="364" spans="1:9" x14ac:dyDescent="0.25">
      <c r="A364" s="155" t="s">
        <v>10</v>
      </c>
      <c r="B364" s="144" t="s">
        <v>226</v>
      </c>
      <c r="C364" s="155" t="s">
        <v>219</v>
      </c>
      <c r="D364" s="140" t="s">
        <v>13</v>
      </c>
      <c r="E364" s="141" t="s">
        <v>96</v>
      </c>
      <c r="F364" s="112" t="s">
        <v>220</v>
      </c>
      <c r="G364" s="112" t="s">
        <v>192</v>
      </c>
      <c r="H364" s="142">
        <f t="shared" si="58"/>
        <v>10</v>
      </c>
      <c r="I364" s="157">
        <v>10003.68</v>
      </c>
    </row>
    <row r="365" spans="1:9" ht="23.25" x14ac:dyDescent="0.25">
      <c r="A365" s="155" t="s">
        <v>10</v>
      </c>
      <c r="B365" s="144" t="s">
        <v>226</v>
      </c>
      <c r="C365" s="156" t="s">
        <v>229</v>
      </c>
      <c r="D365" s="144" t="s">
        <v>13</v>
      </c>
      <c r="E365" s="141" t="s">
        <v>96</v>
      </c>
      <c r="F365" s="141" t="s">
        <v>230</v>
      </c>
      <c r="G365" s="141" t="s">
        <v>192</v>
      </c>
      <c r="H365" s="142">
        <f t="shared" si="58"/>
        <v>457.1</v>
      </c>
      <c r="I365" s="157">
        <v>457122</v>
      </c>
    </row>
    <row r="366" spans="1:9" ht="23.25" x14ac:dyDescent="0.25">
      <c r="A366" s="155" t="s">
        <v>48</v>
      </c>
      <c r="B366" s="144" t="s">
        <v>232</v>
      </c>
      <c r="C366" s="156" t="s">
        <v>229</v>
      </c>
      <c r="D366" s="144" t="s">
        <v>13</v>
      </c>
      <c r="E366" s="141" t="s">
        <v>96</v>
      </c>
      <c r="F366" s="141" t="s">
        <v>230</v>
      </c>
      <c r="G366" s="141" t="s">
        <v>192</v>
      </c>
      <c r="H366" s="142">
        <f t="shared" si="58"/>
        <v>520.6</v>
      </c>
      <c r="I366" s="157">
        <v>520567</v>
      </c>
    </row>
    <row r="367" spans="1:9" x14ac:dyDescent="0.25">
      <c r="A367" s="155" t="s">
        <v>208</v>
      </c>
      <c r="B367" s="144" t="s">
        <v>209</v>
      </c>
      <c r="C367" s="155" t="s">
        <v>219</v>
      </c>
      <c r="D367" s="140" t="s">
        <v>13</v>
      </c>
      <c r="E367" s="141" t="s">
        <v>96</v>
      </c>
      <c r="F367" s="112" t="s">
        <v>220</v>
      </c>
      <c r="G367" s="112" t="s">
        <v>192</v>
      </c>
      <c r="H367" s="142">
        <f t="shared" si="58"/>
        <v>72.900000000000006</v>
      </c>
      <c r="I367" s="157">
        <v>72924.05</v>
      </c>
    </row>
    <row r="368" spans="1:9" x14ac:dyDescent="0.25">
      <c r="A368" s="155" t="s">
        <v>208</v>
      </c>
      <c r="B368" s="144" t="s">
        <v>209</v>
      </c>
      <c r="C368" s="155" t="s">
        <v>204</v>
      </c>
      <c r="D368" s="140" t="s">
        <v>13</v>
      </c>
      <c r="E368" s="141" t="s">
        <v>96</v>
      </c>
      <c r="F368" s="112" t="s">
        <v>191</v>
      </c>
      <c r="G368" s="112" t="s">
        <v>192</v>
      </c>
      <c r="H368" s="142">
        <f t="shared" si="58"/>
        <v>82.4</v>
      </c>
      <c r="I368" s="157">
        <v>82402.25</v>
      </c>
    </row>
    <row r="369" spans="1:9" x14ac:dyDescent="0.25">
      <c r="A369" s="155" t="s">
        <v>210</v>
      </c>
      <c r="B369" s="144" t="s">
        <v>211</v>
      </c>
      <c r="C369" s="155" t="s">
        <v>204</v>
      </c>
      <c r="D369" s="140" t="s">
        <v>13</v>
      </c>
      <c r="E369" s="141" t="s">
        <v>96</v>
      </c>
      <c r="F369" s="112" t="s">
        <v>191</v>
      </c>
      <c r="G369" s="112" t="s">
        <v>192</v>
      </c>
      <c r="H369" s="142">
        <f t="shared" si="58"/>
        <v>1.4</v>
      </c>
      <c r="I369" s="157">
        <v>1419</v>
      </c>
    </row>
    <row r="370" spans="1:9" ht="14.25" customHeight="1" x14ac:dyDescent="0.25">
      <c r="A370" s="155" t="s">
        <v>212</v>
      </c>
      <c r="B370" s="144" t="s">
        <v>213</v>
      </c>
      <c r="C370" s="155" t="s">
        <v>204</v>
      </c>
      <c r="D370" s="140" t="s">
        <v>13</v>
      </c>
      <c r="E370" s="141" t="s">
        <v>96</v>
      </c>
      <c r="F370" s="112" t="s">
        <v>191</v>
      </c>
      <c r="G370" s="112" t="s">
        <v>192</v>
      </c>
      <c r="H370" s="142">
        <f t="shared" si="58"/>
        <v>0.2</v>
      </c>
      <c r="I370" s="157">
        <v>244.25</v>
      </c>
    </row>
    <row r="371" spans="1:9" x14ac:dyDescent="0.25">
      <c r="A371" s="155" t="s">
        <v>214</v>
      </c>
      <c r="B371" s="144" t="s">
        <v>215</v>
      </c>
      <c r="C371" s="155" t="s">
        <v>204</v>
      </c>
      <c r="D371" s="140" t="s">
        <v>13</v>
      </c>
      <c r="E371" s="141" t="s">
        <v>96</v>
      </c>
      <c r="F371" s="112" t="s">
        <v>191</v>
      </c>
      <c r="G371" s="112" t="s">
        <v>192</v>
      </c>
      <c r="H371" s="142">
        <f t="shared" si="58"/>
        <v>0.7</v>
      </c>
      <c r="I371" s="157">
        <v>690</v>
      </c>
    </row>
    <row r="372" spans="1:9" x14ac:dyDescent="0.25">
      <c r="A372" s="155" t="s">
        <v>166</v>
      </c>
      <c r="B372" s="144" t="s">
        <v>227</v>
      </c>
      <c r="C372" s="155" t="s">
        <v>219</v>
      </c>
      <c r="D372" s="140" t="s">
        <v>13</v>
      </c>
      <c r="E372" s="141" t="s">
        <v>96</v>
      </c>
      <c r="F372" s="112" t="s">
        <v>220</v>
      </c>
      <c r="G372" s="112" t="s">
        <v>192</v>
      </c>
      <c r="H372" s="142">
        <f t="shared" si="58"/>
        <v>83.7</v>
      </c>
      <c r="I372" s="157">
        <v>83655.5</v>
      </c>
    </row>
    <row r="373" spans="1:9" x14ac:dyDescent="0.25">
      <c r="A373" s="155" t="s">
        <v>216</v>
      </c>
      <c r="B373" s="144" t="s">
        <v>217</v>
      </c>
      <c r="C373" s="155" t="s">
        <v>204</v>
      </c>
      <c r="D373" s="140" t="s">
        <v>13</v>
      </c>
      <c r="E373" s="141" t="s">
        <v>96</v>
      </c>
      <c r="F373" s="112" t="s">
        <v>191</v>
      </c>
      <c r="G373" s="112" t="s">
        <v>192</v>
      </c>
      <c r="H373" s="142">
        <f t="shared" si="58"/>
        <v>1.6</v>
      </c>
      <c r="I373" s="157">
        <v>1587</v>
      </c>
    </row>
    <row r="374" spans="1:9" ht="23.25" x14ac:dyDescent="0.25">
      <c r="A374" s="155" t="s">
        <v>64</v>
      </c>
      <c r="B374" s="144" t="s">
        <v>228</v>
      </c>
      <c r="C374" s="156" t="s">
        <v>229</v>
      </c>
      <c r="D374" s="144" t="s">
        <v>13</v>
      </c>
      <c r="E374" s="141" t="s">
        <v>96</v>
      </c>
      <c r="F374" s="141" t="s">
        <v>230</v>
      </c>
      <c r="G374" s="141" t="s">
        <v>192</v>
      </c>
      <c r="H374" s="142">
        <f t="shared" si="58"/>
        <v>408.3</v>
      </c>
      <c r="I374" s="157">
        <v>408333.33</v>
      </c>
    </row>
    <row r="375" spans="1:9" ht="15.75" thickBot="1" x14ac:dyDescent="0.3">
      <c r="A375" s="155" t="s">
        <v>64</v>
      </c>
      <c r="B375" s="144" t="s">
        <v>228</v>
      </c>
      <c r="C375" s="155" t="s">
        <v>219</v>
      </c>
      <c r="D375" s="158" t="s">
        <v>13</v>
      </c>
      <c r="E375" s="141" t="s">
        <v>96</v>
      </c>
      <c r="F375" s="112" t="s">
        <v>220</v>
      </c>
      <c r="G375" s="112" t="s">
        <v>192</v>
      </c>
      <c r="H375" s="142">
        <f t="shared" si="58"/>
        <v>60.2</v>
      </c>
      <c r="I375" s="157">
        <v>60173.7</v>
      </c>
    </row>
    <row r="376" spans="1:9" ht="15.75" thickBot="1" x14ac:dyDescent="0.3">
      <c r="A376" s="186" t="s">
        <v>187</v>
      </c>
      <c r="B376" s="145"/>
      <c r="C376" s="159"/>
      <c r="D376" s="145"/>
      <c r="E376" s="148"/>
      <c r="F376" s="148"/>
      <c r="G376" s="148"/>
      <c r="H376" s="160">
        <f>SUBTOTAL(9,H351:H375)</f>
        <v>13226.000000000004</v>
      </c>
      <c r="I376" s="161">
        <f>SUBTOTAL(9,I351:I375)</f>
        <v>13226022.859999999</v>
      </c>
    </row>
    <row r="377" spans="1:9" x14ac:dyDescent="0.25">
      <c r="A377" s="162"/>
      <c r="B377" s="163"/>
      <c r="C377" s="164"/>
      <c r="D377" s="163"/>
      <c r="E377" s="165"/>
      <c r="F377" s="165"/>
      <c r="G377" s="165"/>
      <c r="H377" s="166"/>
      <c r="I377" s="166"/>
    </row>
    <row r="378" spans="1:9" ht="15.75" thickBot="1" x14ac:dyDescent="0.3">
      <c r="A378" s="10" t="s">
        <v>233</v>
      </c>
      <c r="B378" s="73"/>
      <c r="C378" s="73"/>
      <c r="D378" s="73"/>
      <c r="E378" s="73"/>
      <c r="F378" s="73"/>
      <c r="G378" s="73"/>
      <c r="H378" s="73"/>
      <c r="I378" s="73"/>
    </row>
    <row r="379" spans="1:9" x14ac:dyDescent="0.25">
      <c r="A379" s="199" t="s">
        <v>1</v>
      </c>
      <c r="B379" s="202" t="s">
        <v>2</v>
      </c>
      <c r="C379" s="205" t="s">
        <v>90</v>
      </c>
      <c r="D379" s="205" t="s">
        <v>4</v>
      </c>
      <c r="E379" s="208" t="s">
        <v>91</v>
      </c>
      <c r="F379" s="190" t="s">
        <v>92</v>
      </c>
      <c r="G379" s="190" t="s">
        <v>7</v>
      </c>
      <c r="H379" s="193" t="s">
        <v>184</v>
      </c>
      <c r="I379" s="196" t="s">
        <v>185</v>
      </c>
    </row>
    <row r="380" spans="1:9" x14ac:dyDescent="0.25">
      <c r="A380" s="200"/>
      <c r="B380" s="203"/>
      <c r="C380" s="206" t="s">
        <v>3</v>
      </c>
      <c r="D380" s="206"/>
      <c r="E380" s="209"/>
      <c r="F380" s="191"/>
      <c r="G380" s="191"/>
      <c r="H380" s="194"/>
      <c r="I380" s="197"/>
    </row>
    <row r="381" spans="1:9" x14ac:dyDescent="0.25">
      <c r="A381" s="200"/>
      <c r="B381" s="203"/>
      <c r="C381" s="206"/>
      <c r="D381" s="206" t="s">
        <v>4</v>
      </c>
      <c r="E381" s="209"/>
      <c r="F381" s="191"/>
      <c r="G381" s="191"/>
      <c r="H381" s="194"/>
      <c r="I381" s="197"/>
    </row>
    <row r="382" spans="1:9" ht="7.5" customHeight="1" thickBot="1" x14ac:dyDescent="0.3">
      <c r="A382" s="201"/>
      <c r="B382" s="204"/>
      <c r="C382" s="207"/>
      <c r="D382" s="207"/>
      <c r="E382" s="210"/>
      <c r="F382" s="192"/>
      <c r="G382" s="192"/>
      <c r="H382" s="195"/>
      <c r="I382" s="198"/>
    </row>
    <row r="383" spans="1:9" ht="15.75" thickTop="1" x14ac:dyDescent="0.25">
      <c r="A383" s="155" t="s">
        <v>40</v>
      </c>
      <c r="B383" s="144" t="s">
        <v>202</v>
      </c>
      <c r="C383" s="156" t="s">
        <v>219</v>
      </c>
      <c r="D383" s="144" t="s">
        <v>13</v>
      </c>
      <c r="E383" s="141" t="s">
        <v>234</v>
      </c>
      <c r="F383" s="141" t="s">
        <v>235</v>
      </c>
      <c r="G383" s="141" t="s">
        <v>192</v>
      </c>
      <c r="H383" s="142">
        <f t="shared" ref="H383:H390" si="59">ROUND(I383,-2)/1000</f>
        <v>145.4</v>
      </c>
      <c r="I383" s="157">
        <v>145375</v>
      </c>
    </row>
    <row r="384" spans="1:9" x14ac:dyDescent="0.25">
      <c r="A384" s="155" t="s">
        <v>16</v>
      </c>
      <c r="B384" s="144" t="s">
        <v>203</v>
      </c>
      <c r="C384" s="156" t="s">
        <v>219</v>
      </c>
      <c r="D384" s="144" t="s">
        <v>13</v>
      </c>
      <c r="E384" s="141" t="s">
        <v>234</v>
      </c>
      <c r="F384" s="141" t="s">
        <v>235</v>
      </c>
      <c r="G384" s="141" t="s">
        <v>192</v>
      </c>
      <c r="H384" s="142">
        <f t="shared" si="59"/>
        <v>1873.5</v>
      </c>
      <c r="I384" s="157">
        <v>1873485.68</v>
      </c>
    </row>
    <row r="385" spans="1:9" x14ac:dyDescent="0.25">
      <c r="A385" s="155" t="s">
        <v>28</v>
      </c>
      <c r="B385" s="144" t="s">
        <v>237</v>
      </c>
      <c r="C385" s="156" t="s">
        <v>219</v>
      </c>
      <c r="D385" s="144" t="s">
        <v>13</v>
      </c>
      <c r="E385" s="141" t="s">
        <v>234</v>
      </c>
      <c r="F385" s="141" t="s">
        <v>235</v>
      </c>
      <c r="G385" s="141" t="s">
        <v>192</v>
      </c>
      <c r="H385" s="142">
        <f t="shared" si="59"/>
        <v>1694.9</v>
      </c>
      <c r="I385" s="157">
        <v>1694939.06</v>
      </c>
    </row>
    <row r="386" spans="1:9" x14ac:dyDescent="0.25">
      <c r="A386" s="155" t="s">
        <v>26</v>
      </c>
      <c r="B386" s="144" t="s">
        <v>221</v>
      </c>
      <c r="C386" s="156" t="s">
        <v>219</v>
      </c>
      <c r="D386" s="144" t="s">
        <v>13</v>
      </c>
      <c r="E386" s="141" t="s">
        <v>234</v>
      </c>
      <c r="F386" s="141" t="s">
        <v>235</v>
      </c>
      <c r="G386" s="141" t="s">
        <v>192</v>
      </c>
      <c r="H386" s="142">
        <f t="shared" si="59"/>
        <v>39.6</v>
      </c>
      <c r="I386" s="157">
        <v>39567</v>
      </c>
    </row>
    <row r="387" spans="1:9" x14ac:dyDescent="0.25">
      <c r="A387" s="155" t="s">
        <v>24</v>
      </c>
      <c r="B387" s="144" t="s">
        <v>222</v>
      </c>
      <c r="C387" s="156" t="s">
        <v>219</v>
      </c>
      <c r="D387" s="144" t="s">
        <v>13</v>
      </c>
      <c r="E387" s="141" t="s">
        <v>234</v>
      </c>
      <c r="F387" s="141" t="s">
        <v>235</v>
      </c>
      <c r="G387" s="141" t="s">
        <v>192</v>
      </c>
      <c r="H387" s="142">
        <f t="shared" si="59"/>
        <v>1179.2</v>
      </c>
      <c r="I387" s="157">
        <v>1179206.4099999999</v>
      </c>
    </row>
    <row r="388" spans="1:9" x14ac:dyDescent="0.25">
      <c r="A388" s="155" t="s">
        <v>218</v>
      </c>
      <c r="B388" s="144" t="s">
        <v>223</v>
      </c>
      <c r="C388" s="156" t="s">
        <v>219</v>
      </c>
      <c r="D388" s="144" t="s">
        <v>13</v>
      </c>
      <c r="E388" s="141" t="s">
        <v>234</v>
      </c>
      <c r="F388" s="141" t="s">
        <v>235</v>
      </c>
      <c r="G388" s="141" t="s">
        <v>192</v>
      </c>
      <c r="H388" s="142">
        <f t="shared" si="59"/>
        <v>68.5</v>
      </c>
      <c r="I388" s="157">
        <v>68510.2</v>
      </c>
    </row>
    <row r="389" spans="1:9" x14ac:dyDescent="0.25">
      <c r="A389" s="155" t="s">
        <v>10</v>
      </c>
      <c r="B389" s="144" t="s">
        <v>226</v>
      </c>
      <c r="C389" s="156" t="s">
        <v>219</v>
      </c>
      <c r="D389" s="144" t="s">
        <v>13</v>
      </c>
      <c r="E389" s="141" t="s">
        <v>234</v>
      </c>
      <c r="F389" s="141" t="s">
        <v>235</v>
      </c>
      <c r="G389" s="141" t="s">
        <v>192</v>
      </c>
      <c r="H389" s="142">
        <f t="shared" si="59"/>
        <v>185</v>
      </c>
      <c r="I389" s="157">
        <v>184997</v>
      </c>
    </row>
    <row r="390" spans="1:9" ht="23.25" x14ac:dyDescent="0.25">
      <c r="A390" s="155" t="s">
        <v>10</v>
      </c>
      <c r="B390" s="144" t="s">
        <v>226</v>
      </c>
      <c r="C390" s="156" t="s">
        <v>229</v>
      </c>
      <c r="D390" s="141" t="s">
        <v>13</v>
      </c>
      <c r="E390" s="141" t="s">
        <v>234</v>
      </c>
      <c r="F390" s="141" t="s">
        <v>236</v>
      </c>
      <c r="G390" s="141" t="s">
        <v>192</v>
      </c>
      <c r="H390" s="142">
        <f t="shared" si="59"/>
        <v>84.6</v>
      </c>
      <c r="I390" s="157">
        <v>84579</v>
      </c>
    </row>
    <row r="391" spans="1:9" x14ac:dyDescent="0.25">
      <c r="A391" s="155" t="s">
        <v>208</v>
      </c>
      <c r="B391" s="144" t="s">
        <v>209</v>
      </c>
      <c r="C391" s="156" t="s">
        <v>219</v>
      </c>
      <c r="D391" s="144" t="s">
        <v>13</v>
      </c>
      <c r="E391" s="141" t="s">
        <v>234</v>
      </c>
      <c r="F391" s="141" t="s">
        <v>235</v>
      </c>
      <c r="G391" s="141" t="s">
        <v>192</v>
      </c>
      <c r="H391" s="142">
        <f t="shared" ref="H391:H392" si="60">ROUND(I391,-2)/1000</f>
        <v>150.6</v>
      </c>
      <c r="I391" s="157">
        <v>150604.35</v>
      </c>
    </row>
    <row r="392" spans="1:9" x14ac:dyDescent="0.25">
      <c r="A392" s="155" t="s">
        <v>238</v>
      </c>
      <c r="B392" s="144" t="s">
        <v>239</v>
      </c>
      <c r="C392" s="156" t="s">
        <v>219</v>
      </c>
      <c r="D392" s="144" t="s">
        <v>13</v>
      </c>
      <c r="E392" s="141" t="s">
        <v>234</v>
      </c>
      <c r="F392" s="141" t="s">
        <v>235</v>
      </c>
      <c r="G392" s="141" t="s">
        <v>192</v>
      </c>
      <c r="H392" s="142">
        <f t="shared" si="60"/>
        <v>157.19999999999999</v>
      </c>
      <c r="I392" s="157">
        <v>157233</v>
      </c>
    </row>
    <row r="393" spans="1:9" x14ac:dyDescent="0.25">
      <c r="A393" s="155" t="s">
        <v>166</v>
      </c>
      <c r="B393" s="144" t="s">
        <v>227</v>
      </c>
      <c r="C393" s="156" t="s">
        <v>219</v>
      </c>
      <c r="D393" s="144" t="s">
        <v>13</v>
      </c>
      <c r="E393" s="141" t="s">
        <v>234</v>
      </c>
      <c r="F393" s="141" t="s">
        <v>235</v>
      </c>
      <c r="G393" s="141" t="s">
        <v>192</v>
      </c>
      <c r="H393" s="142">
        <v>141.5</v>
      </c>
      <c r="I393" s="157">
        <v>141440.82999999999</v>
      </c>
    </row>
    <row r="394" spans="1:9" x14ac:dyDescent="0.25">
      <c r="A394" s="155" t="s">
        <v>64</v>
      </c>
      <c r="B394" s="144" t="s">
        <v>228</v>
      </c>
      <c r="C394" s="156" t="s">
        <v>219</v>
      </c>
      <c r="D394" s="144" t="s">
        <v>13</v>
      </c>
      <c r="E394" s="141" t="s">
        <v>234</v>
      </c>
      <c r="F394" s="141" t="s">
        <v>235</v>
      </c>
      <c r="G394" s="141" t="s">
        <v>192</v>
      </c>
      <c r="H394" s="142">
        <f t="shared" ref="H394:H395" si="61">ROUND(I394,-2)/1000</f>
        <v>142.1</v>
      </c>
      <c r="I394" s="157">
        <v>142079.16</v>
      </c>
    </row>
    <row r="395" spans="1:9" ht="24" thickBot="1" x14ac:dyDescent="0.3">
      <c r="A395" s="155" t="s">
        <v>64</v>
      </c>
      <c r="B395" s="144" t="s">
        <v>228</v>
      </c>
      <c r="C395" s="156" t="s">
        <v>229</v>
      </c>
      <c r="D395" s="112" t="s">
        <v>13</v>
      </c>
      <c r="E395" s="141" t="s">
        <v>234</v>
      </c>
      <c r="F395" s="141" t="s">
        <v>236</v>
      </c>
      <c r="G395" s="141" t="s">
        <v>192</v>
      </c>
      <c r="H395" s="142">
        <f t="shared" si="61"/>
        <v>233.3</v>
      </c>
      <c r="I395" s="157">
        <v>233333</v>
      </c>
    </row>
    <row r="396" spans="1:9" ht="15.75" thickBot="1" x14ac:dyDescent="0.3">
      <c r="A396" s="186" t="s">
        <v>187</v>
      </c>
      <c r="B396" s="145"/>
      <c r="C396" s="159"/>
      <c r="D396" s="145"/>
      <c r="E396" s="148"/>
      <c r="F396" s="148"/>
      <c r="G396" s="148"/>
      <c r="H396" s="149">
        <f>SUBTOTAL(9,H383:H395)</f>
        <v>6095.4000000000015</v>
      </c>
      <c r="I396" s="150">
        <f>SUBTOTAL(9,I383:I395)</f>
        <v>6095349.6900000004</v>
      </c>
    </row>
    <row r="397" spans="1:9" x14ac:dyDescent="0.25">
      <c r="A397" s="162"/>
      <c r="B397" s="163"/>
      <c r="C397" s="164"/>
      <c r="D397" s="163"/>
      <c r="E397" s="165"/>
      <c r="F397" s="165"/>
      <c r="G397" s="165"/>
      <c r="H397" s="166"/>
      <c r="I397" s="166"/>
    </row>
    <row r="398" spans="1:9" ht="15.75" thickBot="1" x14ac:dyDescent="0.3">
      <c r="A398" s="10" t="s">
        <v>303</v>
      </c>
      <c r="B398" s="73"/>
      <c r="C398" s="73"/>
      <c r="D398" s="73"/>
      <c r="E398" s="73"/>
      <c r="F398" s="73"/>
      <c r="G398" s="73"/>
      <c r="H398" s="73"/>
      <c r="I398" s="73"/>
    </row>
    <row r="399" spans="1:9" ht="15.75" thickBot="1" x14ac:dyDescent="0.3">
      <c r="A399" s="219" t="s">
        <v>188</v>
      </c>
      <c r="B399" s="220"/>
      <c r="C399" s="220"/>
      <c r="D399" s="220"/>
      <c r="E399" s="220"/>
      <c r="F399" s="220"/>
      <c r="G399" s="220"/>
      <c r="H399" s="220"/>
      <c r="I399" s="221"/>
    </row>
    <row r="400" spans="1:9" x14ac:dyDescent="0.25">
      <c r="A400" s="199" t="s">
        <v>114</v>
      </c>
      <c r="B400" s="202" t="s">
        <v>2</v>
      </c>
      <c r="C400" s="202" t="s">
        <v>90</v>
      </c>
      <c r="D400" s="202" t="s">
        <v>4</v>
      </c>
      <c r="E400" s="208" t="s">
        <v>91</v>
      </c>
      <c r="F400" s="190" t="s">
        <v>92</v>
      </c>
      <c r="G400" s="190" t="s">
        <v>7</v>
      </c>
      <c r="H400" s="190" t="s">
        <v>189</v>
      </c>
      <c r="I400" s="196" t="s">
        <v>103</v>
      </c>
    </row>
    <row r="401" spans="1:9" x14ac:dyDescent="0.25">
      <c r="A401" s="200"/>
      <c r="B401" s="203"/>
      <c r="C401" s="203" t="s">
        <v>3</v>
      </c>
      <c r="D401" s="203"/>
      <c r="E401" s="209"/>
      <c r="F401" s="191"/>
      <c r="G401" s="191"/>
      <c r="H401" s="191"/>
      <c r="I401" s="197"/>
    </row>
    <row r="402" spans="1:9" x14ac:dyDescent="0.25">
      <c r="A402" s="200"/>
      <c r="B402" s="203"/>
      <c r="C402" s="203"/>
      <c r="D402" s="203" t="s">
        <v>4</v>
      </c>
      <c r="E402" s="209"/>
      <c r="F402" s="191"/>
      <c r="G402" s="191"/>
      <c r="H402" s="191"/>
      <c r="I402" s="197"/>
    </row>
    <row r="403" spans="1:9" ht="3" customHeight="1" thickBot="1" x14ac:dyDescent="0.3">
      <c r="A403" s="214"/>
      <c r="B403" s="215"/>
      <c r="C403" s="215"/>
      <c r="D403" s="215"/>
      <c r="E403" s="216"/>
      <c r="F403" s="217"/>
      <c r="G403" s="217"/>
      <c r="H403" s="217"/>
      <c r="I403" s="218"/>
    </row>
    <row r="404" spans="1:9" ht="15.75" thickBot="1" x14ac:dyDescent="0.3">
      <c r="A404" s="167" t="s">
        <v>116</v>
      </c>
      <c r="B404" s="140" t="s">
        <v>190</v>
      </c>
      <c r="C404" s="168" t="s">
        <v>129</v>
      </c>
      <c r="D404" s="169" t="s">
        <v>119</v>
      </c>
      <c r="E404" s="170" t="s">
        <v>118</v>
      </c>
      <c r="F404" s="171" t="s">
        <v>191</v>
      </c>
      <c r="G404" s="170" t="s">
        <v>192</v>
      </c>
      <c r="H404" s="172">
        <f>H297+H344</f>
        <v>31861.1</v>
      </c>
      <c r="I404" s="173">
        <f>I297+I344</f>
        <v>31861075.142000005</v>
      </c>
    </row>
    <row r="405" spans="1:9" ht="15.75" thickBot="1" x14ac:dyDescent="0.3">
      <c r="A405" s="174"/>
      <c r="B405" s="175"/>
      <c r="C405" s="189" t="s">
        <v>120</v>
      </c>
      <c r="D405" s="176"/>
      <c r="E405" s="176"/>
      <c r="F405" s="175"/>
      <c r="G405" s="176"/>
      <c r="H405" s="177">
        <f>SUM(H404:H404)</f>
        <v>31861.1</v>
      </c>
      <c r="I405" s="178">
        <f>SUM(I404:I404)</f>
        <v>31861075.142000005</v>
      </c>
    </row>
    <row r="406" spans="1:9" ht="15.75" thickBot="1" x14ac:dyDescent="0.3">
      <c r="A406" s="74"/>
      <c r="B406" s="74"/>
      <c r="C406" s="74"/>
      <c r="D406" s="74"/>
      <c r="E406" s="74"/>
      <c r="F406" s="74"/>
      <c r="G406" s="74"/>
      <c r="H406" s="74"/>
      <c r="I406" s="74"/>
    </row>
    <row r="407" spans="1:9" ht="15.75" thickBot="1" x14ac:dyDescent="0.3">
      <c r="A407" s="211" t="s">
        <v>113</v>
      </c>
      <c r="B407" s="212"/>
      <c r="C407" s="212"/>
      <c r="D407" s="212"/>
      <c r="E407" s="212"/>
      <c r="F407" s="212"/>
      <c r="G407" s="212"/>
      <c r="H407" s="212"/>
      <c r="I407" s="213"/>
    </row>
    <row r="408" spans="1:9" x14ac:dyDescent="0.25">
      <c r="A408" s="199" t="s">
        <v>114</v>
      </c>
      <c r="B408" s="202" t="s">
        <v>2</v>
      </c>
      <c r="C408" s="202" t="s">
        <v>90</v>
      </c>
      <c r="D408" s="202" t="s">
        <v>4</v>
      </c>
      <c r="E408" s="208" t="s">
        <v>91</v>
      </c>
      <c r="F408" s="190" t="s">
        <v>92</v>
      </c>
      <c r="G408" s="190" t="s">
        <v>7</v>
      </c>
      <c r="H408" s="190" t="s">
        <v>189</v>
      </c>
      <c r="I408" s="196" t="s">
        <v>103</v>
      </c>
    </row>
    <row r="409" spans="1:9" x14ac:dyDescent="0.25">
      <c r="A409" s="200"/>
      <c r="B409" s="203"/>
      <c r="C409" s="203" t="s">
        <v>3</v>
      </c>
      <c r="D409" s="203"/>
      <c r="E409" s="209"/>
      <c r="F409" s="191"/>
      <c r="G409" s="191"/>
      <c r="H409" s="191"/>
      <c r="I409" s="197"/>
    </row>
    <row r="410" spans="1:9" x14ac:dyDescent="0.25">
      <c r="A410" s="200"/>
      <c r="B410" s="203"/>
      <c r="C410" s="203"/>
      <c r="D410" s="203" t="s">
        <v>4</v>
      </c>
      <c r="E410" s="209"/>
      <c r="F410" s="191"/>
      <c r="G410" s="191"/>
      <c r="H410" s="191"/>
      <c r="I410" s="197"/>
    </row>
    <row r="411" spans="1:9" ht="3" customHeight="1" thickBot="1" x14ac:dyDescent="0.3">
      <c r="A411" s="214"/>
      <c r="B411" s="215"/>
      <c r="C411" s="215"/>
      <c r="D411" s="215"/>
      <c r="E411" s="216"/>
      <c r="F411" s="217"/>
      <c r="G411" s="217"/>
      <c r="H411" s="217"/>
      <c r="I411" s="218"/>
    </row>
    <row r="412" spans="1:9" ht="26.25" customHeight="1" thickBot="1" x14ac:dyDescent="0.3">
      <c r="A412" s="179" t="s">
        <v>116</v>
      </c>
      <c r="B412" s="140" t="s">
        <v>190</v>
      </c>
      <c r="C412" s="185" t="s">
        <v>113</v>
      </c>
      <c r="D412" s="180" t="s">
        <v>119</v>
      </c>
      <c r="E412" s="170" t="s">
        <v>118</v>
      </c>
      <c r="F412" s="171" t="s">
        <v>191</v>
      </c>
      <c r="G412" s="181" t="s">
        <v>192</v>
      </c>
      <c r="H412" s="172">
        <f>H376+H396</f>
        <v>19321.400000000005</v>
      </c>
      <c r="I412" s="182">
        <f>I376+I396</f>
        <v>19321372.550000001</v>
      </c>
    </row>
    <row r="413" spans="1:9" ht="15.75" thickBot="1" x14ac:dyDescent="0.3">
      <c r="A413" s="183"/>
      <c r="B413" s="184"/>
      <c r="C413" s="189" t="s">
        <v>120</v>
      </c>
      <c r="D413" s="176"/>
      <c r="E413" s="176"/>
      <c r="F413" s="175"/>
      <c r="G413" s="176"/>
      <c r="H413" s="177">
        <f>SUM(H412:H412)</f>
        <v>19321.400000000005</v>
      </c>
      <c r="I413" s="178">
        <f>SUM(I412:I412)</f>
        <v>19321372.550000001</v>
      </c>
    </row>
  </sheetData>
  <mergeCells count="95">
    <mergeCell ref="A1:I1"/>
    <mergeCell ref="F300:F303"/>
    <mergeCell ref="G300:G303"/>
    <mergeCell ref="H300:H303"/>
    <mergeCell ref="I300:I303"/>
    <mergeCell ref="A300:A303"/>
    <mergeCell ref="B300:B303"/>
    <mergeCell ref="C300:C303"/>
    <mergeCell ref="D300:D303"/>
    <mergeCell ref="E300:E303"/>
    <mergeCell ref="F143:F146"/>
    <mergeCell ref="G143:G146"/>
    <mergeCell ref="H143:H146"/>
    <mergeCell ref="I143:I146"/>
    <mergeCell ref="A143:A146"/>
    <mergeCell ref="B143:B146"/>
    <mergeCell ref="C143:C146"/>
    <mergeCell ref="D143:D146"/>
    <mergeCell ref="E143:E146"/>
    <mergeCell ref="F135:F138"/>
    <mergeCell ref="G135:G138"/>
    <mergeCell ref="H135:H138"/>
    <mergeCell ref="I135:I138"/>
    <mergeCell ref="A142:I142"/>
    <mergeCell ref="A82:A85"/>
    <mergeCell ref="B82:B85"/>
    <mergeCell ref="C82:C85"/>
    <mergeCell ref="D82:D85"/>
    <mergeCell ref="E82:E85"/>
    <mergeCell ref="A98:A101"/>
    <mergeCell ref="B98:B101"/>
    <mergeCell ref="C98:C101"/>
    <mergeCell ref="D98:D101"/>
    <mergeCell ref="E98:E101"/>
    <mergeCell ref="D155:D158"/>
    <mergeCell ref="E155:E158"/>
    <mergeCell ref="G82:G85"/>
    <mergeCell ref="H82:H85"/>
    <mergeCell ref="I82:I85"/>
    <mergeCell ref="F98:F101"/>
    <mergeCell ref="G98:G101"/>
    <mergeCell ref="F82:F85"/>
    <mergeCell ref="H98:H101"/>
    <mergeCell ref="I98:I101"/>
    <mergeCell ref="A134:I134"/>
    <mergeCell ref="A135:A138"/>
    <mergeCell ref="B135:B138"/>
    <mergeCell ref="C135:C138"/>
    <mergeCell ref="D135:D138"/>
    <mergeCell ref="E135:E138"/>
    <mergeCell ref="F155:F158"/>
    <mergeCell ref="G155:G158"/>
    <mergeCell ref="H155:H158"/>
    <mergeCell ref="I155:I158"/>
    <mergeCell ref="A347:A350"/>
    <mergeCell ref="B347:B350"/>
    <mergeCell ref="C347:C350"/>
    <mergeCell ref="D347:D350"/>
    <mergeCell ref="E347:E350"/>
    <mergeCell ref="F347:F350"/>
    <mergeCell ref="G347:G350"/>
    <mergeCell ref="H347:H350"/>
    <mergeCell ref="I347:I350"/>
    <mergeCell ref="A155:A158"/>
    <mergeCell ref="B155:B158"/>
    <mergeCell ref="C155:C158"/>
    <mergeCell ref="A399:I399"/>
    <mergeCell ref="A400:A403"/>
    <mergeCell ref="B400:B403"/>
    <mergeCell ref="C400:C403"/>
    <mergeCell ref="D400:D403"/>
    <mergeCell ref="E400:E403"/>
    <mergeCell ref="F400:F403"/>
    <mergeCell ref="G400:G403"/>
    <mergeCell ref="H400:H403"/>
    <mergeCell ref="I400:I403"/>
    <mergeCell ref="A407:I407"/>
    <mergeCell ref="A408:A411"/>
    <mergeCell ref="B408:B411"/>
    <mergeCell ref="C408:C411"/>
    <mergeCell ref="D408:D411"/>
    <mergeCell ref="E408:E411"/>
    <mergeCell ref="F408:F411"/>
    <mergeCell ref="G408:G411"/>
    <mergeCell ref="H408:H411"/>
    <mergeCell ref="I408:I411"/>
    <mergeCell ref="F379:F382"/>
    <mergeCell ref="G379:G382"/>
    <mergeCell ref="H379:H382"/>
    <mergeCell ref="I379:I382"/>
    <mergeCell ref="A379:A382"/>
    <mergeCell ref="B379:B382"/>
    <mergeCell ref="C379:C382"/>
    <mergeCell ref="D379:D382"/>
    <mergeCell ref="E379:E382"/>
  </mergeCells>
  <phoneticPr fontId="8" type="noConversion"/>
  <pageMargins left="0.70866141732283472" right="0.70866141732283472" top="0.78740157480314965" bottom="0.78740157480314965" header="0.31496062992125984" footer="0.31496062992125984"/>
  <pageSetup paperSize="9" scale="99" orientation="portrait" r:id="rId1"/>
  <ignoredErrors>
    <ignoredError sqref="B351:B364 D351:G365 B365:B375 D366:G375 B383:B395 D383:G395 D159:G159 B159 D172:G172 B172 D170:G171 B170:B171 D169:G169 B169 D167:G168 B167:B168 D164:G166 B164:B166 D163:G163 B163 D162:G162 B162 D160:G161 B160:B161 D201:G201 B201 D200:G200 B200 D198:G199 B198:B199 D197:G197 B197 D195:G196 B195:B196 D192:G194 B192:B194 D190:G191 B190:B191 D189:G189 B189 D177:G188 B177:B188 D173:G176 B173:B176 D228:G295 B227:B296 D225:G226 B225:B226 D224:G224 B224 D205:G205 B205:B223 D204:G204 B204 D203:G203 B203 D202:G202 B202 D304:G343 B304:B343 B404 D404:G404 B412 D412:G412 D296:F296 G296 D207:G217 D206:F206 G206 D219:G223 D218:F218 G218 D227:F227 G22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Fialová Yvona (MHMP, ROZ)</dc:creator>
  <cp:lastModifiedBy>Kotalíková Alena ()</cp:lastModifiedBy>
  <cp:lastPrinted>2021-04-08T17:13:52Z</cp:lastPrinted>
  <dcterms:created xsi:type="dcterms:W3CDTF">2020-03-12T08:47:16Z</dcterms:created>
  <dcterms:modified xsi:type="dcterms:W3CDTF">2021-06-17T19:10:47Z</dcterms:modified>
</cp:coreProperties>
</file>