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0" yWindow="0" windowWidth="21570" windowHeight="7545"/>
  </bookViews>
  <sheets>
    <sheet name="RO stát FV 2019" sheetId="1" r:id="rId1"/>
  </sheets>
  <definedNames>
    <definedName name="_xlnm._FilterDatabase" localSheetId="0" hidden="1">'RO stát FV 2019'!$A$329:$I$360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0" i="1" l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179" i="1"/>
  <c r="I360" i="1"/>
  <c r="I376" i="1" s="1"/>
  <c r="I377" i="1" s="1"/>
  <c r="H359" i="1"/>
  <c r="H356" i="1"/>
  <c r="H355" i="1"/>
  <c r="H354" i="1"/>
  <c r="H353" i="1"/>
  <c r="H352" i="1"/>
  <c r="H350" i="1"/>
  <c r="H349" i="1"/>
  <c r="H348" i="1"/>
  <c r="H347" i="1"/>
  <c r="H346" i="1"/>
  <c r="H345" i="1"/>
  <c r="H344" i="1"/>
  <c r="H343" i="1"/>
  <c r="H341" i="1"/>
  <c r="H340" i="1"/>
  <c r="H338" i="1"/>
  <c r="H337" i="1"/>
  <c r="H336" i="1"/>
  <c r="H335" i="1"/>
  <c r="H334" i="1"/>
  <c r="H333" i="1"/>
  <c r="H360" i="1" l="1"/>
  <c r="H376" i="1" s="1"/>
  <c r="H377" i="1" s="1"/>
  <c r="I326" i="1"/>
  <c r="I368" i="1" s="1"/>
  <c r="I369" i="1" s="1"/>
  <c r="H326" i="1" l="1"/>
  <c r="H368" i="1" s="1"/>
  <c r="H369" i="1" s="1"/>
  <c r="I34" i="1" l="1"/>
  <c r="H34" i="1"/>
  <c r="I24" i="1"/>
  <c r="H24" i="1"/>
  <c r="I94" i="1"/>
  <c r="H94" i="1"/>
  <c r="I59" i="1"/>
  <c r="H59" i="1"/>
  <c r="I52" i="1"/>
  <c r="H52" i="1"/>
  <c r="I21" i="1"/>
  <c r="H21" i="1"/>
  <c r="I16" i="1"/>
  <c r="H16" i="1"/>
  <c r="I170" i="1"/>
  <c r="H170" i="1"/>
  <c r="I157" i="1"/>
  <c r="H157" i="1"/>
  <c r="I153" i="1"/>
  <c r="H153" i="1"/>
  <c r="I127" i="1"/>
  <c r="H127" i="1"/>
  <c r="I110" i="1"/>
  <c r="H110" i="1"/>
  <c r="I96" i="1"/>
  <c r="H96" i="1"/>
  <c r="I37" i="1" l="1"/>
  <c r="H97" i="1"/>
  <c r="I97" i="1"/>
  <c r="H37" i="1"/>
  <c r="I159" i="1"/>
  <c r="I129" i="1"/>
  <c r="H129" i="1"/>
  <c r="H159" i="1"/>
  <c r="I98" i="1" l="1"/>
  <c r="H98" i="1"/>
</calcChain>
</file>

<file path=xl/sharedStrings.xml><?xml version="1.0" encoding="utf-8"?>
<sst xmlns="http://schemas.openxmlformats.org/spreadsheetml/2006/main" count="2081" uniqueCount="332">
  <si>
    <t xml:space="preserve">1) Úprava rozpočtu vl. hl. m. Prahy ve vazbě na finanční vypořádání dotací poskytnutých v roce 2019 MČ hl. m. Prahy </t>
  </si>
  <si>
    <t>z Ministestva financí a resortních ministerstev</t>
  </si>
  <si>
    <t>a) Úprava rozpočtu příjmů vl. hl. m. Prahy - pol. 4137 - přijetí fin. prostředků od  MČ HMP (strana MD)</t>
  </si>
  <si>
    <t>Městská část</t>
  </si>
  <si>
    <t>Číslo akce</t>
  </si>
  <si>
    <t>Název akce</t>
  </si>
  <si>
    <t>ODPA</t>
  </si>
  <si>
    <t>POL.</t>
  </si>
  <si>
    <t>ÚZ</t>
  </si>
  <si>
    <t>ORJ</t>
  </si>
  <si>
    <t>Úprava rozpočtu  (v tis. Kč)</t>
  </si>
  <si>
    <t>Skutečnost            (v Kč)</t>
  </si>
  <si>
    <t>Praha 21</t>
  </si>
  <si>
    <t>0091641000021</t>
  </si>
  <si>
    <t>SPOD</t>
  </si>
  <si>
    <t>6330</t>
  </si>
  <si>
    <t>4137</t>
  </si>
  <si>
    <t>0916</t>
  </si>
  <si>
    <t>Praha 6</t>
  </si>
  <si>
    <t>0091641000006</t>
  </si>
  <si>
    <t>Praha 7</t>
  </si>
  <si>
    <t>0091641000007</t>
  </si>
  <si>
    <t>Praha 13</t>
  </si>
  <si>
    <t>0091641000013</t>
  </si>
  <si>
    <t>Praha 2</t>
  </si>
  <si>
    <t>0091641000002</t>
  </si>
  <si>
    <t>Praha 14</t>
  </si>
  <si>
    <t>0091641000014</t>
  </si>
  <si>
    <t>Praha 11</t>
  </si>
  <si>
    <t>0091641000011</t>
  </si>
  <si>
    <t>Praha 10</t>
  </si>
  <si>
    <t>0091641000010</t>
  </si>
  <si>
    <t>13011 Celkem</t>
  </si>
  <si>
    <t>Praha 12</t>
  </si>
  <si>
    <t>0091631000012</t>
  </si>
  <si>
    <t>Výk soc. práce</t>
  </si>
  <si>
    <t>0516</t>
  </si>
  <si>
    <t>0091631000021</t>
  </si>
  <si>
    <t>Praha 4</t>
  </si>
  <si>
    <t>0091631000004</t>
  </si>
  <si>
    <t>0091631000010</t>
  </si>
  <si>
    <t>13015 Celkem</t>
  </si>
  <si>
    <t>0091641000012</t>
  </si>
  <si>
    <t>SLDB 2021</t>
  </si>
  <si>
    <t>Praha 5</t>
  </si>
  <si>
    <t>0091641000005</t>
  </si>
  <si>
    <t>Praha 9</t>
  </si>
  <si>
    <t>0091641000009</t>
  </si>
  <si>
    <t>Praha 1</t>
  </si>
  <si>
    <t>0091641000001</t>
  </si>
  <si>
    <t>Praha 19</t>
  </si>
  <si>
    <t>0091641000019</t>
  </si>
  <si>
    <t>Praha 22</t>
  </si>
  <si>
    <t>0091641000022</t>
  </si>
  <si>
    <t>Praha 8</t>
  </si>
  <si>
    <t>0091641000008</t>
  </si>
  <si>
    <t>0091641000004</t>
  </si>
  <si>
    <t>98018 Celkem</t>
  </si>
  <si>
    <t>D. Počernice</t>
  </si>
  <si>
    <t>0091641000030</t>
  </si>
  <si>
    <t>Klánovice</t>
  </si>
  <si>
    <t>0091641000032</t>
  </si>
  <si>
    <t>Satalice</t>
  </si>
  <si>
    <t>0091641000047</t>
  </si>
  <si>
    <t>Běchovice</t>
  </si>
  <si>
    <t>0091641000023</t>
  </si>
  <si>
    <t>Vinoř</t>
  </si>
  <si>
    <t>0091641000055</t>
  </si>
  <si>
    <t>98071 Celkem</t>
  </si>
  <si>
    <t>Újezd</t>
  </si>
  <si>
    <t>0091641000053</t>
  </si>
  <si>
    <t>Ďáblice</t>
  </si>
  <si>
    <t>0091641000027</t>
  </si>
  <si>
    <t>Zličín</t>
  </si>
  <si>
    <t>0091641000057</t>
  </si>
  <si>
    <t>P. Kopanina</t>
  </si>
  <si>
    <t>0091641000045</t>
  </si>
  <si>
    <t>Řeporyje</t>
  </si>
  <si>
    <t>0091641000046</t>
  </si>
  <si>
    <t>0091641000038</t>
  </si>
  <si>
    <t>0091641000049</t>
  </si>
  <si>
    <t>0091641000052</t>
  </si>
  <si>
    <t>0091641000042</t>
  </si>
  <si>
    <t>Kunratice</t>
  </si>
  <si>
    <t>0091641000037</t>
  </si>
  <si>
    <t>Čakovice</t>
  </si>
  <si>
    <t>0091641000026</t>
  </si>
  <si>
    <t>Štěrboholy</t>
  </si>
  <si>
    <t>0091641000051</t>
  </si>
  <si>
    <t>Zbraslav</t>
  </si>
  <si>
    <t>0091641000056</t>
  </si>
  <si>
    <t>Lipence</t>
  </si>
  <si>
    <t>0091641000039</t>
  </si>
  <si>
    <t>Benice</t>
  </si>
  <si>
    <t>0091641000024</t>
  </si>
  <si>
    <t>Nedvězí</t>
  </si>
  <si>
    <t>0091641000043</t>
  </si>
  <si>
    <t>Koloděje</t>
  </si>
  <si>
    <t>0091641000033</t>
  </si>
  <si>
    <t>Slivenec</t>
  </si>
  <si>
    <t>0091641000048</t>
  </si>
  <si>
    <t>Praha 20</t>
  </si>
  <si>
    <t>0091641000020</t>
  </si>
  <si>
    <t>V . Chuchle</t>
  </si>
  <si>
    <t>0091641000054</t>
  </si>
  <si>
    <t>Královice</t>
  </si>
  <si>
    <t>0091641000035</t>
  </si>
  <si>
    <t>Šeberov</t>
  </si>
  <si>
    <t>0091641000050</t>
  </si>
  <si>
    <t>Kolovraty</t>
  </si>
  <si>
    <t>0091641000034</t>
  </si>
  <si>
    <t>98348 Celkem</t>
  </si>
  <si>
    <t>0091631000007</t>
  </si>
  <si>
    <t>13005</t>
  </si>
  <si>
    <t>0091631000022</t>
  </si>
  <si>
    <t>13005 Celkem</t>
  </si>
  <si>
    <t>0091646000012</t>
  </si>
  <si>
    <t>Integr cizinců</t>
  </si>
  <si>
    <t>14007</t>
  </si>
  <si>
    <t>0616</t>
  </si>
  <si>
    <t>0091646000005</t>
  </si>
  <si>
    <t>0091646000009</t>
  </si>
  <si>
    <t>0091646000007</t>
  </si>
  <si>
    <t>0091646000038</t>
  </si>
  <si>
    <t>0091646000013</t>
  </si>
  <si>
    <t>0091646000014</t>
  </si>
  <si>
    <t>Praha 17</t>
  </si>
  <si>
    <t>0091646000017</t>
  </si>
  <si>
    <t>0091646000004</t>
  </si>
  <si>
    <t>14007 Celkem</t>
  </si>
  <si>
    <t>0010383000008</t>
  </si>
  <si>
    <t>EU- Šablony ZŠ a MŠ P. Strozziho</t>
  </si>
  <si>
    <t>33063</t>
  </si>
  <si>
    <t>0416</t>
  </si>
  <si>
    <t>33063 Celkem</t>
  </si>
  <si>
    <t>98074</t>
  </si>
  <si>
    <t>98074 Celkem</t>
  </si>
  <si>
    <t xml:space="preserve">Celkem přijaté vratky od městských částí v rámci FV se st. rozpočtem za rok 2019 </t>
  </si>
  <si>
    <t>b) Úprava rozpočtu běžných výdajů vl. HMP  - pol. 5347 - poskytnutí fin. prostředků MČ HMP (strana DAL),</t>
  </si>
  <si>
    <t>Účel / Název akce</t>
  </si>
  <si>
    <t>POL</t>
  </si>
  <si>
    <t>UZ</t>
  </si>
  <si>
    <t>Úprava rozpočtu           (v tis. Kč)</t>
  </si>
  <si>
    <t>Skutečnost         (v Kč)</t>
  </si>
  <si>
    <t>Doplňovací volby do Senátu PČR</t>
  </si>
  <si>
    <t>5347</t>
  </si>
  <si>
    <t>98071</t>
  </si>
  <si>
    <t>Praha 3</t>
  </si>
  <si>
    <t>0091641000003</t>
  </si>
  <si>
    <t>Praha 15</t>
  </si>
  <si>
    <t>0091641000015</t>
  </si>
  <si>
    <t>Praha 16</t>
  </si>
  <si>
    <t>0091641000016</t>
  </si>
  <si>
    <t>0091641000017</t>
  </si>
  <si>
    <t>0091641000028</t>
  </si>
  <si>
    <t>0091641000031</t>
  </si>
  <si>
    <t>0091641000036</t>
  </si>
  <si>
    <t>0091641000041</t>
  </si>
  <si>
    <t>0091641000044</t>
  </si>
  <si>
    <t xml:space="preserve">Celkem dokrytí vyčerp. fin. prostředků MČ v rámci FV se st. rozpočtem za rok 2019 </t>
  </si>
  <si>
    <t>Odvod v rámci FV za rok 2018 na:</t>
  </si>
  <si>
    <t>Skutečnost             (v Kč)</t>
  </si>
  <si>
    <t>Min. práce a soc. věcí</t>
  </si>
  <si>
    <t>0091631000000</t>
  </si>
  <si>
    <t>Obec  přátelská rodině</t>
  </si>
  <si>
    <t>0091641000000</t>
  </si>
  <si>
    <t>Ministerstvo vnitra</t>
  </si>
  <si>
    <t>0091646000000</t>
  </si>
  <si>
    <t>MŠMT</t>
  </si>
  <si>
    <t>0010383000000</t>
  </si>
  <si>
    <t>Celkem vratky resort. ministerstvům</t>
  </si>
  <si>
    <t>MF</t>
  </si>
  <si>
    <t>Volby EP</t>
  </si>
  <si>
    <t>98018</t>
  </si>
  <si>
    <t>Celkem vratky MF</t>
  </si>
  <si>
    <t>Celkem odvody na  resortní min. v rámci FV za rok 2019</t>
  </si>
  <si>
    <t xml:space="preserve">d) Financování - tř. 8 </t>
  </si>
  <si>
    <t>tř. 8 - financování (strana MD)</t>
  </si>
  <si>
    <t>Odbor/Organizace</t>
  </si>
  <si>
    <t>Úprava rozpočtu          (v tis. Kč)</t>
  </si>
  <si>
    <t>vl. HMP</t>
  </si>
  <si>
    <t>0090106000000</t>
  </si>
  <si>
    <t>Nevyčerp. prostředky na konání nových voleb do ZMČ Nedvězí (vratka na MF)</t>
  </si>
  <si>
    <t>000</t>
  </si>
  <si>
    <t>8115</t>
  </si>
  <si>
    <t>0901</t>
  </si>
  <si>
    <t>Nevyčerp. prostředky na volby do  Evropského parlamentu (vratka na MF)</t>
  </si>
  <si>
    <t>0000</t>
  </si>
  <si>
    <t>98348</t>
  </si>
  <si>
    <t>C e l k e m</t>
  </si>
  <si>
    <t>Libuš</t>
  </si>
  <si>
    <t>Nebušice</t>
  </si>
  <si>
    <t xml:space="preserve">Suchdol </t>
  </si>
  <si>
    <t>Troja</t>
  </si>
  <si>
    <t>Nové volby do ZMČ Praha - Nedvězí</t>
  </si>
  <si>
    <t>c) Úprava rozpočtu běžných výdajů - odvod v rámci FV za rok 2019 resortním ministerstvům a MF (strana DAL)</t>
  </si>
  <si>
    <t>Integrace cizinců</t>
  </si>
  <si>
    <t>Volby  do Senátu PČR</t>
  </si>
  <si>
    <t>Volby do EP</t>
  </si>
  <si>
    <t>Výkon soc. práce</t>
  </si>
  <si>
    <t>D. Chabry</t>
  </si>
  <si>
    <t>Dubeč</t>
  </si>
  <si>
    <t>Křeslice</t>
  </si>
  <si>
    <t>Lysolaje</t>
  </si>
  <si>
    <t>Petrovice</t>
  </si>
  <si>
    <t>Mezisoučet - vratky nevyčerpaných dotací poskytnutých z MF</t>
  </si>
  <si>
    <t>Mezisoučet - vratky nevyčerpaných dotací poskytnutých z resortních ministerstev</t>
  </si>
  <si>
    <t>Zapojení fin. prostředků na dokrytí překročených výdajů na volby do  1/3 Senátu městským částem</t>
  </si>
  <si>
    <t>2) Úprava rozpočtu vl. hl. m. Prahy ve vazbě na finanční vypořádání dotací poskytnutých v roce 2018 MČ hl. m. Prahy z rozpočtu HMP</t>
  </si>
  <si>
    <t>a) Úprava rozpočtu příjmů vl. HMP - pol. 4137 - přijetí fin. prostředků od MČ HMP (strana MD)</t>
  </si>
  <si>
    <t>Úprava rozpočtu     (v tis. Kč)</t>
  </si>
  <si>
    <t>Částka v Kč</t>
  </si>
  <si>
    <t>0091642000001</t>
  </si>
  <si>
    <t>1016</t>
  </si>
  <si>
    <t>81</t>
  </si>
  <si>
    <t>108</t>
  </si>
  <si>
    <t>90</t>
  </si>
  <si>
    <t>Doplatky místních poplatků</t>
  </si>
  <si>
    <t>-</t>
  </si>
  <si>
    <t>0091642000003</t>
  </si>
  <si>
    <t>0091642000004</t>
  </si>
  <si>
    <t>0091642000005</t>
  </si>
  <si>
    <t>0091642000006</t>
  </si>
  <si>
    <t>0091642000008</t>
  </si>
  <si>
    <t>0091642000010</t>
  </si>
  <si>
    <t>0091642000014</t>
  </si>
  <si>
    <t>0091642000015</t>
  </si>
  <si>
    <t>0091642000020</t>
  </si>
  <si>
    <t>Praha - Kolovraty</t>
  </si>
  <si>
    <t>0091642000034</t>
  </si>
  <si>
    <t>Praha - Libuš</t>
  </si>
  <si>
    <t>0091642000038</t>
  </si>
  <si>
    <t>Praha - Řeporyje</t>
  </si>
  <si>
    <t>0091642000046</t>
  </si>
  <si>
    <t>Praha - Slivenec</t>
  </si>
  <si>
    <t>0091642000048</t>
  </si>
  <si>
    <t>Praha - Suchdol</t>
  </si>
  <si>
    <t>0091642000049</t>
  </si>
  <si>
    <t>Praha - Šeberov</t>
  </si>
  <si>
    <t>0091642000050</t>
  </si>
  <si>
    <t>Praha - Zbraslav</t>
  </si>
  <si>
    <t>0091642000056</t>
  </si>
  <si>
    <t>b) Úprava rozpočtu běžných  výdajů vl. HMP - pol. 5347 - poskytnutí fin. prostředků MČ HMP (strana DAL)</t>
  </si>
  <si>
    <t>Parcitipativní rozpočty (neinv.)</t>
  </si>
  <si>
    <t>ZOZ</t>
  </si>
  <si>
    <t>Parcitipativní rozpočty (inv.)</t>
  </si>
  <si>
    <t>119</t>
  </si>
  <si>
    <t>Přeplatky místních poplatků</t>
  </si>
  <si>
    <t>Praha - Ďáblice</t>
  </si>
  <si>
    <t>0091642000027</t>
  </si>
  <si>
    <t>Praha - Dolní Počernice</t>
  </si>
  <si>
    <t>0091642000030</t>
  </si>
  <si>
    <t>c) Úprava rozpočtu tř. 8 - financování (pol. 8115)</t>
  </si>
  <si>
    <t xml:space="preserve"> tř. 8 - financování (strana DAL)</t>
  </si>
  <si>
    <t>Úprava rozpočtu              (v tis. Kč)</t>
  </si>
  <si>
    <t>0091642000000</t>
  </si>
  <si>
    <t>tř. 8 - financování (strana DAL)</t>
  </si>
  <si>
    <t>Účelové prostředky r. 2019</t>
  </si>
  <si>
    <t>0091642000002</t>
  </si>
  <si>
    <t>115</t>
  </si>
  <si>
    <t>118</t>
  </si>
  <si>
    <t>Účelové prostředky r. 2018</t>
  </si>
  <si>
    <t>84</t>
  </si>
  <si>
    <t>96</t>
  </si>
  <si>
    <t>0091642000007</t>
  </si>
  <si>
    <t>0091642000009</t>
  </si>
  <si>
    <t>0091642000011</t>
  </si>
  <si>
    <t>0091642000012</t>
  </si>
  <si>
    <t>0091642000013</t>
  </si>
  <si>
    <t>0091642000016</t>
  </si>
  <si>
    <t>Praha 18</t>
  </si>
  <si>
    <t>0091642000018</t>
  </si>
  <si>
    <t>0091642000017</t>
  </si>
  <si>
    <t>0091642000019</t>
  </si>
  <si>
    <t>Ostatní vratky</t>
  </si>
  <si>
    <t>0091642000021</t>
  </si>
  <si>
    <t>0091642000022</t>
  </si>
  <si>
    <t>Praha - Běchovice</t>
  </si>
  <si>
    <t>0091642000023</t>
  </si>
  <si>
    <t>0091642000025</t>
  </si>
  <si>
    <t>Praha - Březiněves</t>
  </si>
  <si>
    <t>0091642000026</t>
  </si>
  <si>
    <t>Praha - Čakovice</t>
  </si>
  <si>
    <t>Praha - Dolní Chabry</t>
  </si>
  <si>
    <t>0091642000028</t>
  </si>
  <si>
    <t>Praha - Dolní Měcholupy</t>
  </si>
  <si>
    <t>0091642000029</t>
  </si>
  <si>
    <t>Praha - Dubeč</t>
  </si>
  <si>
    <t>0091642000031</t>
  </si>
  <si>
    <t>0091642000032</t>
  </si>
  <si>
    <t>Praha - Klánovice</t>
  </si>
  <si>
    <t>Praha - Koloděje</t>
  </si>
  <si>
    <t>0091642000033</t>
  </si>
  <si>
    <t>Praha - Královice</t>
  </si>
  <si>
    <t>0091642000035</t>
  </si>
  <si>
    <t>0091642000036</t>
  </si>
  <si>
    <t>Praha - Křeslice</t>
  </si>
  <si>
    <t>Praha - Kunratice</t>
  </si>
  <si>
    <t>0091642000037</t>
  </si>
  <si>
    <t>0091642000039</t>
  </si>
  <si>
    <t>Praha - Lipence</t>
  </si>
  <si>
    <t>Praha - Lochkov</t>
  </si>
  <si>
    <t>0091642000040</t>
  </si>
  <si>
    <t>0091642000041</t>
  </si>
  <si>
    <t>0091642000042</t>
  </si>
  <si>
    <t>Praha - Lysolaje</t>
  </si>
  <si>
    <t>Praha - Nebušice</t>
  </si>
  <si>
    <t>0091642000044</t>
  </si>
  <si>
    <t>Praha - Petrovice</t>
  </si>
  <si>
    <t>Praha - Přední Kopanina</t>
  </si>
  <si>
    <t>0091642000045</t>
  </si>
  <si>
    <t>Praha - Satalice</t>
  </si>
  <si>
    <t>0091642000047</t>
  </si>
  <si>
    <t>0091642000051</t>
  </si>
  <si>
    <t>0091642000052</t>
  </si>
  <si>
    <t>Praha - Štěrboholy</t>
  </si>
  <si>
    <t>Praha - Troja</t>
  </si>
  <si>
    <t>0091642000053</t>
  </si>
  <si>
    <t>Praha - Újezd</t>
  </si>
  <si>
    <t>0091642000054</t>
  </si>
  <si>
    <t>Praha - Velká Chuchle</t>
  </si>
  <si>
    <t>Praha - Vinoř</t>
  </si>
  <si>
    <t>0091642000055</t>
  </si>
  <si>
    <t>Praha - Zličín</t>
  </si>
  <si>
    <t>0091642000057</t>
  </si>
  <si>
    <t>Ostatní doplatky</t>
  </si>
  <si>
    <t>Praha - Nedvězí</t>
  </si>
  <si>
    <t>0091642000043</t>
  </si>
  <si>
    <t>Celkem dokrytí vyčerp. fin. prostředků MČ v rámci FV s HMP za rok 2019</t>
  </si>
  <si>
    <t>Celkem odvody MČ na HMP v rámci FV s HMP za rok 2019</t>
  </si>
  <si>
    <t>13101</t>
  </si>
  <si>
    <t>Příloha č. 10 k usnesení Zastupitelstva HMP č. 18/70 ze dne 2.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</si>
</sst>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" fontId="5" fillId="0" borderId="5" xfId="0" applyNumberFormat="1" applyFont="1" applyFill="1" applyBorder="1" applyAlignment="1">
      <alignment horizontal="right"/>
    </xf>
    <xf numFmtId="4" fontId="5" fillId="0" borderId="7" xfId="0" applyNumberFormat="1" applyFont="1" applyBorder="1"/>
    <xf numFmtId="49" fontId="9" fillId="2" borderId="4" xfId="0" applyNumberFormat="1" applyFont="1" applyFill="1" applyBorder="1" applyAlignment="1">
      <alignment horizontal="left"/>
    </xf>
    <xf numFmtId="49" fontId="9" fillId="2" borderId="5" xfId="0" applyNumberFormat="1" applyFont="1" applyFill="1" applyBorder="1" applyAlignment="1">
      <alignment horizontal="left"/>
    </xf>
    <xf numFmtId="49" fontId="9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" fontId="5" fillId="2" borderId="5" xfId="0" applyNumberFormat="1" applyFont="1" applyFill="1" applyBorder="1" applyAlignment="1">
      <alignment horizontal="right"/>
    </xf>
    <xf numFmtId="4" fontId="5" fillId="2" borderId="7" xfId="0" applyNumberFormat="1" applyFont="1" applyFill="1" applyBorder="1"/>
    <xf numFmtId="49" fontId="9" fillId="0" borderId="8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wrapText="1"/>
    </xf>
    <xf numFmtId="4" fontId="5" fillId="0" borderId="9" xfId="0" applyNumberFormat="1" applyFont="1" applyBorder="1"/>
    <xf numFmtId="4" fontId="9" fillId="0" borderId="9" xfId="0" applyNumberFormat="1" applyFont="1" applyBorder="1"/>
    <xf numFmtId="49" fontId="9" fillId="2" borderId="6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 wrapText="1"/>
    </xf>
    <xf numFmtId="4" fontId="9" fillId="2" borderId="9" xfId="0" applyNumberFormat="1" applyFont="1" applyFill="1" applyBorder="1"/>
    <xf numFmtId="4" fontId="10" fillId="0" borderId="9" xfId="0" applyNumberFormat="1" applyFont="1" applyBorder="1"/>
    <xf numFmtId="4" fontId="11" fillId="0" borderId="5" xfId="0" applyNumberFormat="1" applyFont="1" applyFill="1" applyBorder="1" applyAlignment="1">
      <alignment horizontal="right"/>
    </xf>
    <xf numFmtId="0" fontId="8" fillId="3" borderId="10" xfId="0" applyFont="1" applyFill="1" applyBorder="1"/>
    <xf numFmtId="0" fontId="8" fillId="3" borderId="11" xfId="0" applyFont="1" applyFill="1" applyBorder="1"/>
    <xf numFmtId="0" fontId="8" fillId="3" borderId="12" xfId="0" applyFont="1" applyFill="1" applyBorder="1"/>
    <xf numFmtId="49" fontId="8" fillId="3" borderId="2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left" wrapText="1"/>
    </xf>
    <xf numFmtId="4" fontId="5" fillId="0" borderId="6" xfId="0" applyNumberFormat="1" applyFont="1" applyBorder="1" applyAlignment="1">
      <alignment horizontal="right"/>
    </xf>
    <xf numFmtId="0" fontId="8" fillId="3" borderId="2" xfId="0" applyFont="1" applyFill="1" applyBorder="1"/>
    <xf numFmtId="4" fontId="5" fillId="3" borderId="2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0" fontId="6" fillId="0" borderId="0" xfId="0" applyFont="1" applyBorder="1"/>
    <xf numFmtId="0" fontId="12" fillId="0" borderId="0" xfId="0" applyFont="1" applyBorder="1"/>
    <xf numFmtId="4" fontId="6" fillId="0" borderId="0" xfId="0" applyNumberFormat="1" applyFont="1" applyBorder="1"/>
    <xf numFmtId="0" fontId="9" fillId="0" borderId="8" xfId="0" applyFont="1" applyBorder="1"/>
    <xf numFmtId="0" fontId="5" fillId="0" borderId="6" xfId="0" applyFont="1" applyBorder="1"/>
    <xf numFmtId="0" fontId="13" fillId="0" borderId="8" xfId="0" applyFont="1" applyBorder="1"/>
    <xf numFmtId="49" fontId="13" fillId="0" borderId="22" xfId="0" applyNumberFormat="1" applyFont="1" applyBorder="1"/>
    <xf numFmtId="0" fontId="13" fillId="0" borderId="6" xfId="0" applyFont="1" applyBorder="1" applyAlignment="1">
      <alignment wrapText="1"/>
    </xf>
    <xf numFmtId="0" fontId="14" fillId="0" borderId="6" xfId="0" applyFont="1" applyBorder="1"/>
    <xf numFmtId="49" fontId="14" fillId="0" borderId="6" xfId="0" applyNumberFormat="1" applyFont="1" applyBorder="1"/>
    <xf numFmtId="4" fontId="14" fillId="0" borderId="5" xfId="0" applyNumberFormat="1" applyFont="1" applyFill="1" applyBorder="1" applyAlignment="1">
      <alignment horizontal="right"/>
    </xf>
    <xf numFmtId="4" fontId="14" fillId="0" borderId="9" xfId="0" applyNumberFormat="1" applyFont="1" applyFill="1" applyBorder="1"/>
    <xf numFmtId="49" fontId="9" fillId="0" borderId="22" xfId="0" applyNumberFormat="1" applyFont="1" applyBorder="1"/>
    <xf numFmtId="0" fontId="9" fillId="0" borderId="23" xfId="0" applyFont="1" applyBorder="1"/>
    <xf numFmtId="49" fontId="9" fillId="0" borderId="24" xfId="0" applyNumberFormat="1" applyFont="1" applyBorder="1"/>
    <xf numFmtId="0" fontId="9" fillId="0" borderId="25" xfId="0" applyFont="1" applyBorder="1" applyAlignment="1">
      <alignment wrapText="1"/>
    </xf>
    <xf numFmtId="0" fontId="5" fillId="0" borderId="25" xfId="0" applyFont="1" applyBorder="1"/>
    <xf numFmtId="49" fontId="5" fillId="0" borderId="25" xfId="0" applyNumberFormat="1" applyFont="1" applyBorder="1"/>
    <xf numFmtId="4" fontId="5" fillId="0" borderId="9" xfId="0" applyNumberFormat="1" applyFont="1" applyFill="1" applyBorder="1"/>
    <xf numFmtId="0" fontId="7" fillId="2" borderId="26" xfId="0" applyFont="1" applyFill="1" applyBorder="1"/>
    <xf numFmtId="49" fontId="7" fillId="2" borderId="12" xfId="0" applyNumberFormat="1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49" fontId="8" fillId="2" borderId="2" xfId="0" applyNumberFormat="1" applyFont="1" applyFill="1" applyBorder="1"/>
    <xf numFmtId="4" fontId="8" fillId="2" borderId="3" xfId="0" applyNumberFormat="1" applyFont="1" applyFill="1" applyBorder="1"/>
    <xf numFmtId="0" fontId="0" fillId="0" borderId="0" xfId="0" applyBorder="1"/>
    <xf numFmtId="49" fontId="0" fillId="0" borderId="0" xfId="0" applyNumberFormat="1" applyBorder="1"/>
    <xf numFmtId="0" fontId="15" fillId="0" borderId="0" xfId="0" applyFont="1" applyBorder="1"/>
    <xf numFmtId="0" fontId="4" fillId="0" borderId="0" xfId="0" applyFont="1" applyBorder="1"/>
    <xf numFmtId="49" fontId="4" fillId="0" borderId="0" xfId="0" applyNumberFormat="1" applyFont="1" applyBorder="1"/>
    <xf numFmtId="4" fontId="4" fillId="0" borderId="0" xfId="0" applyNumberFormat="1" applyFont="1" applyBorder="1"/>
    <xf numFmtId="0" fontId="5" fillId="0" borderId="23" xfId="0" applyFont="1" applyBorder="1"/>
    <xf numFmtId="0" fontId="5" fillId="0" borderId="25" xfId="0" applyFont="1" applyFill="1" applyBorder="1" applyAlignment="1">
      <alignment horizontal="left" wrapText="1"/>
    </xf>
    <xf numFmtId="49" fontId="5" fillId="0" borderId="25" xfId="0" applyNumberFormat="1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6" xfId="0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right"/>
    </xf>
    <xf numFmtId="0" fontId="8" fillId="0" borderId="1" xfId="0" applyFont="1" applyBorder="1"/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16" fillId="0" borderId="0" xfId="0" applyFont="1" applyBorder="1"/>
    <xf numFmtId="49" fontId="16" fillId="0" borderId="0" xfId="0" applyNumberFormat="1" applyFont="1" applyBorder="1"/>
    <xf numFmtId="49" fontId="17" fillId="0" borderId="0" xfId="0" applyNumberFormat="1" applyFont="1" applyBorder="1"/>
    <xf numFmtId="49" fontId="17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/>
    <xf numFmtId="4" fontId="8" fillId="3" borderId="3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9" fontId="9" fillId="2" borderId="8" xfId="0" applyNumberFormat="1" applyFont="1" applyFill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right"/>
    </xf>
    <xf numFmtId="0" fontId="18" fillId="0" borderId="0" xfId="0" applyFont="1" applyBorder="1"/>
    <xf numFmtId="49" fontId="18" fillId="0" borderId="0" xfId="0" applyNumberFormat="1" applyFont="1" applyBorder="1"/>
    <xf numFmtId="0" fontId="18" fillId="0" borderId="0" xfId="0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" fontId="18" fillId="0" borderId="0" xfId="0" applyNumberFormat="1" applyFont="1" applyBorder="1"/>
    <xf numFmtId="0" fontId="5" fillId="0" borderId="8" xfId="0" applyFont="1" applyFill="1" applyBorder="1" applyAlignment="1">
      <alignment horizontal="left"/>
    </xf>
    <xf numFmtId="49" fontId="5" fillId="0" borderId="25" xfId="0" applyNumberFormat="1" applyFont="1" applyBorder="1" applyAlignment="1">
      <alignment wrapText="1"/>
    </xf>
    <xf numFmtId="49" fontId="5" fillId="0" borderId="38" xfId="0" applyNumberFormat="1" applyFont="1" applyFill="1" applyBorder="1" applyAlignment="1">
      <alignment horizontal="center"/>
    </xf>
    <xf numFmtId="4" fontId="8" fillId="0" borderId="6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49" fontId="5" fillId="0" borderId="41" xfId="0" applyNumberFormat="1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0" fillId="0" borderId="47" xfId="0" applyBorder="1"/>
    <xf numFmtId="4" fontId="8" fillId="0" borderId="42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8" fillId="0" borderId="28" xfId="0" applyNumberFormat="1" applyFont="1" applyFill="1" applyBorder="1" applyAlignment="1">
      <alignment horizontal="right"/>
    </xf>
    <xf numFmtId="4" fontId="8" fillId="0" borderId="43" xfId="0" applyNumberFormat="1" applyFont="1" applyFill="1" applyBorder="1" applyAlignment="1">
      <alignment horizontal="right"/>
    </xf>
    <xf numFmtId="49" fontId="5" fillId="0" borderId="25" xfId="0" applyNumberFormat="1" applyFont="1" applyFill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5" borderId="25" xfId="0" applyFont="1" applyFill="1" applyBorder="1" applyAlignment="1">
      <alignment wrapText="1"/>
    </xf>
    <xf numFmtId="49" fontId="5" fillId="5" borderId="6" xfId="0" applyNumberFormat="1" applyFont="1" applyFill="1" applyBorder="1" applyAlignment="1">
      <alignment horizontal="center"/>
    </xf>
    <xf numFmtId="4" fontId="8" fillId="5" borderId="40" xfId="0" applyNumberFormat="1" applyFont="1" applyFill="1" applyBorder="1" applyAlignment="1">
      <alignment horizontal="right"/>
    </xf>
    <xf numFmtId="49" fontId="5" fillId="0" borderId="20" xfId="0" applyNumberFormat="1" applyFont="1" applyFill="1" applyBorder="1" applyAlignment="1">
      <alignment horizontal="center"/>
    </xf>
    <xf numFmtId="0" fontId="5" fillId="0" borderId="1" xfId="0" applyFont="1" applyBorder="1"/>
    <xf numFmtId="49" fontId="5" fillId="0" borderId="38" xfId="0" applyNumberFormat="1" applyFont="1" applyBorder="1" applyAlignment="1">
      <alignment horizontal="center"/>
    </xf>
    <xf numFmtId="0" fontId="5" fillId="0" borderId="38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46" xfId="0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39" xfId="0" applyNumberFormat="1" applyFont="1" applyBorder="1"/>
    <xf numFmtId="49" fontId="8" fillId="0" borderId="11" xfId="0" applyNumberFormat="1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5" fillId="0" borderId="4" xfId="0" applyFont="1" applyBorder="1"/>
    <xf numFmtId="49" fontId="5" fillId="0" borderId="22" xfId="0" applyNumberFormat="1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8" fillId="0" borderId="10" xfId="0" applyFont="1" applyBorder="1"/>
    <xf numFmtId="49" fontId="8" fillId="0" borderId="44" xfId="0" applyNumberFormat="1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2" fontId="0" fillId="0" borderId="0" xfId="0" applyNumberFormat="1"/>
    <xf numFmtId="2" fontId="4" fillId="0" borderId="0" xfId="0" applyNumberFormat="1" applyFont="1"/>
    <xf numFmtId="0" fontId="8" fillId="2" borderId="10" xfId="0" applyFont="1" applyFill="1" applyBorder="1"/>
    <xf numFmtId="0" fontId="8" fillId="2" borderId="12" xfId="0" applyFont="1" applyFill="1" applyBorder="1" applyAlignment="1">
      <alignment horizontal="center"/>
    </xf>
    <xf numFmtId="49" fontId="8" fillId="2" borderId="12" xfId="0" applyNumberFormat="1" applyFont="1" applyFill="1" applyBorder="1"/>
    <xf numFmtId="49" fontId="8" fillId="2" borderId="2" xfId="0" applyNumberFormat="1" applyFont="1" applyFill="1" applyBorder="1" applyAlignment="1">
      <alignment horizontal="center"/>
    </xf>
    <xf numFmtId="4" fontId="8" fillId="2" borderId="44" xfId="0" applyNumberFormat="1" applyFont="1" applyFill="1" applyBorder="1"/>
    <xf numFmtId="0" fontId="8" fillId="2" borderId="2" xfId="0" applyFont="1" applyFill="1" applyBorder="1" applyAlignment="1">
      <alignment horizontal="center"/>
    </xf>
    <xf numFmtId="49" fontId="8" fillId="2" borderId="45" xfId="0" applyNumberFormat="1" applyFont="1" applyFill="1" applyBorder="1"/>
    <xf numFmtId="4" fontId="8" fillId="2" borderId="2" xfId="0" applyNumberFormat="1" applyFont="1" applyFill="1" applyBorder="1"/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tabSelected="1" workbookViewId="0"/>
  </sheetViews>
  <sheetFormatPr defaultRowHeight="15" outlineLevelRow="2" x14ac:dyDescent="0.25"/>
  <cols>
    <col min="1" max="1" width="19.5703125" customWidth="1"/>
    <col min="2" max="2" width="12.42578125" customWidth="1"/>
    <col min="3" max="3" width="29.85546875" customWidth="1"/>
    <col min="4" max="4" width="7.5703125" style="3" customWidth="1"/>
    <col min="5" max="5" width="7.28515625" style="3" customWidth="1"/>
    <col min="6" max="6" width="6.85546875" style="3" customWidth="1"/>
    <col min="7" max="7" width="6.140625" style="3" customWidth="1"/>
    <col min="8" max="9" width="12.7109375" style="4" customWidth="1"/>
    <col min="11" max="11" width="9.140625" style="144"/>
    <col min="12" max="12" width="11.42578125" style="144" bestFit="1" customWidth="1"/>
    <col min="13" max="13" width="12.5703125" style="144" bestFit="1" customWidth="1"/>
    <col min="14" max="16" width="9.140625" style="144"/>
  </cols>
  <sheetData>
    <row r="1" spans="1:9" ht="15.75" x14ac:dyDescent="0.25">
      <c r="A1" s="1" t="s">
        <v>331</v>
      </c>
      <c r="B1" s="2"/>
      <c r="C1" s="2"/>
      <c r="H1" s="3"/>
    </row>
    <row r="2" spans="1:9" x14ac:dyDescent="0.25">
      <c r="H2" s="3"/>
    </row>
    <row r="3" spans="1:9" x14ac:dyDescent="0.25">
      <c r="A3" s="5" t="s">
        <v>0</v>
      </c>
      <c r="B3" s="5"/>
      <c r="C3" s="5"/>
      <c r="D3" s="6"/>
      <c r="E3" s="6"/>
      <c r="F3" s="6"/>
      <c r="G3" s="6"/>
      <c r="H3" s="6"/>
    </row>
    <row r="4" spans="1:9" x14ac:dyDescent="0.25">
      <c r="A4" s="5" t="s">
        <v>1</v>
      </c>
      <c r="B4" s="5"/>
      <c r="C4" s="5"/>
      <c r="D4" s="6"/>
      <c r="E4" s="6"/>
      <c r="F4" s="6"/>
      <c r="G4" s="6"/>
      <c r="H4" s="6"/>
    </row>
    <row r="5" spans="1:9" x14ac:dyDescent="0.25">
      <c r="A5" s="5"/>
      <c r="B5" s="5"/>
      <c r="C5" s="5"/>
      <c r="D5" s="6"/>
      <c r="E5" s="6"/>
      <c r="F5" s="6"/>
      <c r="G5" s="6"/>
      <c r="H5" s="6"/>
    </row>
    <row r="6" spans="1:9" ht="15.75" thickBot="1" x14ac:dyDescent="0.3">
      <c r="A6" s="5" t="s">
        <v>2</v>
      </c>
      <c r="B6" s="5"/>
      <c r="C6" s="5"/>
      <c r="D6" s="6"/>
      <c r="E6" s="6"/>
      <c r="F6" s="6"/>
      <c r="G6" s="6"/>
      <c r="H6" s="6"/>
    </row>
    <row r="7" spans="1:9" ht="25.5" customHeight="1" thickBot="1" x14ac:dyDescent="0.3">
      <c r="A7" s="7" t="s">
        <v>3</v>
      </c>
      <c r="B7" s="8" t="s">
        <v>4</v>
      </c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10" t="s">
        <v>10</v>
      </c>
      <c r="I7" s="10" t="s">
        <v>11</v>
      </c>
    </row>
    <row r="8" spans="1:9" ht="15" customHeight="1" outlineLevel="2" x14ac:dyDescent="0.25">
      <c r="A8" s="11" t="s">
        <v>24</v>
      </c>
      <c r="B8" s="12" t="s">
        <v>25</v>
      </c>
      <c r="C8" s="13" t="s">
        <v>14</v>
      </c>
      <c r="D8" s="14" t="s">
        <v>15</v>
      </c>
      <c r="E8" s="15" t="s">
        <v>16</v>
      </c>
      <c r="F8" s="14">
        <v>13011</v>
      </c>
      <c r="G8" s="15" t="s">
        <v>17</v>
      </c>
      <c r="H8" s="16">
        <v>11</v>
      </c>
      <c r="I8" s="17">
        <v>11020</v>
      </c>
    </row>
    <row r="9" spans="1:9" ht="15" customHeight="1" outlineLevel="2" x14ac:dyDescent="0.25">
      <c r="A9" s="11" t="s">
        <v>18</v>
      </c>
      <c r="B9" s="12" t="s">
        <v>19</v>
      </c>
      <c r="C9" s="13" t="s">
        <v>14</v>
      </c>
      <c r="D9" s="14" t="s">
        <v>15</v>
      </c>
      <c r="E9" s="15" t="s">
        <v>16</v>
      </c>
      <c r="F9" s="14">
        <v>13011</v>
      </c>
      <c r="G9" s="15" t="s">
        <v>17</v>
      </c>
      <c r="H9" s="16">
        <v>144.9</v>
      </c>
      <c r="I9" s="17">
        <v>144929.14000000001</v>
      </c>
    </row>
    <row r="10" spans="1:9" ht="15" customHeight="1" outlineLevel="2" x14ac:dyDescent="0.25">
      <c r="A10" s="11" t="s">
        <v>20</v>
      </c>
      <c r="B10" s="12" t="s">
        <v>21</v>
      </c>
      <c r="C10" s="13" t="s">
        <v>14</v>
      </c>
      <c r="D10" s="14" t="s">
        <v>15</v>
      </c>
      <c r="E10" s="15" t="s">
        <v>16</v>
      </c>
      <c r="F10" s="14">
        <v>13011</v>
      </c>
      <c r="G10" s="15" t="s">
        <v>17</v>
      </c>
      <c r="H10" s="16">
        <v>113.6</v>
      </c>
      <c r="I10" s="17">
        <v>113603.5</v>
      </c>
    </row>
    <row r="11" spans="1:9" ht="15" customHeight="1" outlineLevel="2" x14ac:dyDescent="0.25">
      <c r="A11" s="11" t="s">
        <v>30</v>
      </c>
      <c r="B11" s="12" t="s">
        <v>31</v>
      </c>
      <c r="C11" s="13" t="s">
        <v>14</v>
      </c>
      <c r="D11" s="14" t="s">
        <v>15</v>
      </c>
      <c r="E11" s="15" t="s">
        <v>16</v>
      </c>
      <c r="F11" s="14">
        <v>13011</v>
      </c>
      <c r="G11" s="15" t="s">
        <v>17</v>
      </c>
      <c r="H11" s="16">
        <v>1.7</v>
      </c>
      <c r="I11" s="17">
        <v>1705.57</v>
      </c>
    </row>
    <row r="12" spans="1:9" ht="15" customHeight="1" outlineLevel="2" x14ac:dyDescent="0.25">
      <c r="A12" s="11" t="s">
        <v>28</v>
      </c>
      <c r="B12" s="12" t="s">
        <v>29</v>
      </c>
      <c r="C12" s="13" t="s">
        <v>14</v>
      </c>
      <c r="D12" s="14" t="s">
        <v>15</v>
      </c>
      <c r="E12" s="15" t="s">
        <v>16</v>
      </c>
      <c r="F12" s="14">
        <v>13011</v>
      </c>
      <c r="G12" s="15" t="s">
        <v>17</v>
      </c>
      <c r="H12" s="16">
        <v>244.2</v>
      </c>
      <c r="I12" s="17">
        <v>244218.41</v>
      </c>
    </row>
    <row r="13" spans="1:9" ht="15" customHeight="1" outlineLevel="2" x14ac:dyDescent="0.25">
      <c r="A13" s="11" t="s">
        <v>22</v>
      </c>
      <c r="B13" s="12" t="s">
        <v>23</v>
      </c>
      <c r="C13" s="13" t="s">
        <v>14</v>
      </c>
      <c r="D13" s="14" t="s">
        <v>15</v>
      </c>
      <c r="E13" s="15" t="s">
        <v>16</v>
      </c>
      <c r="F13" s="14">
        <v>13011</v>
      </c>
      <c r="G13" s="15" t="s">
        <v>17</v>
      </c>
      <c r="H13" s="16">
        <v>585.4</v>
      </c>
      <c r="I13" s="17">
        <v>585363</v>
      </c>
    </row>
    <row r="14" spans="1:9" ht="15" customHeight="1" outlineLevel="2" x14ac:dyDescent="0.25">
      <c r="A14" s="11" t="s">
        <v>26</v>
      </c>
      <c r="B14" s="12" t="s">
        <v>27</v>
      </c>
      <c r="C14" s="13" t="s">
        <v>14</v>
      </c>
      <c r="D14" s="14" t="s">
        <v>15</v>
      </c>
      <c r="E14" s="15" t="s">
        <v>16</v>
      </c>
      <c r="F14" s="14">
        <v>13011</v>
      </c>
      <c r="G14" s="15" t="s">
        <v>17</v>
      </c>
      <c r="H14" s="16">
        <v>367.4</v>
      </c>
      <c r="I14" s="17">
        <v>367354.77</v>
      </c>
    </row>
    <row r="15" spans="1:9" ht="15" customHeight="1" outlineLevel="2" x14ac:dyDescent="0.25">
      <c r="A15" s="11" t="s">
        <v>12</v>
      </c>
      <c r="B15" s="12" t="s">
        <v>13</v>
      </c>
      <c r="C15" s="13" t="s">
        <v>14</v>
      </c>
      <c r="D15" s="14" t="s">
        <v>15</v>
      </c>
      <c r="E15" s="15" t="s">
        <v>16</v>
      </c>
      <c r="F15" s="14">
        <v>13011</v>
      </c>
      <c r="G15" s="15" t="s">
        <v>17</v>
      </c>
      <c r="H15" s="16">
        <v>0.3</v>
      </c>
      <c r="I15" s="17">
        <v>281</v>
      </c>
    </row>
    <row r="16" spans="1:9" ht="15" customHeight="1" outlineLevel="2" x14ac:dyDescent="0.25">
      <c r="A16" s="18"/>
      <c r="B16" s="19"/>
      <c r="C16" s="20"/>
      <c r="D16" s="21"/>
      <c r="E16" s="22"/>
      <c r="F16" s="21" t="s">
        <v>32</v>
      </c>
      <c r="G16" s="22"/>
      <c r="H16" s="23">
        <f>SUM(H8:H15)</f>
        <v>1468.4999999999998</v>
      </c>
      <c r="I16" s="24">
        <f>SUM(I8:I15)</f>
        <v>1468475.3900000001</v>
      </c>
    </row>
    <row r="17" spans="1:9" ht="15" customHeight="1" outlineLevel="2" x14ac:dyDescent="0.25">
      <c r="A17" s="25" t="s">
        <v>38</v>
      </c>
      <c r="B17" s="26" t="s">
        <v>39</v>
      </c>
      <c r="C17" s="27" t="s">
        <v>199</v>
      </c>
      <c r="D17" s="14" t="s">
        <v>15</v>
      </c>
      <c r="E17" s="14" t="s">
        <v>16</v>
      </c>
      <c r="F17" s="14">
        <v>13015</v>
      </c>
      <c r="G17" s="14" t="s">
        <v>36</v>
      </c>
      <c r="H17" s="100">
        <v>1228.5999999999999</v>
      </c>
      <c r="I17" s="28">
        <v>1228636</v>
      </c>
    </row>
    <row r="18" spans="1:9" ht="15" customHeight="1" outlineLevel="2" x14ac:dyDescent="0.25">
      <c r="A18" s="25" t="s">
        <v>30</v>
      </c>
      <c r="B18" s="26" t="s">
        <v>40</v>
      </c>
      <c r="C18" s="27" t="s">
        <v>199</v>
      </c>
      <c r="D18" s="14" t="s">
        <v>15</v>
      </c>
      <c r="E18" s="14" t="s">
        <v>16</v>
      </c>
      <c r="F18" s="14">
        <v>13015</v>
      </c>
      <c r="G18" s="14" t="s">
        <v>36</v>
      </c>
      <c r="H18" s="100">
        <v>0.1</v>
      </c>
      <c r="I18" s="28">
        <v>65</v>
      </c>
    </row>
    <row r="19" spans="1:9" ht="15" customHeight="1" outlineLevel="2" x14ac:dyDescent="0.25">
      <c r="A19" s="25" t="s">
        <v>33</v>
      </c>
      <c r="B19" s="26" t="s">
        <v>34</v>
      </c>
      <c r="C19" s="27" t="s">
        <v>199</v>
      </c>
      <c r="D19" s="14" t="s">
        <v>15</v>
      </c>
      <c r="E19" s="14" t="s">
        <v>16</v>
      </c>
      <c r="F19" s="14">
        <v>13015</v>
      </c>
      <c r="G19" s="14" t="s">
        <v>36</v>
      </c>
      <c r="H19" s="100">
        <v>0</v>
      </c>
      <c r="I19" s="28">
        <v>8</v>
      </c>
    </row>
    <row r="20" spans="1:9" ht="15" customHeight="1" outlineLevel="2" x14ac:dyDescent="0.25">
      <c r="A20" s="25" t="s">
        <v>12</v>
      </c>
      <c r="B20" s="26" t="s">
        <v>37</v>
      </c>
      <c r="C20" s="27" t="s">
        <v>199</v>
      </c>
      <c r="D20" s="14" t="s">
        <v>15</v>
      </c>
      <c r="E20" s="14" t="s">
        <v>16</v>
      </c>
      <c r="F20" s="14">
        <v>13015</v>
      </c>
      <c r="G20" s="14" t="s">
        <v>36</v>
      </c>
      <c r="H20" s="100">
        <v>0.1</v>
      </c>
      <c r="I20" s="28">
        <v>65</v>
      </c>
    </row>
    <row r="21" spans="1:9" ht="15" customHeight="1" outlineLevel="2" x14ac:dyDescent="0.25">
      <c r="A21" s="18"/>
      <c r="B21" s="19"/>
      <c r="C21" s="20"/>
      <c r="D21" s="21"/>
      <c r="E21" s="22"/>
      <c r="F21" s="21" t="s">
        <v>41</v>
      </c>
      <c r="G21" s="22"/>
      <c r="H21" s="23">
        <f>SUM(H17:H20)</f>
        <v>1228.7999999999997</v>
      </c>
      <c r="I21" s="24">
        <f>SUM(I17:I20)</f>
        <v>1228774</v>
      </c>
    </row>
    <row r="22" spans="1:9" ht="15" customHeight="1" outlineLevel="2" x14ac:dyDescent="0.25">
      <c r="A22" s="25" t="s">
        <v>20</v>
      </c>
      <c r="B22" s="26" t="s">
        <v>112</v>
      </c>
      <c r="C22" s="27" t="s">
        <v>164</v>
      </c>
      <c r="D22" s="14" t="s">
        <v>15</v>
      </c>
      <c r="E22" s="14" t="s">
        <v>16</v>
      </c>
      <c r="F22" s="14" t="s">
        <v>113</v>
      </c>
      <c r="G22" s="14" t="s">
        <v>36</v>
      </c>
      <c r="H22" s="16">
        <v>4.3</v>
      </c>
      <c r="I22" s="29">
        <v>4346</v>
      </c>
    </row>
    <row r="23" spans="1:9" ht="15" customHeight="1" outlineLevel="2" x14ac:dyDescent="0.25">
      <c r="A23" s="25" t="s">
        <v>52</v>
      </c>
      <c r="B23" s="26" t="s">
        <v>114</v>
      </c>
      <c r="C23" s="27" t="s">
        <v>164</v>
      </c>
      <c r="D23" s="14" t="s">
        <v>15</v>
      </c>
      <c r="E23" s="14" t="s">
        <v>16</v>
      </c>
      <c r="F23" s="14" t="s">
        <v>113</v>
      </c>
      <c r="G23" s="14" t="s">
        <v>36</v>
      </c>
      <c r="H23" s="16">
        <v>40.4</v>
      </c>
      <c r="I23" s="29">
        <v>40441</v>
      </c>
    </row>
    <row r="24" spans="1:9" ht="15" customHeight="1" outlineLevel="2" x14ac:dyDescent="0.25">
      <c r="A24" s="101"/>
      <c r="B24" s="30"/>
      <c r="C24" s="31"/>
      <c r="D24" s="21"/>
      <c r="E24" s="21"/>
      <c r="F24" s="21" t="s">
        <v>115</v>
      </c>
      <c r="G24" s="21"/>
      <c r="H24" s="23">
        <f>SUM(H22:H23)</f>
        <v>44.699999999999996</v>
      </c>
      <c r="I24" s="32">
        <f>SUM(I22:I23)</f>
        <v>44787</v>
      </c>
    </row>
    <row r="25" spans="1:9" ht="15" customHeight="1" outlineLevel="2" x14ac:dyDescent="0.25">
      <c r="A25" s="25" t="s">
        <v>38</v>
      </c>
      <c r="B25" s="26" t="s">
        <v>128</v>
      </c>
      <c r="C25" s="27" t="s">
        <v>196</v>
      </c>
      <c r="D25" s="14" t="s">
        <v>15</v>
      </c>
      <c r="E25" s="14" t="s">
        <v>16</v>
      </c>
      <c r="F25" s="14" t="s">
        <v>118</v>
      </c>
      <c r="G25" s="14" t="s">
        <v>119</v>
      </c>
      <c r="H25" s="16">
        <v>66.8</v>
      </c>
      <c r="I25" s="29">
        <v>66796</v>
      </c>
    </row>
    <row r="26" spans="1:9" ht="15" customHeight="1" outlineLevel="2" x14ac:dyDescent="0.25">
      <c r="A26" s="25" t="s">
        <v>44</v>
      </c>
      <c r="B26" s="26" t="s">
        <v>120</v>
      </c>
      <c r="C26" s="27" t="s">
        <v>196</v>
      </c>
      <c r="D26" s="14" t="s">
        <v>15</v>
      </c>
      <c r="E26" s="14" t="s">
        <v>16</v>
      </c>
      <c r="F26" s="14" t="s">
        <v>118</v>
      </c>
      <c r="G26" s="14" t="s">
        <v>119</v>
      </c>
      <c r="H26" s="16">
        <v>229.3</v>
      </c>
      <c r="I26" s="33">
        <v>229260.6</v>
      </c>
    </row>
    <row r="27" spans="1:9" ht="15" customHeight="1" outlineLevel="2" x14ac:dyDescent="0.25">
      <c r="A27" s="25" t="s">
        <v>20</v>
      </c>
      <c r="B27" s="26" t="s">
        <v>122</v>
      </c>
      <c r="C27" s="27" t="s">
        <v>196</v>
      </c>
      <c r="D27" s="14" t="s">
        <v>15</v>
      </c>
      <c r="E27" s="14" t="s">
        <v>16</v>
      </c>
      <c r="F27" s="14" t="s">
        <v>118</v>
      </c>
      <c r="G27" s="14" t="s">
        <v>119</v>
      </c>
      <c r="H27" s="16">
        <v>208.1</v>
      </c>
      <c r="I27" s="29">
        <v>208098.8</v>
      </c>
    </row>
    <row r="28" spans="1:9" ht="15" customHeight="1" outlineLevel="2" x14ac:dyDescent="0.25">
      <c r="A28" s="25" t="s">
        <v>46</v>
      </c>
      <c r="B28" s="26" t="s">
        <v>121</v>
      </c>
      <c r="C28" s="27" t="s">
        <v>196</v>
      </c>
      <c r="D28" s="14" t="s">
        <v>15</v>
      </c>
      <c r="E28" s="14" t="s">
        <v>16</v>
      </c>
      <c r="F28" s="14" t="s">
        <v>118</v>
      </c>
      <c r="G28" s="14" t="s">
        <v>119</v>
      </c>
      <c r="H28" s="16">
        <v>255.1</v>
      </c>
      <c r="I28" s="29">
        <v>255056</v>
      </c>
    </row>
    <row r="29" spans="1:9" ht="15" customHeight="1" outlineLevel="2" x14ac:dyDescent="0.25">
      <c r="A29" s="25" t="s">
        <v>33</v>
      </c>
      <c r="B29" s="26" t="s">
        <v>116</v>
      </c>
      <c r="C29" s="27" t="s">
        <v>196</v>
      </c>
      <c r="D29" s="14" t="s">
        <v>15</v>
      </c>
      <c r="E29" s="14" t="s">
        <v>16</v>
      </c>
      <c r="F29" s="14" t="s">
        <v>118</v>
      </c>
      <c r="G29" s="14" t="s">
        <v>119</v>
      </c>
      <c r="H29" s="16">
        <v>34</v>
      </c>
      <c r="I29" s="29">
        <v>34028</v>
      </c>
    </row>
    <row r="30" spans="1:9" ht="15" customHeight="1" outlineLevel="2" x14ac:dyDescent="0.25">
      <c r="A30" s="25" t="s">
        <v>22</v>
      </c>
      <c r="B30" s="26" t="s">
        <v>124</v>
      </c>
      <c r="C30" s="27" t="s">
        <v>196</v>
      </c>
      <c r="D30" s="14" t="s">
        <v>15</v>
      </c>
      <c r="E30" s="14" t="s">
        <v>16</v>
      </c>
      <c r="F30" s="14" t="s">
        <v>118</v>
      </c>
      <c r="G30" s="14" t="s">
        <v>119</v>
      </c>
      <c r="H30" s="16">
        <v>95.9</v>
      </c>
      <c r="I30" s="29">
        <v>95939</v>
      </c>
    </row>
    <row r="31" spans="1:9" ht="15" customHeight="1" outlineLevel="2" x14ac:dyDescent="0.25">
      <c r="A31" s="25" t="s">
        <v>26</v>
      </c>
      <c r="B31" s="26" t="s">
        <v>125</v>
      </c>
      <c r="C31" s="27" t="s">
        <v>196</v>
      </c>
      <c r="D31" s="14" t="s">
        <v>15</v>
      </c>
      <c r="E31" s="14" t="s">
        <v>16</v>
      </c>
      <c r="F31" s="14" t="s">
        <v>118</v>
      </c>
      <c r="G31" s="14" t="s">
        <v>119</v>
      </c>
      <c r="H31" s="16">
        <v>68.599999999999994</v>
      </c>
      <c r="I31" s="29">
        <v>68554.740000000005</v>
      </c>
    </row>
    <row r="32" spans="1:9" ht="15" customHeight="1" outlineLevel="2" x14ac:dyDescent="0.25">
      <c r="A32" s="25" t="s">
        <v>126</v>
      </c>
      <c r="B32" s="26" t="s">
        <v>127</v>
      </c>
      <c r="C32" s="27" t="s">
        <v>196</v>
      </c>
      <c r="D32" s="14" t="s">
        <v>15</v>
      </c>
      <c r="E32" s="14" t="s">
        <v>16</v>
      </c>
      <c r="F32" s="14" t="s">
        <v>118</v>
      </c>
      <c r="G32" s="14" t="s">
        <v>119</v>
      </c>
      <c r="H32" s="16">
        <v>89.4</v>
      </c>
      <c r="I32" s="29">
        <v>89390</v>
      </c>
    </row>
    <row r="33" spans="1:9" ht="15" customHeight="1" outlineLevel="2" x14ac:dyDescent="0.25">
      <c r="A33" s="25" t="s">
        <v>190</v>
      </c>
      <c r="B33" s="26" t="s">
        <v>123</v>
      </c>
      <c r="C33" s="27" t="s">
        <v>196</v>
      </c>
      <c r="D33" s="14" t="s">
        <v>15</v>
      </c>
      <c r="E33" s="14" t="s">
        <v>16</v>
      </c>
      <c r="F33" s="14" t="s">
        <v>118</v>
      </c>
      <c r="G33" s="14" t="s">
        <v>119</v>
      </c>
      <c r="H33" s="16">
        <v>458.1</v>
      </c>
      <c r="I33" s="29">
        <v>458082.35</v>
      </c>
    </row>
    <row r="34" spans="1:9" ht="15" customHeight="1" outlineLevel="2" x14ac:dyDescent="0.25">
      <c r="A34" s="101"/>
      <c r="B34" s="30"/>
      <c r="C34" s="31"/>
      <c r="D34" s="21"/>
      <c r="E34" s="21"/>
      <c r="F34" s="21" t="s">
        <v>129</v>
      </c>
      <c r="G34" s="21"/>
      <c r="H34" s="23">
        <f>SUM(H25:H33)</f>
        <v>1505.3000000000002</v>
      </c>
      <c r="I34" s="32">
        <f>SUM(I25:I33)</f>
        <v>1505205.4899999998</v>
      </c>
    </row>
    <row r="35" spans="1:9" ht="15" customHeight="1" outlineLevel="2" x14ac:dyDescent="0.25">
      <c r="A35" s="25" t="s">
        <v>54</v>
      </c>
      <c r="B35" s="26" t="s">
        <v>130</v>
      </c>
      <c r="C35" s="27" t="s">
        <v>131</v>
      </c>
      <c r="D35" s="14" t="s">
        <v>15</v>
      </c>
      <c r="E35" s="14" t="s">
        <v>16</v>
      </c>
      <c r="F35" s="14" t="s">
        <v>132</v>
      </c>
      <c r="G35" s="14" t="s">
        <v>133</v>
      </c>
      <c r="H35" s="16">
        <v>94.8</v>
      </c>
      <c r="I35" s="29">
        <v>94770.27</v>
      </c>
    </row>
    <row r="36" spans="1:9" ht="15" customHeight="1" outlineLevel="2" x14ac:dyDescent="0.25">
      <c r="A36" s="101"/>
      <c r="B36" s="30"/>
      <c r="C36" s="31"/>
      <c r="D36" s="21"/>
      <c r="E36" s="21"/>
      <c r="F36" s="21" t="s">
        <v>134</v>
      </c>
      <c r="G36" s="21"/>
      <c r="H36" s="23">
        <v>94.8</v>
      </c>
      <c r="I36" s="32">
        <v>94770.27</v>
      </c>
    </row>
    <row r="37" spans="1:9" ht="36.75" x14ac:dyDescent="0.25">
      <c r="A37" s="50"/>
      <c r="B37" s="51"/>
      <c r="C37" s="52" t="s">
        <v>206</v>
      </c>
      <c r="D37" s="53"/>
      <c r="E37" s="53"/>
      <c r="F37" s="53"/>
      <c r="G37" s="54"/>
      <c r="H37" s="55">
        <f>H16+H21+H24+H34+H36</f>
        <v>4342.0999999999995</v>
      </c>
      <c r="I37" s="103">
        <f>I16+I21+I24+I34+I36</f>
        <v>4342012.1499999994</v>
      </c>
    </row>
    <row r="38" spans="1:9" ht="15" customHeight="1" outlineLevel="2" x14ac:dyDescent="0.25">
      <c r="A38" s="25" t="s">
        <v>48</v>
      </c>
      <c r="B38" s="26" t="s">
        <v>49</v>
      </c>
      <c r="C38" s="27" t="s">
        <v>43</v>
      </c>
      <c r="D38" s="14" t="s">
        <v>15</v>
      </c>
      <c r="E38" s="14" t="s">
        <v>16</v>
      </c>
      <c r="F38" s="14">
        <v>98018</v>
      </c>
      <c r="G38" s="14" t="s">
        <v>17</v>
      </c>
      <c r="H38" s="100">
        <v>20.6</v>
      </c>
      <c r="I38" s="28">
        <v>20580</v>
      </c>
    </row>
    <row r="39" spans="1:9" ht="15" customHeight="1" outlineLevel="2" x14ac:dyDescent="0.25">
      <c r="A39" s="25" t="s">
        <v>24</v>
      </c>
      <c r="B39" s="26" t="s">
        <v>25</v>
      </c>
      <c r="C39" s="27" t="s">
        <v>43</v>
      </c>
      <c r="D39" s="14" t="s">
        <v>15</v>
      </c>
      <c r="E39" s="14" t="s">
        <v>16</v>
      </c>
      <c r="F39" s="14">
        <v>98018</v>
      </c>
      <c r="G39" s="14" t="s">
        <v>17</v>
      </c>
      <c r="H39" s="100">
        <v>0</v>
      </c>
      <c r="I39" s="28">
        <v>30</v>
      </c>
    </row>
    <row r="40" spans="1:9" ht="15" customHeight="1" outlineLevel="2" x14ac:dyDescent="0.25">
      <c r="A40" s="25" t="s">
        <v>38</v>
      </c>
      <c r="B40" s="26" t="s">
        <v>56</v>
      </c>
      <c r="C40" s="27" t="s">
        <v>43</v>
      </c>
      <c r="D40" s="14" t="s">
        <v>15</v>
      </c>
      <c r="E40" s="14" t="s">
        <v>16</v>
      </c>
      <c r="F40" s="14">
        <v>98018</v>
      </c>
      <c r="G40" s="14" t="s">
        <v>17</v>
      </c>
      <c r="H40" s="100">
        <v>15.8</v>
      </c>
      <c r="I40" s="28">
        <v>15846</v>
      </c>
    </row>
    <row r="41" spans="1:9" ht="15" customHeight="1" outlineLevel="2" x14ac:dyDescent="0.25">
      <c r="A41" s="25" t="s">
        <v>44</v>
      </c>
      <c r="B41" s="26" t="s">
        <v>45</v>
      </c>
      <c r="C41" s="27" t="s">
        <v>43</v>
      </c>
      <c r="D41" s="14" t="s">
        <v>15</v>
      </c>
      <c r="E41" s="14" t="s">
        <v>16</v>
      </c>
      <c r="F41" s="14">
        <v>98018</v>
      </c>
      <c r="G41" s="14" t="s">
        <v>17</v>
      </c>
      <c r="H41" s="100">
        <v>19.399999999999999</v>
      </c>
      <c r="I41" s="28">
        <v>19430</v>
      </c>
    </row>
    <row r="42" spans="1:9" ht="15" customHeight="1" outlineLevel="2" x14ac:dyDescent="0.25">
      <c r="A42" s="25" t="s">
        <v>18</v>
      </c>
      <c r="B42" s="26" t="s">
        <v>19</v>
      </c>
      <c r="C42" s="27" t="s">
        <v>43</v>
      </c>
      <c r="D42" s="14" t="s">
        <v>15</v>
      </c>
      <c r="E42" s="14" t="s">
        <v>16</v>
      </c>
      <c r="F42" s="14">
        <v>98018</v>
      </c>
      <c r="G42" s="14" t="s">
        <v>17</v>
      </c>
      <c r="H42" s="100">
        <v>42.5</v>
      </c>
      <c r="I42" s="28">
        <v>42464</v>
      </c>
    </row>
    <row r="43" spans="1:9" ht="15" customHeight="1" outlineLevel="2" x14ac:dyDescent="0.25">
      <c r="A43" s="25" t="s">
        <v>54</v>
      </c>
      <c r="B43" s="26" t="s">
        <v>55</v>
      </c>
      <c r="C43" s="27" t="s">
        <v>43</v>
      </c>
      <c r="D43" s="14" t="s">
        <v>15</v>
      </c>
      <c r="E43" s="14" t="s">
        <v>16</v>
      </c>
      <c r="F43" s="14">
        <v>98018</v>
      </c>
      <c r="G43" s="14" t="s">
        <v>17</v>
      </c>
      <c r="H43" s="100">
        <v>33.200000000000003</v>
      </c>
      <c r="I43" s="28">
        <v>33211</v>
      </c>
    </row>
    <row r="44" spans="1:9" ht="15" customHeight="1" outlineLevel="2" x14ac:dyDescent="0.25">
      <c r="A44" s="25" t="s">
        <v>46</v>
      </c>
      <c r="B44" s="26" t="s">
        <v>47</v>
      </c>
      <c r="C44" s="27" t="s">
        <v>43</v>
      </c>
      <c r="D44" s="14" t="s">
        <v>15</v>
      </c>
      <c r="E44" s="14" t="s">
        <v>16</v>
      </c>
      <c r="F44" s="14">
        <v>98018</v>
      </c>
      <c r="G44" s="14" t="s">
        <v>17</v>
      </c>
      <c r="H44" s="100">
        <v>14.2</v>
      </c>
      <c r="I44" s="28">
        <v>14162</v>
      </c>
    </row>
    <row r="45" spans="1:9" ht="15" customHeight="1" outlineLevel="2" x14ac:dyDescent="0.25">
      <c r="A45" s="25" t="s">
        <v>30</v>
      </c>
      <c r="B45" s="26" t="s">
        <v>31</v>
      </c>
      <c r="C45" s="27" t="s">
        <v>43</v>
      </c>
      <c r="D45" s="14" t="s">
        <v>15</v>
      </c>
      <c r="E45" s="14" t="s">
        <v>16</v>
      </c>
      <c r="F45" s="14">
        <v>98018</v>
      </c>
      <c r="G45" s="14" t="s">
        <v>17</v>
      </c>
      <c r="H45" s="100">
        <v>57.6</v>
      </c>
      <c r="I45" s="28">
        <v>57575</v>
      </c>
    </row>
    <row r="46" spans="1:9" ht="15" customHeight="1" outlineLevel="2" x14ac:dyDescent="0.25">
      <c r="A46" s="25" t="s">
        <v>28</v>
      </c>
      <c r="B46" s="26" t="s">
        <v>29</v>
      </c>
      <c r="C46" s="27" t="s">
        <v>43</v>
      </c>
      <c r="D46" s="14" t="s">
        <v>15</v>
      </c>
      <c r="E46" s="14" t="s">
        <v>16</v>
      </c>
      <c r="F46" s="14">
        <v>98018</v>
      </c>
      <c r="G46" s="14" t="s">
        <v>17</v>
      </c>
      <c r="H46" s="100">
        <v>4.7</v>
      </c>
      <c r="I46" s="28">
        <v>4655</v>
      </c>
    </row>
    <row r="47" spans="1:9" ht="15" customHeight="1" outlineLevel="2" x14ac:dyDescent="0.25">
      <c r="A47" s="25" t="s">
        <v>33</v>
      </c>
      <c r="B47" s="26" t="s">
        <v>42</v>
      </c>
      <c r="C47" s="27" t="s">
        <v>43</v>
      </c>
      <c r="D47" s="14" t="s">
        <v>15</v>
      </c>
      <c r="E47" s="14" t="s">
        <v>16</v>
      </c>
      <c r="F47" s="14">
        <v>98018</v>
      </c>
      <c r="G47" s="14" t="s">
        <v>17</v>
      </c>
      <c r="H47" s="100">
        <v>24.7</v>
      </c>
      <c r="I47" s="28">
        <v>24745</v>
      </c>
    </row>
    <row r="48" spans="1:9" ht="15" customHeight="1" outlineLevel="2" x14ac:dyDescent="0.25">
      <c r="A48" s="25" t="s">
        <v>22</v>
      </c>
      <c r="B48" s="26" t="s">
        <v>23</v>
      </c>
      <c r="C48" s="27" t="s">
        <v>43</v>
      </c>
      <c r="D48" s="14" t="s">
        <v>15</v>
      </c>
      <c r="E48" s="14" t="s">
        <v>16</v>
      </c>
      <c r="F48" s="14">
        <v>98018</v>
      </c>
      <c r="G48" s="14" t="s">
        <v>17</v>
      </c>
      <c r="H48" s="100">
        <v>16.100000000000001</v>
      </c>
      <c r="I48" s="28">
        <v>16140</v>
      </c>
    </row>
    <row r="49" spans="1:9" ht="15" customHeight="1" outlineLevel="2" x14ac:dyDescent="0.25">
      <c r="A49" s="25" t="s">
        <v>26</v>
      </c>
      <c r="B49" s="26" t="s">
        <v>27</v>
      </c>
      <c r="C49" s="27" t="s">
        <v>43</v>
      </c>
      <c r="D49" s="14" t="s">
        <v>15</v>
      </c>
      <c r="E49" s="14" t="s">
        <v>16</v>
      </c>
      <c r="F49" s="14">
        <v>98018</v>
      </c>
      <c r="G49" s="14" t="s">
        <v>17</v>
      </c>
      <c r="H49" s="100">
        <v>19.600000000000001</v>
      </c>
      <c r="I49" s="28">
        <v>19600</v>
      </c>
    </row>
    <row r="50" spans="1:9" ht="15" customHeight="1" outlineLevel="2" x14ac:dyDescent="0.25">
      <c r="A50" s="25" t="s">
        <v>50</v>
      </c>
      <c r="B50" s="26" t="s">
        <v>51</v>
      </c>
      <c r="C50" s="27" t="s">
        <v>43</v>
      </c>
      <c r="D50" s="14" t="s">
        <v>15</v>
      </c>
      <c r="E50" s="14" t="s">
        <v>16</v>
      </c>
      <c r="F50" s="14">
        <v>98018</v>
      </c>
      <c r="G50" s="14" t="s">
        <v>17</v>
      </c>
      <c r="H50" s="100">
        <v>6.1</v>
      </c>
      <c r="I50" s="28">
        <v>6125</v>
      </c>
    </row>
    <row r="51" spans="1:9" ht="15" customHeight="1" outlineLevel="2" x14ac:dyDescent="0.25">
      <c r="A51" s="25" t="s">
        <v>52</v>
      </c>
      <c r="B51" s="26" t="s">
        <v>53</v>
      </c>
      <c r="C51" s="27" t="s">
        <v>43</v>
      </c>
      <c r="D51" s="14" t="s">
        <v>15</v>
      </c>
      <c r="E51" s="14" t="s">
        <v>16</v>
      </c>
      <c r="F51" s="14">
        <v>98018</v>
      </c>
      <c r="G51" s="14" t="s">
        <v>17</v>
      </c>
      <c r="H51" s="100">
        <v>1.5</v>
      </c>
      <c r="I51" s="28">
        <v>1470</v>
      </c>
    </row>
    <row r="52" spans="1:9" ht="15" customHeight="1" outlineLevel="2" x14ac:dyDescent="0.25">
      <c r="A52" s="18"/>
      <c r="B52" s="19"/>
      <c r="C52" s="20"/>
      <c r="D52" s="21"/>
      <c r="E52" s="22"/>
      <c r="F52" s="21" t="s">
        <v>57</v>
      </c>
      <c r="G52" s="22"/>
      <c r="H52" s="23">
        <f>SUM(H38:H51)</f>
        <v>276</v>
      </c>
      <c r="I52" s="24">
        <f>SUM(I38:I51)</f>
        <v>276033</v>
      </c>
    </row>
    <row r="53" spans="1:9" ht="15" customHeight="1" outlineLevel="2" x14ac:dyDescent="0.25">
      <c r="A53" s="11" t="s">
        <v>12</v>
      </c>
      <c r="B53" s="12" t="s">
        <v>13</v>
      </c>
      <c r="C53" s="13" t="s">
        <v>197</v>
      </c>
      <c r="D53" s="14" t="s">
        <v>15</v>
      </c>
      <c r="E53" s="15" t="s">
        <v>16</v>
      </c>
      <c r="F53" s="14">
        <v>98071</v>
      </c>
      <c r="G53" s="15" t="s">
        <v>17</v>
      </c>
      <c r="H53" s="16">
        <v>1.3</v>
      </c>
      <c r="I53" s="17">
        <v>1243</v>
      </c>
    </row>
    <row r="54" spans="1:9" ht="15" customHeight="1" outlineLevel="2" x14ac:dyDescent="0.25">
      <c r="A54" s="11" t="s">
        <v>64</v>
      </c>
      <c r="B54" s="12" t="s">
        <v>65</v>
      </c>
      <c r="C54" s="13" t="s">
        <v>197</v>
      </c>
      <c r="D54" s="14" t="s">
        <v>15</v>
      </c>
      <c r="E54" s="15" t="s">
        <v>16</v>
      </c>
      <c r="F54" s="14">
        <v>98071</v>
      </c>
      <c r="G54" s="15" t="s">
        <v>17</v>
      </c>
      <c r="H54" s="16">
        <v>8.6</v>
      </c>
      <c r="I54" s="17">
        <v>8643.89</v>
      </c>
    </row>
    <row r="55" spans="1:9" ht="15" customHeight="1" outlineLevel="2" x14ac:dyDescent="0.25">
      <c r="A55" s="11" t="s">
        <v>58</v>
      </c>
      <c r="B55" s="12" t="s">
        <v>59</v>
      </c>
      <c r="C55" s="13" t="s">
        <v>197</v>
      </c>
      <c r="D55" s="14" t="s">
        <v>15</v>
      </c>
      <c r="E55" s="15" t="s">
        <v>16</v>
      </c>
      <c r="F55" s="14">
        <v>98071</v>
      </c>
      <c r="G55" s="15" t="s">
        <v>17</v>
      </c>
      <c r="H55" s="16">
        <v>0.8</v>
      </c>
      <c r="I55" s="17">
        <v>792</v>
      </c>
    </row>
    <row r="56" spans="1:9" ht="15" customHeight="1" outlineLevel="2" x14ac:dyDescent="0.25">
      <c r="A56" s="11" t="s">
        <v>60</v>
      </c>
      <c r="B56" s="12" t="s">
        <v>61</v>
      </c>
      <c r="C56" s="13" t="s">
        <v>197</v>
      </c>
      <c r="D56" s="14" t="s">
        <v>15</v>
      </c>
      <c r="E56" s="15" t="s">
        <v>16</v>
      </c>
      <c r="F56" s="14">
        <v>98071</v>
      </c>
      <c r="G56" s="15" t="s">
        <v>17</v>
      </c>
      <c r="H56" s="16">
        <v>4</v>
      </c>
      <c r="I56" s="17">
        <v>4024.9</v>
      </c>
    </row>
    <row r="57" spans="1:9" ht="15" customHeight="1" outlineLevel="2" x14ac:dyDescent="0.25">
      <c r="A57" s="11" t="s">
        <v>62</v>
      </c>
      <c r="B57" s="12" t="s">
        <v>63</v>
      </c>
      <c r="C57" s="13" t="s">
        <v>197</v>
      </c>
      <c r="D57" s="14" t="s">
        <v>15</v>
      </c>
      <c r="E57" s="15" t="s">
        <v>16</v>
      </c>
      <c r="F57" s="14">
        <v>98071</v>
      </c>
      <c r="G57" s="15" t="s">
        <v>17</v>
      </c>
      <c r="H57" s="16">
        <v>16.899999999999999</v>
      </c>
      <c r="I57" s="17">
        <v>16883.400000000001</v>
      </c>
    </row>
    <row r="58" spans="1:9" ht="15" customHeight="1" outlineLevel="2" x14ac:dyDescent="0.25">
      <c r="A58" s="11" t="s">
        <v>66</v>
      </c>
      <c r="B58" s="12" t="s">
        <v>67</v>
      </c>
      <c r="C58" s="13" t="s">
        <v>197</v>
      </c>
      <c r="D58" s="14" t="s">
        <v>15</v>
      </c>
      <c r="E58" s="15" t="s">
        <v>16</v>
      </c>
      <c r="F58" s="14">
        <v>98071</v>
      </c>
      <c r="G58" s="15" t="s">
        <v>17</v>
      </c>
      <c r="H58" s="16">
        <v>28.3</v>
      </c>
      <c r="I58" s="17">
        <v>28274</v>
      </c>
    </row>
    <row r="59" spans="1:9" ht="15" customHeight="1" outlineLevel="2" x14ac:dyDescent="0.25">
      <c r="A59" s="18"/>
      <c r="B59" s="19"/>
      <c r="C59" s="20"/>
      <c r="D59" s="21"/>
      <c r="E59" s="22"/>
      <c r="F59" s="21" t="s">
        <v>68</v>
      </c>
      <c r="G59" s="22"/>
      <c r="H59" s="23">
        <f>SUM(H53:H58)</f>
        <v>59.900000000000006</v>
      </c>
      <c r="I59" s="24">
        <f>SUM(I53:I58)</f>
        <v>59861.19</v>
      </c>
    </row>
    <row r="60" spans="1:9" ht="15" customHeight="1" outlineLevel="2" x14ac:dyDescent="0.25">
      <c r="A60" s="25" t="s">
        <v>24</v>
      </c>
      <c r="B60" s="26" t="s">
        <v>25</v>
      </c>
      <c r="C60" s="27" t="s">
        <v>198</v>
      </c>
      <c r="D60" s="14" t="s">
        <v>15</v>
      </c>
      <c r="E60" s="15" t="s">
        <v>16</v>
      </c>
      <c r="F60" s="14">
        <v>98348</v>
      </c>
      <c r="G60" s="14" t="s">
        <v>17</v>
      </c>
      <c r="H60" s="16">
        <v>154.1</v>
      </c>
      <c r="I60" s="28">
        <v>154052</v>
      </c>
    </row>
    <row r="61" spans="1:9" ht="15" customHeight="1" outlineLevel="2" x14ac:dyDescent="0.25">
      <c r="A61" s="25" t="s">
        <v>18</v>
      </c>
      <c r="B61" s="26" t="s">
        <v>19</v>
      </c>
      <c r="C61" s="27" t="s">
        <v>198</v>
      </c>
      <c r="D61" s="14" t="s">
        <v>15</v>
      </c>
      <c r="E61" s="15" t="s">
        <v>16</v>
      </c>
      <c r="F61" s="14">
        <v>98348</v>
      </c>
      <c r="G61" s="14" t="s">
        <v>17</v>
      </c>
      <c r="H61" s="16">
        <v>621.29999999999995</v>
      </c>
      <c r="I61" s="28">
        <v>621292.07999999996</v>
      </c>
    </row>
    <row r="62" spans="1:9" outlineLevel="2" x14ac:dyDescent="0.25">
      <c r="A62" s="25" t="s">
        <v>20</v>
      </c>
      <c r="B62" s="26" t="s">
        <v>21</v>
      </c>
      <c r="C62" s="27" t="s">
        <v>198</v>
      </c>
      <c r="D62" s="14" t="s">
        <v>15</v>
      </c>
      <c r="E62" s="15" t="s">
        <v>16</v>
      </c>
      <c r="F62" s="14">
        <v>98348</v>
      </c>
      <c r="G62" s="14" t="s">
        <v>17</v>
      </c>
      <c r="H62" s="16">
        <v>251.2</v>
      </c>
      <c r="I62" s="28">
        <v>251214.69</v>
      </c>
    </row>
    <row r="63" spans="1:9" outlineLevel="2" x14ac:dyDescent="0.25">
      <c r="A63" s="25" t="s">
        <v>54</v>
      </c>
      <c r="B63" s="26" t="s">
        <v>55</v>
      </c>
      <c r="C63" s="27" t="s">
        <v>198</v>
      </c>
      <c r="D63" s="14" t="s">
        <v>15</v>
      </c>
      <c r="E63" s="15" t="s">
        <v>16</v>
      </c>
      <c r="F63" s="14">
        <v>98348</v>
      </c>
      <c r="G63" s="14" t="s">
        <v>17</v>
      </c>
      <c r="H63" s="16">
        <v>891.8</v>
      </c>
      <c r="I63" s="28">
        <v>891774.7</v>
      </c>
    </row>
    <row r="64" spans="1:9" outlineLevel="2" x14ac:dyDescent="0.25">
      <c r="A64" s="25" t="s">
        <v>30</v>
      </c>
      <c r="B64" s="26" t="s">
        <v>31</v>
      </c>
      <c r="C64" s="27" t="s">
        <v>198</v>
      </c>
      <c r="D64" s="14" t="s">
        <v>15</v>
      </c>
      <c r="E64" s="15" t="s">
        <v>16</v>
      </c>
      <c r="F64" s="14">
        <v>98348</v>
      </c>
      <c r="G64" s="14" t="s">
        <v>17</v>
      </c>
      <c r="H64" s="16">
        <v>697.9</v>
      </c>
      <c r="I64" s="28">
        <v>697933.09</v>
      </c>
    </row>
    <row r="65" spans="1:9" outlineLevel="2" x14ac:dyDescent="0.25">
      <c r="A65" s="25" t="s">
        <v>28</v>
      </c>
      <c r="B65" s="26" t="s">
        <v>29</v>
      </c>
      <c r="C65" s="27" t="s">
        <v>198</v>
      </c>
      <c r="D65" s="14" t="s">
        <v>15</v>
      </c>
      <c r="E65" s="15" t="s">
        <v>16</v>
      </c>
      <c r="F65" s="14">
        <v>98348</v>
      </c>
      <c r="G65" s="14" t="s">
        <v>17</v>
      </c>
      <c r="H65" s="16">
        <v>258.10000000000002</v>
      </c>
      <c r="I65" s="28">
        <v>258061.01</v>
      </c>
    </row>
    <row r="66" spans="1:9" outlineLevel="2" x14ac:dyDescent="0.25">
      <c r="A66" s="25" t="s">
        <v>22</v>
      </c>
      <c r="B66" s="26" t="s">
        <v>23</v>
      </c>
      <c r="C66" s="27" t="s">
        <v>198</v>
      </c>
      <c r="D66" s="14" t="s">
        <v>15</v>
      </c>
      <c r="E66" s="15" t="s">
        <v>16</v>
      </c>
      <c r="F66" s="14">
        <v>98348</v>
      </c>
      <c r="G66" s="14" t="s">
        <v>17</v>
      </c>
      <c r="H66" s="16">
        <v>129.19999999999999</v>
      </c>
      <c r="I66" s="28">
        <v>129204</v>
      </c>
    </row>
    <row r="67" spans="1:9" outlineLevel="2" x14ac:dyDescent="0.25">
      <c r="A67" s="25" t="s">
        <v>101</v>
      </c>
      <c r="B67" s="26" t="s">
        <v>102</v>
      </c>
      <c r="C67" s="27" t="s">
        <v>198</v>
      </c>
      <c r="D67" s="14" t="s">
        <v>15</v>
      </c>
      <c r="E67" s="15" t="s">
        <v>16</v>
      </c>
      <c r="F67" s="14">
        <v>98348</v>
      </c>
      <c r="G67" s="14" t="s">
        <v>17</v>
      </c>
      <c r="H67" s="16">
        <v>10.4</v>
      </c>
      <c r="I67" s="29">
        <v>10411.26</v>
      </c>
    </row>
    <row r="68" spans="1:9" outlineLevel="2" x14ac:dyDescent="0.25">
      <c r="A68" s="25" t="s">
        <v>52</v>
      </c>
      <c r="B68" s="26" t="s">
        <v>53</v>
      </c>
      <c r="C68" s="27" t="s">
        <v>198</v>
      </c>
      <c r="D68" s="14" t="s">
        <v>15</v>
      </c>
      <c r="E68" s="15" t="s">
        <v>16</v>
      </c>
      <c r="F68" s="14">
        <v>98348</v>
      </c>
      <c r="G68" s="14" t="s">
        <v>17</v>
      </c>
      <c r="H68" s="16">
        <v>68.7</v>
      </c>
      <c r="I68" s="28">
        <v>68663.679999999993</v>
      </c>
    </row>
    <row r="69" spans="1:9" outlineLevel="2" x14ac:dyDescent="0.25">
      <c r="A69" s="11" t="s">
        <v>93</v>
      </c>
      <c r="B69" s="12" t="s">
        <v>94</v>
      </c>
      <c r="C69" s="27" t="s">
        <v>198</v>
      </c>
      <c r="D69" s="14" t="s">
        <v>15</v>
      </c>
      <c r="E69" s="15" t="s">
        <v>16</v>
      </c>
      <c r="F69" s="14">
        <v>98348</v>
      </c>
      <c r="G69" s="15" t="s">
        <v>17</v>
      </c>
      <c r="H69" s="16">
        <v>6.7</v>
      </c>
      <c r="I69" s="17">
        <v>6722.36</v>
      </c>
    </row>
    <row r="70" spans="1:9" outlineLevel="2" x14ac:dyDescent="0.25">
      <c r="A70" s="11" t="s">
        <v>85</v>
      </c>
      <c r="B70" s="12" t="s">
        <v>86</v>
      </c>
      <c r="C70" s="27" t="s">
        <v>198</v>
      </c>
      <c r="D70" s="14" t="s">
        <v>15</v>
      </c>
      <c r="E70" s="15" t="s">
        <v>16</v>
      </c>
      <c r="F70" s="14">
        <v>98348</v>
      </c>
      <c r="G70" s="15" t="s">
        <v>17</v>
      </c>
      <c r="H70" s="16">
        <v>22.3</v>
      </c>
      <c r="I70" s="17">
        <v>22257.82</v>
      </c>
    </row>
    <row r="71" spans="1:9" outlineLevel="2" x14ac:dyDescent="0.25">
      <c r="A71" s="25" t="s">
        <v>71</v>
      </c>
      <c r="B71" s="26" t="s">
        <v>72</v>
      </c>
      <c r="C71" s="27" t="s">
        <v>198</v>
      </c>
      <c r="D71" s="14" t="s">
        <v>15</v>
      </c>
      <c r="E71" s="15" t="s">
        <v>16</v>
      </c>
      <c r="F71" s="14">
        <v>98348</v>
      </c>
      <c r="G71" s="14" t="s">
        <v>17</v>
      </c>
      <c r="H71" s="16">
        <v>1.3</v>
      </c>
      <c r="I71" s="28">
        <v>1271</v>
      </c>
    </row>
    <row r="72" spans="1:9" outlineLevel="2" x14ac:dyDescent="0.25">
      <c r="A72" s="25" t="s">
        <v>58</v>
      </c>
      <c r="B72" s="26" t="s">
        <v>59</v>
      </c>
      <c r="C72" s="27" t="s">
        <v>198</v>
      </c>
      <c r="D72" s="14" t="s">
        <v>15</v>
      </c>
      <c r="E72" s="15" t="s">
        <v>16</v>
      </c>
      <c r="F72" s="14">
        <v>98348</v>
      </c>
      <c r="G72" s="14" t="s">
        <v>17</v>
      </c>
      <c r="H72" s="16">
        <v>10.7</v>
      </c>
      <c r="I72" s="28">
        <v>10690</v>
      </c>
    </row>
    <row r="73" spans="1:9" outlineLevel="2" x14ac:dyDescent="0.25">
      <c r="A73" s="25" t="s">
        <v>60</v>
      </c>
      <c r="B73" s="26" t="s">
        <v>61</v>
      </c>
      <c r="C73" s="27" t="s">
        <v>198</v>
      </c>
      <c r="D73" s="14" t="s">
        <v>15</v>
      </c>
      <c r="E73" s="15" t="s">
        <v>16</v>
      </c>
      <c r="F73" s="14">
        <v>98348</v>
      </c>
      <c r="G73" s="14" t="s">
        <v>17</v>
      </c>
      <c r="H73" s="16">
        <v>4.0999999999999996</v>
      </c>
      <c r="I73" s="28">
        <v>4084.5</v>
      </c>
    </row>
    <row r="74" spans="1:9" outlineLevel="2" x14ac:dyDescent="0.25">
      <c r="A74" s="25" t="s">
        <v>97</v>
      </c>
      <c r="B74" s="26" t="s">
        <v>98</v>
      </c>
      <c r="C74" s="27" t="s">
        <v>198</v>
      </c>
      <c r="D74" s="14" t="s">
        <v>15</v>
      </c>
      <c r="E74" s="15" t="s">
        <v>16</v>
      </c>
      <c r="F74" s="14">
        <v>98348</v>
      </c>
      <c r="G74" s="14" t="s">
        <v>17</v>
      </c>
      <c r="H74" s="16">
        <v>4.9000000000000004</v>
      </c>
      <c r="I74" s="28">
        <v>4864.84</v>
      </c>
    </row>
    <row r="75" spans="1:9" outlineLevel="2" x14ac:dyDescent="0.25">
      <c r="A75" s="25" t="s">
        <v>109</v>
      </c>
      <c r="B75" s="26" t="s">
        <v>110</v>
      </c>
      <c r="C75" s="27" t="s">
        <v>198</v>
      </c>
      <c r="D75" s="14" t="s">
        <v>15</v>
      </c>
      <c r="E75" s="15" t="s">
        <v>16</v>
      </c>
      <c r="F75" s="14">
        <v>98348</v>
      </c>
      <c r="G75" s="14" t="s">
        <v>17</v>
      </c>
      <c r="H75" s="16">
        <v>1.4</v>
      </c>
      <c r="I75" s="29">
        <v>1429</v>
      </c>
    </row>
    <row r="76" spans="1:9" ht="16.5" customHeight="1" outlineLevel="2" x14ac:dyDescent="0.25">
      <c r="A76" s="25" t="s">
        <v>105</v>
      </c>
      <c r="B76" s="26" t="s">
        <v>106</v>
      </c>
      <c r="C76" s="27" t="s">
        <v>198</v>
      </c>
      <c r="D76" s="14" t="s">
        <v>15</v>
      </c>
      <c r="E76" s="15" t="s">
        <v>16</v>
      </c>
      <c r="F76" s="14">
        <v>98348</v>
      </c>
      <c r="G76" s="14" t="s">
        <v>17</v>
      </c>
      <c r="H76" s="16">
        <v>1.9</v>
      </c>
      <c r="I76" s="29">
        <v>1933</v>
      </c>
    </row>
    <row r="77" spans="1:9" outlineLevel="2" x14ac:dyDescent="0.25">
      <c r="A77" s="25" t="s">
        <v>83</v>
      </c>
      <c r="B77" s="26" t="s">
        <v>84</v>
      </c>
      <c r="C77" s="27" t="s">
        <v>198</v>
      </c>
      <c r="D77" s="14" t="s">
        <v>15</v>
      </c>
      <c r="E77" s="15" t="s">
        <v>16</v>
      </c>
      <c r="F77" s="14">
        <v>98348</v>
      </c>
      <c r="G77" s="14" t="s">
        <v>17</v>
      </c>
      <c r="H77" s="16">
        <v>58.4</v>
      </c>
      <c r="I77" s="28">
        <v>58351.86</v>
      </c>
    </row>
    <row r="78" spans="1:9" outlineLevel="2" x14ac:dyDescent="0.25">
      <c r="A78" s="25" t="s">
        <v>190</v>
      </c>
      <c r="B78" s="26" t="s">
        <v>79</v>
      </c>
      <c r="C78" s="27" t="s">
        <v>198</v>
      </c>
      <c r="D78" s="14" t="s">
        <v>15</v>
      </c>
      <c r="E78" s="15" t="s">
        <v>16</v>
      </c>
      <c r="F78" s="14">
        <v>98348</v>
      </c>
      <c r="G78" s="14" t="s">
        <v>17</v>
      </c>
      <c r="H78" s="16">
        <v>2.8</v>
      </c>
      <c r="I78" s="28">
        <v>2814.45</v>
      </c>
    </row>
    <row r="79" spans="1:9" outlineLevel="2" x14ac:dyDescent="0.25">
      <c r="A79" s="25" t="s">
        <v>91</v>
      </c>
      <c r="B79" s="26" t="s">
        <v>92</v>
      </c>
      <c r="C79" s="27" t="s">
        <v>198</v>
      </c>
      <c r="D79" s="14" t="s">
        <v>15</v>
      </c>
      <c r="E79" s="15" t="s">
        <v>16</v>
      </c>
      <c r="F79" s="14">
        <v>98348</v>
      </c>
      <c r="G79" s="14" t="s">
        <v>17</v>
      </c>
      <c r="H79" s="16">
        <v>2.6</v>
      </c>
      <c r="I79" s="28">
        <v>2561</v>
      </c>
    </row>
    <row r="80" spans="1:9" outlineLevel="2" x14ac:dyDescent="0.25">
      <c r="A80" s="25" t="s">
        <v>191</v>
      </c>
      <c r="B80" s="26" t="s">
        <v>82</v>
      </c>
      <c r="C80" s="27" t="s">
        <v>198</v>
      </c>
      <c r="D80" s="14" t="s">
        <v>15</v>
      </c>
      <c r="E80" s="15" t="s">
        <v>16</v>
      </c>
      <c r="F80" s="14">
        <v>98348</v>
      </c>
      <c r="G80" s="14" t="s">
        <v>17</v>
      </c>
      <c r="H80" s="16">
        <v>9.5</v>
      </c>
      <c r="I80" s="28">
        <v>9508.2099999999991</v>
      </c>
    </row>
    <row r="81" spans="1:9" outlineLevel="2" x14ac:dyDescent="0.25">
      <c r="A81" s="25" t="s">
        <v>95</v>
      </c>
      <c r="B81" s="26" t="s">
        <v>96</v>
      </c>
      <c r="C81" s="27" t="s">
        <v>198</v>
      </c>
      <c r="D81" s="14" t="s">
        <v>15</v>
      </c>
      <c r="E81" s="15" t="s">
        <v>16</v>
      </c>
      <c r="F81" s="14">
        <v>98348</v>
      </c>
      <c r="G81" s="14" t="s">
        <v>17</v>
      </c>
      <c r="H81" s="16">
        <v>5.9</v>
      </c>
      <c r="I81" s="28">
        <v>5892</v>
      </c>
    </row>
    <row r="82" spans="1:9" outlineLevel="2" x14ac:dyDescent="0.25">
      <c r="A82" s="25" t="s">
        <v>75</v>
      </c>
      <c r="B82" s="26" t="s">
        <v>76</v>
      </c>
      <c r="C82" s="27" t="s">
        <v>198</v>
      </c>
      <c r="D82" s="14" t="s">
        <v>15</v>
      </c>
      <c r="E82" s="15" t="s">
        <v>16</v>
      </c>
      <c r="F82" s="14">
        <v>98348</v>
      </c>
      <c r="G82" s="14" t="s">
        <v>17</v>
      </c>
      <c r="H82" s="16">
        <v>13.1</v>
      </c>
      <c r="I82" s="28">
        <v>13072</v>
      </c>
    </row>
    <row r="83" spans="1:9" outlineLevel="2" x14ac:dyDescent="0.25">
      <c r="A83" s="25" t="s">
        <v>77</v>
      </c>
      <c r="B83" s="26" t="s">
        <v>78</v>
      </c>
      <c r="C83" s="27" t="s">
        <v>198</v>
      </c>
      <c r="D83" s="14" t="s">
        <v>15</v>
      </c>
      <c r="E83" s="15" t="s">
        <v>16</v>
      </c>
      <c r="F83" s="14">
        <v>98348</v>
      </c>
      <c r="G83" s="14" t="s">
        <v>17</v>
      </c>
      <c r="H83" s="16">
        <v>10.1</v>
      </c>
      <c r="I83" s="28">
        <v>10131.18</v>
      </c>
    </row>
    <row r="84" spans="1:9" outlineLevel="2" x14ac:dyDescent="0.25">
      <c r="A84" s="25" t="s">
        <v>99</v>
      </c>
      <c r="B84" s="26" t="s">
        <v>100</v>
      </c>
      <c r="C84" s="27" t="s">
        <v>198</v>
      </c>
      <c r="D84" s="14" t="s">
        <v>15</v>
      </c>
      <c r="E84" s="15" t="s">
        <v>16</v>
      </c>
      <c r="F84" s="14">
        <v>98348</v>
      </c>
      <c r="G84" s="14" t="s">
        <v>17</v>
      </c>
      <c r="H84" s="16">
        <v>1.5</v>
      </c>
      <c r="I84" s="28">
        <v>1649</v>
      </c>
    </row>
    <row r="85" spans="1:9" outlineLevel="2" x14ac:dyDescent="0.25">
      <c r="A85" s="25" t="s">
        <v>192</v>
      </c>
      <c r="B85" s="26" t="s">
        <v>80</v>
      </c>
      <c r="C85" s="27" t="s">
        <v>198</v>
      </c>
      <c r="D85" s="14" t="s">
        <v>15</v>
      </c>
      <c r="E85" s="15" t="s">
        <v>16</v>
      </c>
      <c r="F85" s="14">
        <v>98348</v>
      </c>
      <c r="G85" s="14" t="s">
        <v>17</v>
      </c>
      <c r="H85" s="16">
        <v>35.6</v>
      </c>
      <c r="I85" s="28">
        <v>35639</v>
      </c>
    </row>
    <row r="86" spans="1:9" outlineLevel="2" x14ac:dyDescent="0.25">
      <c r="A86" s="25" t="s">
        <v>107</v>
      </c>
      <c r="B86" s="26" t="s">
        <v>108</v>
      </c>
      <c r="C86" s="27" t="s">
        <v>198</v>
      </c>
      <c r="D86" s="14" t="s">
        <v>15</v>
      </c>
      <c r="E86" s="15" t="s">
        <v>16</v>
      </c>
      <c r="F86" s="14">
        <v>98348</v>
      </c>
      <c r="G86" s="14" t="s">
        <v>17</v>
      </c>
      <c r="H86" s="16">
        <v>0</v>
      </c>
      <c r="I86" s="29">
        <v>8</v>
      </c>
    </row>
    <row r="87" spans="1:9" outlineLevel="2" x14ac:dyDescent="0.25">
      <c r="A87" s="25" t="s">
        <v>87</v>
      </c>
      <c r="B87" s="26" t="s">
        <v>88</v>
      </c>
      <c r="C87" s="27" t="s">
        <v>198</v>
      </c>
      <c r="D87" s="14" t="s">
        <v>15</v>
      </c>
      <c r="E87" s="15" t="s">
        <v>16</v>
      </c>
      <c r="F87" s="14">
        <v>98348</v>
      </c>
      <c r="G87" s="14" t="s">
        <v>17</v>
      </c>
      <c r="H87" s="16">
        <v>3.2</v>
      </c>
      <c r="I87" s="28">
        <v>3161.25</v>
      </c>
    </row>
    <row r="88" spans="1:9" outlineLevel="2" x14ac:dyDescent="0.25">
      <c r="A88" s="25" t="s">
        <v>193</v>
      </c>
      <c r="B88" s="26" t="s">
        <v>81</v>
      </c>
      <c r="C88" s="27" t="s">
        <v>198</v>
      </c>
      <c r="D88" s="14" t="s">
        <v>15</v>
      </c>
      <c r="E88" s="15" t="s">
        <v>16</v>
      </c>
      <c r="F88" s="14">
        <v>98348</v>
      </c>
      <c r="G88" s="14" t="s">
        <v>17</v>
      </c>
      <c r="H88" s="16">
        <v>18</v>
      </c>
      <c r="I88" s="28">
        <v>18038</v>
      </c>
    </row>
    <row r="89" spans="1:9" outlineLevel="2" x14ac:dyDescent="0.25">
      <c r="A89" s="25" t="s">
        <v>69</v>
      </c>
      <c r="B89" s="26" t="s">
        <v>70</v>
      </c>
      <c r="C89" s="27" t="s">
        <v>198</v>
      </c>
      <c r="D89" s="14" t="s">
        <v>15</v>
      </c>
      <c r="E89" s="15" t="s">
        <v>16</v>
      </c>
      <c r="F89" s="14">
        <v>98348</v>
      </c>
      <c r="G89" s="14" t="s">
        <v>17</v>
      </c>
      <c r="H89" s="16">
        <v>1.1000000000000001</v>
      </c>
      <c r="I89" s="28">
        <v>1082.6300000000001</v>
      </c>
    </row>
    <row r="90" spans="1:9" outlineLevel="2" x14ac:dyDescent="0.25">
      <c r="A90" s="25" t="s">
        <v>103</v>
      </c>
      <c r="B90" s="26" t="s">
        <v>104</v>
      </c>
      <c r="C90" s="27" t="s">
        <v>198</v>
      </c>
      <c r="D90" s="14" t="s">
        <v>15</v>
      </c>
      <c r="E90" s="15" t="s">
        <v>16</v>
      </c>
      <c r="F90" s="14">
        <v>98348</v>
      </c>
      <c r="G90" s="14" t="s">
        <v>17</v>
      </c>
      <c r="H90" s="16">
        <v>35.799999999999997</v>
      </c>
      <c r="I90" s="29">
        <v>35856.980000000003</v>
      </c>
    </row>
    <row r="91" spans="1:9" outlineLevel="2" x14ac:dyDescent="0.25">
      <c r="A91" s="25" t="s">
        <v>66</v>
      </c>
      <c r="B91" s="26" t="s">
        <v>67</v>
      </c>
      <c r="C91" s="27" t="s">
        <v>198</v>
      </c>
      <c r="D91" s="14" t="s">
        <v>15</v>
      </c>
      <c r="E91" s="15" t="s">
        <v>16</v>
      </c>
      <c r="F91" s="14">
        <v>98348</v>
      </c>
      <c r="G91" s="14" t="s">
        <v>17</v>
      </c>
      <c r="H91" s="16">
        <v>13.7</v>
      </c>
      <c r="I91" s="28">
        <v>13707</v>
      </c>
    </row>
    <row r="92" spans="1:9" outlineLevel="2" x14ac:dyDescent="0.25">
      <c r="A92" s="25" t="s">
        <v>89</v>
      </c>
      <c r="B92" s="26" t="s">
        <v>90</v>
      </c>
      <c r="C92" s="27" t="s">
        <v>198</v>
      </c>
      <c r="D92" s="14" t="s">
        <v>15</v>
      </c>
      <c r="E92" s="15" t="s">
        <v>16</v>
      </c>
      <c r="F92" s="14">
        <v>98348</v>
      </c>
      <c r="G92" s="14" t="s">
        <v>17</v>
      </c>
      <c r="H92" s="16">
        <v>63</v>
      </c>
      <c r="I92" s="28">
        <v>62970.27</v>
      </c>
    </row>
    <row r="93" spans="1:9" outlineLevel="2" x14ac:dyDescent="0.25">
      <c r="A93" s="25" t="s">
        <v>73</v>
      </c>
      <c r="B93" s="26" t="s">
        <v>74</v>
      </c>
      <c r="C93" s="27" t="s">
        <v>198</v>
      </c>
      <c r="D93" s="14" t="s">
        <v>15</v>
      </c>
      <c r="E93" s="15" t="s">
        <v>16</v>
      </c>
      <c r="F93" s="14">
        <v>98348</v>
      </c>
      <c r="G93" s="14" t="s">
        <v>17</v>
      </c>
      <c r="H93" s="16">
        <v>0.4</v>
      </c>
      <c r="I93" s="28">
        <v>374</v>
      </c>
    </row>
    <row r="94" spans="1:9" outlineLevel="2" x14ac:dyDescent="0.25">
      <c r="A94" s="101"/>
      <c r="B94" s="30"/>
      <c r="C94" s="31"/>
      <c r="D94" s="21"/>
      <c r="E94" s="21"/>
      <c r="F94" s="21" t="s">
        <v>111</v>
      </c>
      <c r="G94" s="21"/>
      <c r="H94" s="23">
        <f>SUM(H60:H93)</f>
        <v>3410.6999999999994</v>
      </c>
      <c r="I94" s="32">
        <f>SUM(I60:I93)</f>
        <v>3410675.86</v>
      </c>
    </row>
    <row r="95" spans="1:9" outlineLevel="2" x14ac:dyDescent="0.25">
      <c r="A95" s="25" t="s">
        <v>95</v>
      </c>
      <c r="B95" s="26" t="s">
        <v>96</v>
      </c>
      <c r="C95" s="27" t="s">
        <v>194</v>
      </c>
      <c r="D95" s="14" t="s">
        <v>15</v>
      </c>
      <c r="E95" s="14" t="s">
        <v>16</v>
      </c>
      <c r="F95" s="14" t="s">
        <v>135</v>
      </c>
      <c r="G95" s="14" t="s">
        <v>17</v>
      </c>
      <c r="H95" s="16">
        <v>3.6</v>
      </c>
      <c r="I95" s="29">
        <v>3638</v>
      </c>
    </row>
    <row r="96" spans="1:9" outlineLevel="2" x14ac:dyDescent="0.25">
      <c r="A96" s="101"/>
      <c r="B96" s="30"/>
      <c r="C96" s="31"/>
      <c r="D96" s="21"/>
      <c r="E96" s="21"/>
      <c r="F96" s="21" t="s">
        <v>136</v>
      </c>
      <c r="G96" s="21"/>
      <c r="H96" s="23">
        <f>SUM(H95)</f>
        <v>3.6</v>
      </c>
      <c r="I96" s="32">
        <f>SUM(I95)</f>
        <v>3638</v>
      </c>
    </row>
    <row r="97" spans="1:9" ht="25.5" outlineLevel="2" thickBot="1" x14ac:dyDescent="0.3">
      <c r="A97" s="50"/>
      <c r="B97" s="51"/>
      <c r="C97" s="52" t="s">
        <v>205</v>
      </c>
      <c r="D97" s="53"/>
      <c r="E97" s="53"/>
      <c r="F97" s="53"/>
      <c r="G97" s="54"/>
      <c r="H97" s="55">
        <f>H52+H59+H94+H96</f>
        <v>3750.1999999999994</v>
      </c>
      <c r="I97" s="103">
        <f>I52+I59+I94+I96</f>
        <v>3750208.05</v>
      </c>
    </row>
    <row r="98" spans="1:9" ht="20.25" customHeight="1" thickBot="1" x14ac:dyDescent="0.3">
      <c r="A98" s="35" t="s">
        <v>137</v>
      </c>
      <c r="B98" s="36"/>
      <c r="C98" s="37"/>
      <c r="D98" s="38"/>
      <c r="E98" s="38"/>
      <c r="F98" s="38"/>
      <c r="G98" s="38"/>
      <c r="H98" s="39">
        <f>H37+H97</f>
        <v>8092.2999999999993</v>
      </c>
      <c r="I98" s="99">
        <f>I37+I97</f>
        <v>8092220.1999999993</v>
      </c>
    </row>
    <row r="100" spans="1:9" ht="15.75" thickBot="1" x14ac:dyDescent="0.3">
      <c r="A100" s="5" t="s">
        <v>138</v>
      </c>
      <c r="B100" s="5"/>
      <c r="C100" s="5"/>
      <c r="D100" s="6"/>
      <c r="E100" s="6"/>
      <c r="F100" s="6"/>
      <c r="G100" s="6"/>
      <c r="H100" s="3"/>
      <c r="I100" s="3"/>
    </row>
    <row r="101" spans="1:9" x14ac:dyDescent="0.25">
      <c r="A101" s="159" t="s">
        <v>3</v>
      </c>
      <c r="B101" s="162" t="s">
        <v>4</v>
      </c>
      <c r="C101" s="165" t="s">
        <v>139</v>
      </c>
      <c r="D101" s="165" t="s">
        <v>6</v>
      </c>
      <c r="E101" s="168" t="s">
        <v>140</v>
      </c>
      <c r="F101" s="171" t="s">
        <v>141</v>
      </c>
      <c r="G101" s="171" t="s">
        <v>9</v>
      </c>
      <c r="H101" s="174" t="s">
        <v>142</v>
      </c>
      <c r="I101" s="177" t="s">
        <v>143</v>
      </c>
    </row>
    <row r="102" spans="1:9" x14ac:dyDescent="0.25">
      <c r="A102" s="160"/>
      <c r="B102" s="163"/>
      <c r="C102" s="166" t="s">
        <v>5</v>
      </c>
      <c r="D102" s="166"/>
      <c r="E102" s="169"/>
      <c r="F102" s="172"/>
      <c r="G102" s="172"/>
      <c r="H102" s="175"/>
      <c r="I102" s="178"/>
    </row>
    <row r="103" spans="1:9" x14ac:dyDescent="0.25">
      <c r="A103" s="160"/>
      <c r="B103" s="163"/>
      <c r="C103" s="166"/>
      <c r="D103" s="166" t="s">
        <v>6</v>
      </c>
      <c r="E103" s="169"/>
      <c r="F103" s="172"/>
      <c r="G103" s="172"/>
      <c r="H103" s="175"/>
      <c r="I103" s="178"/>
    </row>
    <row r="104" spans="1:9" ht="15.75" thickBot="1" x14ac:dyDescent="0.3">
      <c r="A104" s="161"/>
      <c r="B104" s="164"/>
      <c r="C104" s="167"/>
      <c r="D104" s="167"/>
      <c r="E104" s="170"/>
      <c r="F104" s="173"/>
      <c r="G104" s="173"/>
      <c r="H104" s="176"/>
      <c r="I104" s="179"/>
    </row>
    <row r="105" spans="1:9" x14ac:dyDescent="0.25">
      <c r="A105" s="102" t="s">
        <v>46</v>
      </c>
      <c r="B105" s="12" t="s">
        <v>47</v>
      </c>
      <c r="C105" s="40" t="s">
        <v>144</v>
      </c>
      <c r="D105" s="15" t="s">
        <v>15</v>
      </c>
      <c r="E105" s="15" t="s">
        <v>145</v>
      </c>
      <c r="F105" s="15" t="s">
        <v>146</v>
      </c>
      <c r="G105" s="15" t="s">
        <v>17</v>
      </c>
      <c r="H105" s="16">
        <v>1365.5</v>
      </c>
      <c r="I105" s="86">
        <v>1365534.88</v>
      </c>
    </row>
    <row r="106" spans="1:9" x14ac:dyDescent="0.25">
      <c r="A106" s="102" t="s">
        <v>26</v>
      </c>
      <c r="B106" s="26" t="s">
        <v>27</v>
      </c>
      <c r="C106" s="40" t="s">
        <v>144</v>
      </c>
      <c r="D106" s="14" t="s">
        <v>15</v>
      </c>
      <c r="E106" s="15" t="s">
        <v>145</v>
      </c>
      <c r="F106" s="14" t="s">
        <v>146</v>
      </c>
      <c r="G106" s="14" t="s">
        <v>17</v>
      </c>
      <c r="H106" s="16">
        <v>795.1</v>
      </c>
      <c r="I106" s="86">
        <v>795121.26</v>
      </c>
    </row>
    <row r="107" spans="1:9" x14ac:dyDescent="0.25">
      <c r="A107" s="102" t="s">
        <v>50</v>
      </c>
      <c r="B107" s="26" t="s">
        <v>51</v>
      </c>
      <c r="C107" s="40" t="s">
        <v>144</v>
      </c>
      <c r="D107" s="14" t="s">
        <v>15</v>
      </c>
      <c r="E107" s="15" t="s">
        <v>145</v>
      </c>
      <c r="F107" s="14" t="s">
        <v>146</v>
      </c>
      <c r="G107" s="14" t="s">
        <v>17</v>
      </c>
      <c r="H107" s="16">
        <v>29.2</v>
      </c>
      <c r="I107" s="86">
        <v>29155.049999999988</v>
      </c>
    </row>
    <row r="108" spans="1:9" x14ac:dyDescent="0.25">
      <c r="A108" s="102" t="s">
        <v>101</v>
      </c>
      <c r="B108" s="26" t="s">
        <v>102</v>
      </c>
      <c r="C108" s="40" t="s">
        <v>144</v>
      </c>
      <c r="D108" s="14" t="s">
        <v>15</v>
      </c>
      <c r="E108" s="15" t="s">
        <v>145</v>
      </c>
      <c r="F108" s="14" t="s">
        <v>146</v>
      </c>
      <c r="G108" s="14" t="s">
        <v>17</v>
      </c>
      <c r="H108" s="16">
        <v>116.6</v>
      </c>
      <c r="I108" s="86">
        <v>116568</v>
      </c>
    </row>
    <row r="109" spans="1:9" x14ac:dyDescent="0.25">
      <c r="A109" s="102" t="s">
        <v>97</v>
      </c>
      <c r="B109" s="26" t="s">
        <v>98</v>
      </c>
      <c r="C109" s="40" t="s">
        <v>144</v>
      </c>
      <c r="D109" s="14" t="s">
        <v>15</v>
      </c>
      <c r="E109" s="15" t="s">
        <v>145</v>
      </c>
      <c r="F109" s="14" t="s">
        <v>146</v>
      </c>
      <c r="G109" s="14" t="s">
        <v>17</v>
      </c>
      <c r="H109" s="16">
        <v>0.8</v>
      </c>
      <c r="I109" s="86">
        <v>831.04000000000087</v>
      </c>
    </row>
    <row r="110" spans="1:9" outlineLevel="2" x14ac:dyDescent="0.25">
      <c r="A110" s="101"/>
      <c r="B110" s="30"/>
      <c r="C110" s="31"/>
      <c r="D110" s="21"/>
      <c r="E110" s="21"/>
      <c r="F110" s="21" t="s">
        <v>68</v>
      </c>
      <c r="G110" s="21"/>
      <c r="H110" s="23">
        <f>SUM(H105:H109)</f>
        <v>2307.1999999999998</v>
      </c>
      <c r="I110" s="32">
        <f>SUM(I105:I109)</f>
        <v>2307210.2299999995</v>
      </c>
    </row>
    <row r="111" spans="1:9" x14ac:dyDescent="0.25">
      <c r="A111" s="102" t="s">
        <v>147</v>
      </c>
      <c r="B111" s="26" t="s">
        <v>148</v>
      </c>
      <c r="C111" s="27" t="s">
        <v>198</v>
      </c>
      <c r="D111" s="14" t="s">
        <v>15</v>
      </c>
      <c r="E111" s="15" t="s">
        <v>145</v>
      </c>
      <c r="F111" s="14">
        <v>98348</v>
      </c>
      <c r="G111" s="14" t="s">
        <v>17</v>
      </c>
      <c r="H111" s="16">
        <v>495.6</v>
      </c>
      <c r="I111" s="86">
        <v>495573.20000000019</v>
      </c>
    </row>
    <row r="112" spans="1:9" x14ac:dyDescent="0.25">
      <c r="A112" s="102" t="s">
        <v>38</v>
      </c>
      <c r="B112" s="26" t="s">
        <v>56</v>
      </c>
      <c r="C112" s="27" t="s">
        <v>198</v>
      </c>
      <c r="D112" s="14" t="s">
        <v>15</v>
      </c>
      <c r="E112" s="15" t="s">
        <v>145</v>
      </c>
      <c r="F112" s="14">
        <v>98348</v>
      </c>
      <c r="G112" s="14" t="s">
        <v>17</v>
      </c>
      <c r="H112" s="16">
        <v>591.1</v>
      </c>
      <c r="I112" s="86">
        <v>591134.73000000045</v>
      </c>
    </row>
    <row r="113" spans="1:9" x14ac:dyDescent="0.25">
      <c r="A113" s="102" t="s">
        <v>44</v>
      </c>
      <c r="B113" s="26" t="s">
        <v>45</v>
      </c>
      <c r="C113" s="27" t="s">
        <v>198</v>
      </c>
      <c r="D113" s="14" t="s">
        <v>15</v>
      </c>
      <c r="E113" s="15" t="s">
        <v>145</v>
      </c>
      <c r="F113" s="14">
        <v>98348</v>
      </c>
      <c r="G113" s="14" t="s">
        <v>17</v>
      </c>
      <c r="H113" s="16">
        <v>3.7</v>
      </c>
      <c r="I113" s="86">
        <v>3669</v>
      </c>
    </row>
    <row r="114" spans="1:9" x14ac:dyDescent="0.25">
      <c r="A114" s="102" t="s">
        <v>46</v>
      </c>
      <c r="B114" s="26" t="s">
        <v>47</v>
      </c>
      <c r="C114" s="27" t="s">
        <v>198</v>
      </c>
      <c r="D114" s="14" t="s">
        <v>15</v>
      </c>
      <c r="E114" s="15" t="s">
        <v>145</v>
      </c>
      <c r="F114" s="14">
        <v>98348</v>
      </c>
      <c r="G114" s="14" t="s">
        <v>17</v>
      </c>
      <c r="H114" s="16">
        <v>936.5</v>
      </c>
      <c r="I114" s="86">
        <v>936510.18000000017</v>
      </c>
    </row>
    <row r="115" spans="1:9" x14ac:dyDescent="0.25">
      <c r="A115" s="102" t="s">
        <v>33</v>
      </c>
      <c r="B115" s="26" t="s">
        <v>42</v>
      </c>
      <c r="C115" s="27" t="s">
        <v>198</v>
      </c>
      <c r="D115" s="14" t="s">
        <v>15</v>
      </c>
      <c r="E115" s="15" t="s">
        <v>145</v>
      </c>
      <c r="F115" s="14">
        <v>98348</v>
      </c>
      <c r="G115" s="14" t="s">
        <v>17</v>
      </c>
      <c r="H115" s="16">
        <v>12.3</v>
      </c>
      <c r="I115" s="86">
        <v>12341.47</v>
      </c>
    </row>
    <row r="116" spans="1:9" x14ac:dyDescent="0.25">
      <c r="A116" s="102" t="s">
        <v>26</v>
      </c>
      <c r="B116" s="26" t="s">
        <v>27</v>
      </c>
      <c r="C116" s="27" t="s">
        <v>198</v>
      </c>
      <c r="D116" s="14" t="s">
        <v>15</v>
      </c>
      <c r="E116" s="15" t="s">
        <v>145</v>
      </c>
      <c r="F116" s="14">
        <v>98348</v>
      </c>
      <c r="G116" s="14" t="s">
        <v>17</v>
      </c>
      <c r="H116" s="16">
        <v>392.3</v>
      </c>
      <c r="I116" s="86">
        <v>392345.72</v>
      </c>
    </row>
    <row r="117" spans="1:9" x14ac:dyDescent="0.25">
      <c r="A117" s="102" t="s">
        <v>149</v>
      </c>
      <c r="B117" s="26" t="s">
        <v>150</v>
      </c>
      <c r="C117" s="27" t="s">
        <v>198</v>
      </c>
      <c r="D117" s="14" t="s">
        <v>15</v>
      </c>
      <c r="E117" s="15" t="s">
        <v>145</v>
      </c>
      <c r="F117" s="14">
        <v>98348</v>
      </c>
      <c r="G117" s="14" t="s">
        <v>17</v>
      </c>
      <c r="H117" s="16">
        <v>6.9</v>
      </c>
      <c r="I117" s="86">
        <v>6913.6500000000233</v>
      </c>
    </row>
    <row r="118" spans="1:9" x14ac:dyDescent="0.25">
      <c r="A118" s="102" t="s">
        <v>151</v>
      </c>
      <c r="B118" s="26" t="s">
        <v>152</v>
      </c>
      <c r="C118" s="27" t="s">
        <v>198</v>
      </c>
      <c r="D118" s="14" t="s">
        <v>15</v>
      </c>
      <c r="E118" s="15" t="s">
        <v>145</v>
      </c>
      <c r="F118" s="14">
        <v>98348</v>
      </c>
      <c r="G118" s="14" t="s">
        <v>17</v>
      </c>
      <c r="H118" s="16">
        <v>51.7</v>
      </c>
      <c r="I118" s="86">
        <v>51717.270000000019</v>
      </c>
    </row>
    <row r="119" spans="1:9" x14ac:dyDescent="0.25">
      <c r="A119" s="102" t="s">
        <v>126</v>
      </c>
      <c r="B119" s="26" t="s">
        <v>153</v>
      </c>
      <c r="C119" s="27" t="s">
        <v>198</v>
      </c>
      <c r="D119" s="14" t="s">
        <v>15</v>
      </c>
      <c r="E119" s="15" t="s">
        <v>145</v>
      </c>
      <c r="F119" s="14">
        <v>98348</v>
      </c>
      <c r="G119" s="14" t="s">
        <v>17</v>
      </c>
      <c r="H119" s="16">
        <v>38.6</v>
      </c>
      <c r="I119" s="86">
        <v>38610.439999999944</v>
      </c>
    </row>
    <row r="120" spans="1:9" x14ac:dyDescent="0.25">
      <c r="A120" s="102" t="s">
        <v>50</v>
      </c>
      <c r="B120" s="26" t="s">
        <v>51</v>
      </c>
      <c r="C120" s="27" t="s">
        <v>198</v>
      </c>
      <c r="D120" s="14" t="s">
        <v>15</v>
      </c>
      <c r="E120" s="15" t="s">
        <v>145</v>
      </c>
      <c r="F120" s="14">
        <v>98348</v>
      </c>
      <c r="G120" s="14" t="s">
        <v>17</v>
      </c>
      <c r="H120" s="16">
        <v>55.9</v>
      </c>
      <c r="I120" s="86">
        <v>55891.340000000026</v>
      </c>
    </row>
    <row r="121" spans="1:9" x14ac:dyDescent="0.25">
      <c r="A121" s="102" t="s">
        <v>64</v>
      </c>
      <c r="B121" s="26" t="s">
        <v>65</v>
      </c>
      <c r="C121" s="27" t="s">
        <v>198</v>
      </c>
      <c r="D121" s="14" t="s">
        <v>15</v>
      </c>
      <c r="E121" s="15" t="s">
        <v>145</v>
      </c>
      <c r="F121" s="14">
        <v>98348</v>
      </c>
      <c r="G121" s="14" t="s">
        <v>17</v>
      </c>
      <c r="H121" s="16">
        <v>2.2000000000000002</v>
      </c>
      <c r="I121" s="86">
        <v>2211.5899999999965</v>
      </c>
    </row>
    <row r="122" spans="1:9" x14ac:dyDescent="0.25">
      <c r="A122" s="102" t="s">
        <v>200</v>
      </c>
      <c r="B122" s="26" t="s">
        <v>154</v>
      </c>
      <c r="C122" s="27" t="s">
        <v>198</v>
      </c>
      <c r="D122" s="14" t="s">
        <v>15</v>
      </c>
      <c r="E122" s="15" t="s">
        <v>145</v>
      </c>
      <c r="F122" s="14">
        <v>98348</v>
      </c>
      <c r="G122" s="14" t="s">
        <v>17</v>
      </c>
      <c r="H122" s="16">
        <v>3.7</v>
      </c>
      <c r="I122" s="86">
        <v>3710.2799999999988</v>
      </c>
    </row>
    <row r="123" spans="1:9" x14ac:dyDescent="0.25">
      <c r="A123" s="102" t="s">
        <v>201</v>
      </c>
      <c r="B123" s="26" t="s">
        <v>155</v>
      </c>
      <c r="C123" s="27" t="s">
        <v>198</v>
      </c>
      <c r="D123" s="14" t="s">
        <v>15</v>
      </c>
      <c r="E123" s="15" t="s">
        <v>145</v>
      </c>
      <c r="F123" s="14">
        <v>98348</v>
      </c>
      <c r="G123" s="14" t="s">
        <v>17</v>
      </c>
      <c r="H123" s="16">
        <v>0.5</v>
      </c>
      <c r="I123" s="86">
        <v>445</v>
      </c>
    </row>
    <row r="124" spans="1:9" x14ac:dyDescent="0.25">
      <c r="A124" s="102" t="s">
        <v>202</v>
      </c>
      <c r="B124" s="26" t="s">
        <v>156</v>
      </c>
      <c r="C124" s="27" t="s">
        <v>198</v>
      </c>
      <c r="D124" s="14" t="s">
        <v>15</v>
      </c>
      <c r="E124" s="15" t="s">
        <v>145</v>
      </c>
      <c r="F124" s="14">
        <v>98348</v>
      </c>
      <c r="G124" s="14" t="s">
        <v>17</v>
      </c>
      <c r="H124" s="16">
        <v>0.5</v>
      </c>
      <c r="I124" s="86">
        <v>507.57</v>
      </c>
    </row>
    <row r="125" spans="1:9" x14ac:dyDescent="0.25">
      <c r="A125" s="102" t="s">
        <v>203</v>
      </c>
      <c r="B125" s="26" t="s">
        <v>157</v>
      </c>
      <c r="C125" s="27" t="s">
        <v>198</v>
      </c>
      <c r="D125" s="14" t="s">
        <v>15</v>
      </c>
      <c r="E125" s="15" t="s">
        <v>145</v>
      </c>
      <c r="F125" s="14">
        <v>98348</v>
      </c>
      <c r="G125" s="14" t="s">
        <v>17</v>
      </c>
      <c r="H125" s="16">
        <v>2.7</v>
      </c>
      <c r="I125" s="86">
        <v>2645</v>
      </c>
    </row>
    <row r="126" spans="1:9" x14ac:dyDescent="0.25">
      <c r="A126" s="102" t="s">
        <v>204</v>
      </c>
      <c r="B126" s="26" t="s">
        <v>158</v>
      </c>
      <c r="C126" s="27" t="s">
        <v>198</v>
      </c>
      <c r="D126" s="14" t="s">
        <v>15</v>
      </c>
      <c r="E126" s="15" t="s">
        <v>145</v>
      </c>
      <c r="F126" s="14">
        <v>98348</v>
      </c>
      <c r="G126" s="14" t="s">
        <v>17</v>
      </c>
      <c r="H126" s="16">
        <v>48.3</v>
      </c>
      <c r="I126" s="86">
        <v>48310.649999999994</v>
      </c>
    </row>
    <row r="127" spans="1:9" x14ac:dyDescent="0.25">
      <c r="A127" s="101"/>
      <c r="B127" s="30"/>
      <c r="C127" s="31"/>
      <c r="D127" s="21"/>
      <c r="E127" s="21"/>
      <c r="F127" s="21" t="s">
        <v>111</v>
      </c>
      <c r="G127" s="21"/>
      <c r="H127" s="23">
        <f>SUM(H111:H126)</f>
        <v>2642.4999999999995</v>
      </c>
      <c r="I127" s="32">
        <f>SUM(I111:I126)</f>
        <v>2642537.09</v>
      </c>
    </row>
    <row r="128" spans="1:9" ht="15.75" thickBot="1" x14ac:dyDescent="0.3">
      <c r="A128" s="102"/>
      <c r="B128" s="26"/>
      <c r="C128" s="27"/>
      <c r="D128" s="14"/>
      <c r="E128" s="14"/>
      <c r="F128" s="14"/>
      <c r="G128" s="14"/>
      <c r="H128" s="16"/>
      <c r="I128" s="28"/>
    </row>
    <row r="129" spans="1:9" ht="21" customHeight="1" thickBot="1" x14ac:dyDescent="0.3">
      <c r="A129" s="35" t="s">
        <v>159</v>
      </c>
      <c r="B129" s="36"/>
      <c r="C129" s="37"/>
      <c r="D129" s="37"/>
      <c r="E129" s="42"/>
      <c r="F129" s="42"/>
      <c r="G129" s="42"/>
      <c r="H129" s="43">
        <f>H110+H127</f>
        <v>4949.6999999999989</v>
      </c>
      <c r="I129" s="44">
        <f>I110+I127</f>
        <v>4949747.3199999994</v>
      </c>
    </row>
    <row r="130" spans="1:9" x14ac:dyDescent="0.25">
      <c r="A130" s="45"/>
      <c r="B130" s="45"/>
      <c r="C130" s="46"/>
      <c r="D130" s="45"/>
      <c r="E130" s="45"/>
      <c r="F130" s="45"/>
      <c r="G130" s="45"/>
      <c r="H130" s="47"/>
      <c r="I130" s="47"/>
    </row>
    <row r="131" spans="1:9" ht="15.75" thickBot="1" x14ac:dyDescent="0.3">
      <c r="A131" s="5" t="s">
        <v>195</v>
      </c>
      <c r="B131" s="5"/>
      <c r="C131" s="5"/>
      <c r="D131" s="6"/>
      <c r="E131" s="6"/>
      <c r="F131" s="6"/>
      <c r="G131" s="6"/>
      <c r="H131" s="3"/>
      <c r="I131" s="3"/>
    </row>
    <row r="132" spans="1:9" x14ac:dyDescent="0.25">
      <c r="A132" s="159" t="s">
        <v>160</v>
      </c>
      <c r="B132" s="162" t="s">
        <v>4</v>
      </c>
      <c r="C132" s="165" t="s">
        <v>139</v>
      </c>
      <c r="D132" s="165" t="s">
        <v>6</v>
      </c>
      <c r="E132" s="168" t="s">
        <v>140</v>
      </c>
      <c r="F132" s="171" t="s">
        <v>141</v>
      </c>
      <c r="G132" s="171" t="s">
        <v>9</v>
      </c>
      <c r="H132" s="174" t="s">
        <v>142</v>
      </c>
      <c r="I132" s="177" t="s">
        <v>161</v>
      </c>
    </row>
    <row r="133" spans="1:9" x14ac:dyDescent="0.25">
      <c r="A133" s="160"/>
      <c r="B133" s="163"/>
      <c r="C133" s="166" t="s">
        <v>5</v>
      </c>
      <c r="D133" s="166"/>
      <c r="E133" s="169"/>
      <c r="F133" s="172"/>
      <c r="G133" s="172"/>
      <c r="H133" s="175"/>
      <c r="I133" s="178"/>
    </row>
    <row r="134" spans="1:9" x14ac:dyDescent="0.25">
      <c r="A134" s="160"/>
      <c r="B134" s="163"/>
      <c r="C134" s="166"/>
      <c r="D134" s="166" t="s">
        <v>6</v>
      </c>
      <c r="E134" s="169"/>
      <c r="F134" s="172"/>
      <c r="G134" s="172"/>
      <c r="H134" s="175"/>
      <c r="I134" s="178"/>
    </row>
    <row r="135" spans="1:9" ht="15.75" thickBot="1" x14ac:dyDescent="0.3">
      <c r="A135" s="161"/>
      <c r="B135" s="164"/>
      <c r="C135" s="167"/>
      <c r="D135" s="167"/>
      <c r="E135" s="170"/>
      <c r="F135" s="173"/>
      <c r="G135" s="173"/>
      <c r="H135" s="176"/>
      <c r="I135" s="179"/>
    </row>
    <row r="136" spans="1:9" x14ac:dyDescent="0.25">
      <c r="A136" s="48" t="s">
        <v>162</v>
      </c>
      <c r="B136" s="26" t="s">
        <v>163</v>
      </c>
      <c r="C136" s="27" t="s">
        <v>164</v>
      </c>
      <c r="D136" s="49">
        <v>6402</v>
      </c>
      <c r="E136" s="49">
        <v>5364</v>
      </c>
      <c r="F136" s="14" t="s">
        <v>113</v>
      </c>
      <c r="G136" s="14" t="s">
        <v>36</v>
      </c>
      <c r="H136" s="16">
        <v>4.3</v>
      </c>
      <c r="I136" s="29">
        <v>4346</v>
      </c>
    </row>
    <row r="137" spans="1:9" x14ac:dyDescent="0.25">
      <c r="A137" s="48" t="s">
        <v>162</v>
      </c>
      <c r="B137" s="26" t="s">
        <v>163</v>
      </c>
      <c r="C137" s="27" t="s">
        <v>164</v>
      </c>
      <c r="D137" s="49">
        <v>6402</v>
      </c>
      <c r="E137" s="49">
        <v>5364</v>
      </c>
      <c r="F137" s="14" t="s">
        <v>113</v>
      </c>
      <c r="G137" s="14" t="s">
        <v>36</v>
      </c>
      <c r="H137" s="16">
        <v>40.4</v>
      </c>
      <c r="I137" s="29">
        <v>40441</v>
      </c>
    </row>
    <row r="138" spans="1:9" x14ac:dyDescent="0.25">
      <c r="A138" s="48" t="s">
        <v>162</v>
      </c>
      <c r="B138" s="12" t="s">
        <v>165</v>
      </c>
      <c r="C138" s="13" t="s">
        <v>14</v>
      </c>
      <c r="D138" s="49">
        <v>6402</v>
      </c>
      <c r="E138" s="49">
        <v>5364</v>
      </c>
      <c r="F138" s="14">
        <v>13011</v>
      </c>
      <c r="G138" s="15" t="s">
        <v>17</v>
      </c>
      <c r="H138" s="16">
        <v>1468.5</v>
      </c>
      <c r="I138" s="17">
        <v>1468475.39</v>
      </c>
    </row>
    <row r="139" spans="1:9" x14ac:dyDescent="0.25">
      <c r="A139" s="48" t="s">
        <v>162</v>
      </c>
      <c r="B139" s="26" t="s">
        <v>163</v>
      </c>
      <c r="C139" s="13" t="s">
        <v>35</v>
      </c>
      <c r="D139" s="49">
        <v>6402</v>
      </c>
      <c r="E139" s="49">
        <v>5364</v>
      </c>
      <c r="F139" s="14">
        <v>13015</v>
      </c>
      <c r="G139" s="15" t="s">
        <v>36</v>
      </c>
      <c r="H139" s="16">
        <v>0</v>
      </c>
      <c r="I139" s="17">
        <v>8</v>
      </c>
    </row>
    <row r="140" spans="1:9" x14ac:dyDescent="0.25">
      <c r="A140" s="48" t="s">
        <v>162</v>
      </c>
      <c r="B140" s="26" t="s">
        <v>163</v>
      </c>
      <c r="C140" s="13" t="s">
        <v>35</v>
      </c>
      <c r="D140" s="49">
        <v>6402</v>
      </c>
      <c r="E140" s="49">
        <v>5364</v>
      </c>
      <c r="F140" s="14">
        <v>13015</v>
      </c>
      <c r="G140" s="15" t="s">
        <v>36</v>
      </c>
      <c r="H140" s="16">
        <v>0.1</v>
      </c>
      <c r="I140" s="17">
        <v>65</v>
      </c>
    </row>
    <row r="141" spans="1:9" x14ac:dyDescent="0.25">
      <c r="A141" s="48" t="s">
        <v>162</v>
      </c>
      <c r="B141" s="26" t="s">
        <v>163</v>
      </c>
      <c r="C141" s="13" t="s">
        <v>35</v>
      </c>
      <c r="D141" s="49">
        <v>6402</v>
      </c>
      <c r="E141" s="49">
        <v>5364</v>
      </c>
      <c r="F141" s="14">
        <v>13015</v>
      </c>
      <c r="G141" s="15" t="s">
        <v>36</v>
      </c>
      <c r="H141" s="16">
        <v>1228.5999999999999</v>
      </c>
      <c r="I141" s="17">
        <v>1228636</v>
      </c>
    </row>
    <row r="142" spans="1:9" x14ac:dyDescent="0.25">
      <c r="A142" s="48" t="s">
        <v>162</v>
      </c>
      <c r="B142" s="26" t="s">
        <v>163</v>
      </c>
      <c r="C142" s="13" t="s">
        <v>35</v>
      </c>
      <c r="D142" s="49">
        <v>6402</v>
      </c>
      <c r="E142" s="49">
        <v>5364</v>
      </c>
      <c r="F142" s="14">
        <v>13015</v>
      </c>
      <c r="G142" s="15" t="s">
        <v>36</v>
      </c>
      <c r="H142" s="16">
        <v>0.1</v>
      </c>
      <c r="I142" s="17">
        <v>65</v>
      </c>
    </row>
    <row r="143" spans="1:9" x14ac:dyDescent="0.25">
      <c r="A143" s="48" t="s">
        <v>166</v>
      </c>
      <c r="B143" s="26" t="s">
        <v>167</v>
      </c>
      <c r="C143" s="27" t="s">
        <v>117</v>
      </c>
      <c r="D143" s="49">
        <v>6402</v>
      </c>
      <c r="E143" s="49">
        <v>5364</v>
      </c>
      <c r="F143" s="14" t="s">
        <v>118</v>
      </c>
      <c r="G143" s="14" t="s">
        <v>119</v>
      </c>
      <c r="H143" s="16">
        <v>34</v>
      </c>
      <c r="I143" s="29">
        <v>34028</v>
      </c>
    </row>
    <row r="144" spans="1:9" x14ac:dyDescent="0.25">
      <c r="A144" s="48" t="s">
        <v>166</v>
      </c>
      <c r="B144" s="26" t="s">
        <v>167</v>
      </c>
      <c r="C144" s="27" t="s">
        <v>117</v>
      </c>
      <c r="D144" s="49">
        <v>6402</v>
      </c>
      <c r="E144" s="49">
        <v>5364</v>
      </c>
      <c r="F144" s="14" t="s">
        <v>118</v>
      </c>
      <c r="G144" s="14" t="s">
        <v>119</v>
      </c>
      <c r="H144" s="16">
        <v>229.3</v>
      </c>
      <c r="I144" s="33">
        <v>229260.6</v>
      </c>
    </row>
    <row r="145" spans="1:9" x14ac:dyDescent="0.25">
      <c r="A145" s="48" t="s">
        <v>166</v>
      </c>
      <c r="B145" s="26" t="s">
        <v>167</v>
      </c>
      <c r="C145" s="27" t="s">
        <v>117</v>
      </c>
      <c r="D145" s="49">
        <v>6402</v>
      </c>
      <c r="E145" s="49">
        <v>5364</v>
      </c>
      <c r="F145" s="14" t="s">
        <v>118</v>
      </c>
      <c r="G145" s="14" t="s">
        <v>119</v>
      </c>
      <c r="H145" s="34">
        <v>255.1</v>
      </c>
      <c r="I145" s="29">
        <v>255056</v>
      </c>
    </row>
    <row r="146" spans="1:9" x14ac:dyDescent="0.25">
      <c r="A146" s="48" t="s">
        <v>166</v>
      </c>
      <c r="B146" s="26" t="s">
        <v>167</v>
      </c>
      <c r="C146" s="27" t="s">
        <v>117</v>
      </c>
      <c r="D146" s="49">
        <v>6402</v>
      </c>
      <c r="E146" s="49">
        <v>5364</v>
      </c>
      <c r="F146" s="14" t="s">
        <v>118</v>
      </c>
      <c r="G146" s="14" t="s">
        <v>119</v>
      </c>
      <c r="H146" s="16">
        <v>208.1</v>
      </c>
      <c r="I146" s="29">
        <v>208098.8</v>
      </c>
    </row>
    <row r="147" spans="1:9" x14ac:dyDescent="0.25">
      <c r="A147" s="48" t="s">
        <v>166</v>
      </c>
      <c r="B147" s="26" t="s">
        <v>167</v>
      </c>
      <c r="C147" s="27" t="s">
        <v>117</v>
      </c>
      <c r="D147" s="49">
        <v>6402</v>
      </c>
      <c r="E147" s="49">
        <v>5364</v>
      </c>
      <c r="F147" s="14" t="s">
        <v>118</v>
      </c>
      <c r="G147" s="14" t="s">
        <v>119</v>
      </c>
      <c r="H147" s="34">
        <v>458.1</v>
      </c>
      <c r="I147" s="29">
        <v>458082.35</v>
      </c>
    </row>
    <row r="148" spans="1:9" x14ac:dyDescent="0.25">
      <c r="A148" s="48" t="s">
        <v>166</v>
      </c>
      <c r="B148" s="26" t="s">
        <v>167</v>
      </c>
      <c r="C148" s="27" t="s">
        <v>117</v>
      </c>
      <c r="D148" s="49">
        <v>6402</v>
      </c>
      <c r="E148" s="49">
        <v>5364</v>
      </c>
      <c r="F148" s="14" t="s">
        <v>118</v>
      </c>
      <c r="G148" s="14" t="s">
        <v>119</v>
      </c>
      <c r="H148" s="16">
        <v>95.9</v>
      </c>
      <c r="I148" s="29">
        <v>95939</v>
      </c>
    </row>
    <row r="149" spans="1:9" x14ac:dyDescent="0.25">
      <c r="A149" s="48" t="s">
        <v>166</v>
      </c>
      <c r="B149" s="26" t="s">
        <v>167</v>
      </c>
      <c r="C149" s="27" t="s">
        <v>117</v>
      </c>
      <c r="D149" s="49">
        <v>6402</v>
      </c>
      <c r="E149" s="49">
        <v>5364</v>
      </c>
      <c r="F149" s="14" t="s">
        <v>118</v>
      </c>
      <c r="G149" s="14" t="s">
        <v>119</v>
      </c>
      <c r="H149" s="16">
        <v>68.599999999999994</v>
      </c>
      <c r="I149" s="29">
        <v>68554.740000000005</v>
      </c>
    </row>
    <row r="150" spans="1:9" x14ac:dyDescent="0.25">
      <c r="A150" s="48" t="s">
        <v>166</v>
      </c>
      <c r="B150" s="26" t="s">
        <v>167</v>
      </c>
      <c r="C150" s="27" t="s">
        <v>117</v>
      </c>
      <c r="D150" s="49">
        <v>6402</v>
      </c>
      <c r="E150" s="49">
        <v>5364</v>
      </c>
      <c r="F150" s="14" t="s">
        <v>118</v>
      </c>
      <c r="G150" s="14" t="s">
        <v>119</v>
      </c>
      <c r="H150" s="16">
        <v>89.4</v>
      </c>
      <c r="I150" s="29">
        <v>89390</v>
      </c>
    </row>
    <row r="151" spans="1:9" x14ac:dyDescent="0.25">
      <c r="A151" s="48" t="s">
        <v>166</v>
      </c>
      <c r="B151" s="26" t="s">
        <v>167</v>
      </c>
      <c r="C151" s="27" t="s">
        <v>117</v>
      </c>
      <c r="D151" s="49">
        <v>6402</v>
      </c>
      <c r="E151" s="49">
        <v>5364</v>
      </c>
      <c r="F151" s="14" t="s">
        <v>118</v>
      </c>
      <c r="G151" s="14" t="s">
        <v>119</v>
      </c>
      <c r="H151" s="16">
        <v>66.8</v>
      </c>
      <c r="I151" s="29">
        <v>66796</v>
      </c>
    </row>
    <row r="152" spans="1:9" x14ac:dyDescent="0.25">
      <c r="A152" s="25" t="s">
        <v>168</v>
      </c>
      <c r="B152" s="26" t="s">
        <v>169</v>
      </c>
      <c r="C152" s="27" t="s">
        <v>131</v>
      </c>
      <c r="D152" s="49">
        <v>6402</v>
      </c>
      <c r="E152" s="49">
        <v>5364</v>
      </c>
      <c r="F152" s="14" t="s">
        <v>132</v>
      </c>
      <c r="G152" s="14" t="s">
        <v>133</v>
      </c>
      <c r="H152" s="16">
        <v>94.8</v>
      </c>
      <c r="I152" s="29">
        <v>94770.27</v>
      </c>
    </row>
    <row r="153" spans="1:9" x14ac:dyDescent="0.25">
      <c r="A153" s="50"/>
      <c r="B153" s="51"/>
      <c r="C153" s="52" t="s">
        <v>170</v>
      </c>
      <c r="D153" s="53"/>
      <c r="E153" s="53"/>
      <c r="F153" s="53"/>
      <c r="G153" s="54"/>
      <c r="H153" s="55">
        <f>SUM(H136:H152)</f>
        <v>4342.0999999999995</v>
      </c>
      <c r="I153" s="56">
        <f>SUM(I136:I152)</f>
        <v>4342012.1499999994</v>
      </c>
    </row>
    <row r="154" spans="1:9" x14ac:dyDescent="0.25">
      <c r="A154" s="102" t="s">
        <v>171</v>
      </c>
      <c r="B154" s="26" t="s">
        <v>165</v>
      </c>
      <c r="C154" s="27" t="s">
        <v>172</v>
      </c>
      <c r="D154" s="49">
        <v>6402</v>
      </c>
      <c r="E154" s="49">
        <v>5364</v>
      </c>
      <c r="F154" s="14">
        <v>98348</v>
      </c>
      <c r="G154" s="14" t="s">
        <v>17</v>
      </c>
      <c r="H154" s="16">
        <v>769.7</v>
      </c>
      <c r="I154" s="86">
        <v>769674.77</v>
      </c>
    </row>
    <row r="155" spans="1:9" x14ac:dyDescent="0.25">
      <c r="A155" s="48" t="s">
        <v>171</v>
      </c>
      <c r="B155" s="26" t="s">
        <v>165</v>
      </c>
      <c r="C155" s="27" t="s">
        <v>194</v>
      </c>
      <c r="D155" s="49">
        <v>6402</v>
      </c>
      <c r="E155" s="49">
        <v>5364</v>
      </c>
      <c r="F155" s="14" t="s">
        <v>135</v>
      </c>
      <c r="G155" s="14" t="s">
        <v>17</v>
      </c>
      <c r="H155" s="16">
        <v>18.2</v>
      </c>
      <c r="I155" s="29">
        <v>18246</v>
      </c>
    </row>
    <row r="156" spans="1:9" x14ac:dyDescent="0.25">
      <c r="A156" s="48" t="s">
        <v>171</v>
      </c>
      <c r="B156" s="26" t="s">
        <v>165</v>
      </c>
      <c r="C156" s="27" t="s">
        <v>43</v>
      </c>
      <c r="D156" s="49">
        <v>6402</v>
      </c>
      <c r="E156" s="49">
        <v>5364</v>
      </c>
      <c r="F156" s="14" t="s">
        <v>173</v>
      </c>
      <c r="G156" s="14" t="s">
        <v>17</v>
      </c>
      <c r="H156" s="16">
        <v>276</v>
      </c>
      <c r="I156" s="29">
        <v>276033</v>
      </c>
    </row>
    <row r="157" spans="1:9" x14ac:dyDescent="0.25">
      <c r="A157" s="48"/>
      <c r="B157" s="57"/>
      <c r="C157" s="52" t="s">
        <v>174</v>
      </c>
      <c r="D157" s="53"/>
      <c r="E157" s="53"/>
      <c r="F157" s="53"/>
      <c r="G157" s="54"/>
      <c r="H157" s="55">
        <f>SUM(H154:H156)</f>
        <v>1063.9000000000001</v>
      </c>
      <c r="I157" s="56">
        <f>SUM(I154:I156)</f>
        <v>1063953.77</v>
      </c>
    </row>
    <row r="158" spans="1:9" ht="15.75" thickBot="1" x14ac:dyDescent="0.3">
      <c r="A158" s="58"/>
      <c r="B158" s="59"/>
      <c r="C158" s="60"/>
      <c r="D158" s="61"/>
      <c r="E158" s="61"/>
      <c r="F158" s="61"/>
      <c r="G158" s="62"/>
      <c r="H158" s="16"/>
      <c r="I158" s="63"/>
    </row>
    <row r="159" spans="1:9" ht="15.75" thickBot="1" x14ac:dyDescent="0.3">
      <c r="A159" s="64" t="s">
        <v>175</v>
      </c>
      <c r="B159" s="65"/>
      <c r="C159" s="66"/>
      <c r="D159" s="67"/>
      <c r="E159" s="67"/>
      <c r="F159" s="67"/>
      <c r="G159" s="68"/>
      <c r="H159" s="69">
        <f>H153+H157</f>
        <v>5406</v>
      </c>
      <c r="I159" s="69">
        <f>I153+I157</f>
        <v>5405965.9199999999</v>
      </c>
    </row>
    <row r="160" spans="1:9" x14ac:dyDescent="0.25">
      <c r="A160" s="70"/>
      <c r="B160" s="71"/>
      <c r="C160" s="72"/>
      <c r="D160" s="73"/>
      <c r="E160" s="73"/>
      <c r="F160" s="73"/>
      <c r="G160" s="74"/>
      <c r="H160" s="73"/>
      <c r="I160" s="75"/>
    </row>
    <row r="161" spans="1:16" ht="15.75" thickBot="1" x14ac:dyDescent="0.3">
      <c r="A161" s="5" t="s">
        <v>176</v>
      </c>
      <c r="B161" s="71"/>
      <c r="C161" s="72"/>
      <c r="D161" s="73"/>
      <c r="E161" s="73"/>
      <c r="F161" s="73"/>
      <c r="G161" s="74"/>
      <c r="H161" s="73"/>
      <c r="I161" s="75"/>
    </row>
    <row r="162" spans="1:16" ht="15.75" thickBot="1" x14ac:dyDescent="0.3">
      <c r="A162" s="156" t="s">
        <v>177</v>
      </c>
      <c r="B162" s="157"/>
      <c r="C162" s="157"/>
      <c r="D162" s="157"/>
      <c r="E162" s="157"/>
      <c r="F162" s="157"/>
      <c r="G162" s="157"/>
      <c r="H162" s="157"/>
      <c r="I162" s="158"/>
    </row>
    <row r="163" spans="1:16" x14ac:dyDescent="0.25">
      <c r="A163" s="159" t="s">
        <v>178</v>
      </c>
      <c r="B163" s="162" t="s">
        <v>4</v>
      </c>
      <c r="C163" s="165" t="s">
        <v>139</v>
      </c>
      <c r="D163" s="165" t="s">
        <v>6</v>
      </c>
      <c r="E163" s="168" t="s">
        <v>140</v>
      </c>
      <c r="F163" s="171" t="s">
        <v>141</v>
      </c>
      <c r="G163" s="171" t="s">
        <v>9</v>
      </c>
      <c r="H163" s="174" t="s">
        <v>179</v>
      </c>
      <c r="I163" s="177" t="s">
        <v>161</v>
      </c>
    </row>
    <row r="164" spans="1:16" x14ac:dyDescent="0.25">
      <c r="A164" s="160"/>
      <c r="B164" s="163"/>
      <c r="C164" s="166" t="s">
        <v>5</v>
      </c>
      <c r="D164" s="166"/>
      <c r="E164" s="169"/>
      <c r="F164" s="172"/>
      <c r="G164" s="172"/>
      <c r="H164" s="175"/>
      <c r="I164" s="178"/>
    </row>
    <row r="165" spans="1:16" x14ac:dyDescent="0.25">
      <c r="A165" s="160"/>
      <c r="B165" s="163"/>
      <c r="C165" s="166"/>
      <c r="D165" s="166" t="s">
        <v>6</v>
      </c>
      <c r="E165" s="169"/>
      <c r="F165" s="172"/>
      <c r="G165" s="172"/>
      <c r="H165" s="175"/>
      <c r="I165" s="178"/>
    </row>
    <row r="166" spans="1:16" ht="15.75" thickBot="1" x14ac:dyDescent="0.3">
      <c r="A166" s="161"/>
      <c r="B166" s="164"/>
      <c r="C166" s="167"/>
      <c r="D166" s="167"/>
      <c r="E166" s="170"/>
      <c r="F166" s="173"/>
      <c r="G166" s="173"/>
      <c r="H166" s="176"/>
      <c r="I166" s="179"/>
    </row>
    <row r="167" spans="1:16" ht="36.75" x14ac:dyDescent="0.25">
      <c r="A167" s="76" t="s">
        <v>180</v>
      </c>
      <c r="B167" s="85" t="s">
        <v>181</v>
      </c>
      <c r="C167" s="77" t="s">
        <v>182</v>
      </c>
      <c r="D167" s="78" t="s">
        <v>183</v>
      </c>
      <c r="E167" s="79" t="s">
        <v>184</v>
      </c>
      <c r="F167" s="79" t="s">
        <v>135</v>
      </c>
      <c r="G167" s="79" t="s">
        <v>185</v>
      </c>
      <c r="H167" s="80">
        <v>14.6</v>
      </c>
      <c r="I167" s="81">
        <v>14608</v>
      </c>
    </row>
    <row r="168" spans="1:16" ht="36.75" x14ac:dyDescent="0.25">
      <c r="A168" s="82" t="s">
        <v>180</v>
      </c>
      <c r="B168" s="85" t="s">
        <v>181</v>
      </c>
      <c r="C168" s="83" t="s">
        <v>186</v>
      </c>
      <c r="D168" s="84" t="s">
        <v>187</v>
      </c>
      <c r="E168" s="85" t="s">
        <v>184</v>
      </c>
      <c r="F168" s="85" t="s">
        <v>188</v>
      </c>
      <c r="G168" s="85" t="s">
        <v>185</v>
      </c>
      <c r="H168" s="41">
        <v>1.5</v>
      </c>
      <c r="I168" s="86">
        <v>1536</v>
      </c>
    </row>
    <row r="169" spans="1:16" ht="37.5" thickBot="1" x14ac:dyDescent="0.3">
      <c r="A169" s="76" t="s">
        <v>180</v>
      </c>
      <c r="B169" s="79" t="s">
        <v>165</v>
      </c>
      <c r="C169" s="77" t="s">
        <v>207</v>
      </c>
      <c r="D169" s="78" t="s">
        <v>183</v>
      </c>
      <c r="E169" s="79" t="s">
        <v>184</v>
      </c>
      <c r="F169" s="79" t="s">
        <v>146</v>
      </c>
      <c r="G169" s="79" t="s">
        <v>17</v>
      </c>
      <c r="H169" s="80">
        <v>2247.3000000000002</v>
      </c>
      <c r="I169" s="81">
        <v>2247349.04</v>
      </c>
    </row>
    <row r="170" spans="1:16" ht="15.75" thickBot="1" x14ac:dyDescent="0.3">
      <c r="A170" s="87"/>
      <c r="B170" s="88"/>
      <c r="C170" s="89" t="s">
        <v>189</v>
      </c>
      <c r="D170" s="90"/>
      <c r="E170" s="88"/>
      <c r="F170" s="88"/>
      <c r="G170" s="88"/>
      <c r="H170" s="91">
        <f>SUM(H167:H169)</f>
        <v>2263.4</v>
      </c>
      <c r="I170" s="92">
        <f>SUM(I167:I169)</f>
        <v>2263493.04</v>
      </c>
    </row>
    <row r="171" spans="1:16" x14ac:dyDescent="0.25">
      <c r="A171" s="93"/>
      <c r="B171" s="94"/>
      <c r="C171" s="93"/>
      <c r="D171" s="95"/>
      <c r="E171" s="96"/>
      <c r="F171" s="96"/>
      <c r="G171" s="96"/>
      <c r="H171" s="97"/>
      <c r="I171" s="98"/>
    </row>
    <row r="172" spans="1:16" s="3" customFormat="1" x14ac:dyDescent="0.25">
      <c r="A172" s="6" t="s">
        <v>208</v>
      </c>
      <c r="B172" s="6"/>
      <c r="C172" s="6"/>
      <c r="D172" s="6"/>
      <c r="E172" s="6"/>
      <c r="F172" s="6"/>
      <c r="G172" s="6"/>
      <c r="H172" s="6"/>
      <c r="I172" s="6"/>
      <c r="K172" s="145"/>
      <c r="L172" s="145"/>
      <c r="M172" s="145"/>
      <c r="N172" s="145"/>
      <c r="O172" s="145"/>
      <c r="P172" s="145"/>
    </row>
    <row r="173" spans="1:16" s="3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K173" s="145"/>
      <c r="L173" s="145"/>
      <c r="M173" s="145"/>
      <c r="N173" s="145"/>
      <c r="O173" s="145"/>
      <c r="P173" s="145"/>
    </row>
    <row r="174" spans="1:16" s="3" customFormat="1" ht="15.75" thickBot="1" x14ac:dyDescent="0.3">
      <c r="A174" s="6" t="s">
        <v>209</v>
      </c>
      <c r="B174" s="6"/>
      <c r="C174" s="6"/>
      <c r="D174" s="6"/>
      <c r="E174" s="6"/>
      <c r="F174" s="6"/>
      <c r="G174" s="6"/>
      <c r="H174" s="6"/>
      <c r="I174" s="6"/>
      <c r="K174" s="145"/>
      <c r="L174" s="145"/>
      <c r="M174" s="145"/>
      <c r="N174" s="145"/>
      <c r="O174" s="145"/>
      <c r="P174" s="145"/>
    </row>
    <row r="175" spans="1:16" s="3" customFormat="1" x14ac:dyDescent="0.25">
      <c r="A175" s="159" t="s">
        <v>3</v>
      </c>
      <c r="B175" s="162" t="s">
        <v>4</v>
      </c>
      <c r="C175" s="183" t="s">
        <v>139</v>
      </c>
      <c r="D175" s="183" t="s">
        <v>6</v>
      </c>
      <c r="E175" s="168" t="s">
        <v>140</v>
      </c>
      <c r="F175" s="171" t="s">
        <v>141</v>
      </c>
      <c r="G175" s="171" t="s">
        <v>9</v>
      </c>
      <c r="H175" s="188" t="s">
        <v>210</v>
      </c>
      <c r="I175" s="177" t="s">
        <v>211</v>
      </c>
      <c r="K175" s="145"/>
      <c r="L175" s="145"/>
      <c r="M175" s="145"/>
      <c r="N175" s="145"/>
      <c r="O175" s="145"/>
      <c r="P175" s="145"/>
    </row>
    <row r="176" spans="1:16" s="3" customFormat="1" x14ac:dyDescent="0.25">
      <c r="A176" s="160"/>
      <c r="B176" s="163"/>
      <c r="C176" s="184" t="s">
        <v>5</v>
      </c>
      <c r="D176" s="184"/>
      <c r="E176" s="169"/>
      <c r="F176" s="172"/>
      <c r="G176" s="172"/>
      <c r="H176" s="189"/>
      <c r="I176" s="178"/>
      <c r="K176" s="145"/>
      <c r="L176" s="145"/>
      <c r="M176" s="145"/>
      <c r="N176" s="145"/>
      <c r="O176" s="145"/>
      <c r="P176" s="145"/>
    </row>
    <row r="177" spans="1:16" s="3" customFormat="1" x14ac:dyDescent="0.25">
      <c r="A177" s="160"/>
      <c r="B177" s="163"/>
      <c r="C177" s="184"/>
      <c r="D177" s="184" t="s">
        <v>6</v>
      </c>
      <c r="E177" s="169"/>
      <c r="F177" s="172"/>
      <c r="G177" s="172"/>
      <c r="H177" s="189"/>
      <c r="I177" s="178"/>
      <c r="K177" s="145"/>
      <c r="L177" s="145"/>
      <c r="M177" s="145"/>
      <c r="N177" s="145"/>
      <c r="O177" s="145"/>
      <c r="P177" s="145"/>
    </row>
    <row r="178" spans="1:16" s="3" customFormat="1" ht="15.75" thickBot="1" x14ac:dyDescent="0.3">
      <c r="A178" s="181"/>
      <c r="B178" s="182"/>
      <c r="C178" s="185"/>
      <c r="D178" s="185"/>
      <c r="E178" s="186"/>
      <c r="F178" s="187"/>
      <c r="G178" s="187"/>
      <c r="H178" s="190"/>
      <c r="I178" s="180"/>
      <c r="K178" s="145"/>
      <c r="L178" s="145"/>
      <c r="M178" s="145"/>
      <c r="N178" s="145"/>
      <c r="O178" s="145"/>
      <c r="P178" s="145"/>
    </row>
    <row r="179" spans="1:16" s="3" customFormat="1" ht="15.75" thickTop="1" x14ac:dyDescent="0.25">
      <c r="A179" s="109" t="s">
        <v>48</v>
      </c>
      <c r="B179" s="78" t="s">
        <v>212</v>
      </c>
      <c r="C179" s="110" t="s">
        <v>257</v>
      </c>
      <c r="D179" s="111" t="s">
        <v>15</v>
      </c>
      <c r="E179" s="84" t="s">
        <v>16</v>
      </c>
      <c r="F179" s="84" t="s">
        <v>214</v>
      </c>
      <c r="G179" s="78" t="s">
        <v>213</v>
      </c>
      <c r="H179" s="112">
        <f>ROUND(I179,-2)/1000</f>
        <v>56.5</v>
      </c>
      <c r="I179" s="113">
        <v>56482</v>
      </c>
    </row>
    <row r="180" spans="1:16" s="3" customFormat="1" x14ac:dyDescent="0.25">
      <c r="A180" s="109" t="s">
        <v>48</v>
      </c>
      <c r="B180" s="78" t="s">
        <v>212</v>
      </c>
      <c r="C180" s="110" t="s">
        <v>257</v>
      </c>
      <c r="D180" s="111" t="s">
        <v>15</v>
      </c>
      <c r="E180" s="84" t="s">
        <v>16</v>
      </c>
      <c r="F180" s="78" t="s">
        <v>215</v>
      </c>
      <c r="G180" s="78" t="s">
        <v>213</v>
      </c>
      <c r="H180" s="112">
        <f t="shared" ref="H180:H243" si="0">ROUND(I180,-2)/1000</f>
        <v>13.4</v>
      </c>
      <c r="I180" s="113">
        <v>13390</v>
      </c>
    </row>
    <row r="181" spans="1:16" s="3" customFormat="1" x14ac:dyDescent="0.25">
      <c r="A181" s="109" t="s">
        <v>48</v>
      </c>
      <c r="B181" s="84" t="s">
        <v>212</v>
      </c>
      <c r="C181" s="110" t="s">
        <v>261</v>
      </c>
      <c r="D181" s="111" t="s">
        <v>15</v>
      </c>
      <c r="E181" s="114" t="s">
        <v>16</v>
      </c>
      <c r="F181" s="84" t="s">
        <v>216</v>
      </c>
      <c r="G181" s="115" t="s">
        <v>213</v>
      </c>
      <c r="H181" s="112">
        <f t="shared" si="0"/>
        <v>3639.1</v>
      </c>
      <c r="I181" s="113">
        <v>3639086.9999999963</v>
      </c>
    </row>
    <row r="182" spans="1:16" s="3" customFormat="1" x14ac:dyDescent="0.25">
      <c r="A182" s="109" t="s">
        <v>48</v>
      </c>
      <c r="B182" s="84" t="s">
        <v>212</v>
      </c>
      <c r="C182" s="110" t="s">
        <v>217</v>
      </c>
      <c r="D182" s="111" t="s">
        <v>15</v>
      </c>
      <c r="E182" s="114" t="s">
        <v>16</v>
      </c>
      <c r="F182" s="84" t="s">
        <v>218</v>
      </c>
      <c r="G182" s="115" t="s">
        <v>213</v>
      </c>
      <c r="H182" s="112">
        <f t="shared" si="0"/>
        <v>281.7</v>
      </c>
      <c r="I182" s="113">
        <v>281672.5</v>
      </c>
      <c r="K182" s="145"/>
      <c r="L182" s="145"/>
      <c r="M182" s="145"/>
      <c r="N182" s="145"/>
      <c r="O182" s="145"/>
      <c r="P182" s="145"/>
    </row>
    <row r="183" spans="1:16" s="3" customFormat="1" x14ac:dyDescent="0.25">
      <c r="A183" s="109" t="s">
        <v>24</v>
      </c>
      <c r="B183" s="78" t="s">
        <v>258</v>
      </c>
      <c r="C183" s="110" t="s">
        <v>257</v>
      </c>
      <c r="D183" s="111" t="s">
        <v>15</v>
      </c>
      <c r="E183" s="84" t="s">
        <v>16</v>
      </c>
      <c r="F183" s="84" t="s">
        <v>214</v>
      </c>
      <c r="G183" s="78" t="s">
        <v>213</v>
      </c>
      <c r="H183" s="112">
        <f t="shared" si="0"/>
        <v>11.9</v>
      </c>
      <c r="I183" s="113">
        <v>11940</v>
      </c>
    </row>
    <row r="184" spans="1:16" s="3" customFormat="1" x14ac:dyDescent="0.25">
      <c r="A184" s="109" t="s">
        <v>24</v>
      </c>
      <c r="B184" s="78" t="s">
        <v>258</v>
      </c>
      <c r="C184" s="110" t="s">
        <v>257</v>
      </c>
      <c r="D184" s="111" t="s">
        <v>15</v>
      </c>
      <c r="E184" s="84" t="s">
        <v>16</v>
      </c>
      <c r="F184" s="78" t="s">
        <v>215</v>
      </c>
      <c r="G184" s="78" t="s">
        <v>213</v>
      </c>
      <c r="H184" s="112">
        <f t="shared" si="0"/>
        <v>10.4</v>
      </c>
      <c r="I184" s="113">
        <v>10390</v>
      </c>
    </row>
    <row r="185" spans="1:16" s="3" customFormat="1" x14ac:dyDescent="0.25">
      <c r="A185" s="109" t="s">
        <v>24</v>
      </c>
      <c r="B185" s="84" t="s">
        <v>258</v>
      </c>
      <c r="C185" s="110" t="s">
        <v>217</v>
      </c>
      <c r="D185" s="111" t="s">
        <v>15</v>
      </c>
      <c r="E185" s="114" t="s">
        <v>16</v>
      </c>
      <c r="F185" s="84" t="s">
        <v>218</v>
      </c>
      <c r="G185" s="115" t="s">
        <v>213</v>
      </c>
      <c r="H185" s="112">
        <f t="shared" si="0"/>
        <v>398.4</v>
      </c>
      <c r="I185" s="113">
        <v>398436.75</v>
      </c>
      <c r="K185" s="145"/>
      <c r="L185" s="145"/>
      <c r="M185" s="145"/>
      <c r="N185" s="145"/>
      <c r="O185" s="145"/>
      <c r="P185" s="145"/>
    </row>
    <row r="186" spans="1:16" s="3" customFormat="1" x14ac:dyDescent="0.25">
      <c r="A186" s="109" t="s">
        <v>147</v>
      </c>
      <c r="B186" s="84" t="s">
        <v>219</v>
      </c>
      <c r="C186" s="110" t="s">
        <v>257</v>
      </c>
      <c r="D186" s="111" t="s">
        <v>15</v>
      </c>
      <c r="E186" s="84" t="s">
        <v>16</v>
      </c>
      <c r="F186" s="84" t="s">
        <v>214</v>
      </c>
      <c r="G186" s="78" t="s">
        <v>213</v>
      </c>
      <c r="H186" s="112">
        <f t="shared" si="0"/>
        <v>71.2</v>
      </c>
      <c r="I186" s="113">
        <v>71212</v>
      </c>
    </row>
    <row r="187" spans="1:16" x14ac:dyDescent="0.25">
      <c r="A187" s="109" t="s">
        <v>147</v>
      </c>
      <c r="B187" s="84" t="s">
        <v>219</v>
      </c>
      <c r="C187" s="110" t="s">
        <v>257</v>
      </c>
      <c r="D187" s="111" t="s">
        <v>15</v>
      </c>
      <c r="E187" s="84" t="s">
        <v>16</v>
      </c>
      <c r="F187" s="78" t="s">
        <v>215</v>
      </c>
      <c r="G187" s="78" t="s">
        <v>213</v>
      </c>
      <c r="H187" s="112">
        <f t="shared" si="0"/>
        <v>13.4</v>
      </c>
      <c r="I187" s="113">
        <v>13400</v>
      </c>
      <c r="K187"/>
      <c r="L187"/>
      <c r="M187"/>
      <c r="N187"/>
      <c r="O187"/>
      <c r="P187"/>
    </row>
    <row r="188" spans="1:16" x14ac:dyDescent="0.25">
      <c r="A188" s="109" t="s">
        <v>147</v>
      </c>
      <c r="B188" s="84" t="s">
        <v>219</v>
      </c>
      <c r="C188" s="110" t="s">
        <v>257</v>
      </c>
      <c r="D188" s="111" t="s">
        <v>15</v>
      </c>
      <c r="E188" s="114" t="s">
        <v>16</v>
      </c>
      <c r="F188" s="84" t="s">
        <v>259</v>
      </c>
      <c r="G188" s="115" t="s">
        <v>213</v>
      </c>
      <c r="H188" s="112">
        <f t="shared" si="0"/>
        <v>0.7</v>
      </c>
      <c r="I188" s="113">
        <v>700</v>
      </c>
      <c r="K188"/>
      <c r="L188"/>
      <c r="M188"/>
      <c r="N188"/>
      <c r="O188"/>
      <c r="P188"/>
    </row>
    <row r="189" spans="1:16" x14ac:dyDescent="0.25">
      <c r="A189" s="109" t="s">
        <v>147</v>
      </c>
      <c r="B189" s="84" t="s">
        <v>219</v>
      </c>
      <c r="C189" s="110" t="s">
        <v>261</v>
      </c>
      <c r="D189" s="111" t="s">
        <v>15</v>
      </c>
      <c r="E189" s="114" t="s">
        <v>16</v>
      </c>
      <c r="F189" s="84" t="s">
        <v>260</v>
      </c>
      <c r="G189" s="115" t="s">
        <v>213</v>
      </c>
      <c r="H189" s="112">
        <f t="shared" si="0"/>
        <v>135.80000000000001</v>
      </c>
      <c r="I189" s="113">
        <v>135790</v>
      </c>
      <c r="K189"/>
      <c r="L189"/>
      <c r="M189"/>
      <c r="N189"/>
      <c r="O189"/>
      <c r="P189"/>
    </row>
    <row r="190" spans="1:16" x14ac:dyDescent="0.25">
      <c r="A190" s="109" t="s">
        <v>147</v>
      </c>
      <c r="B190" s="84" t="s">
        <v>219</v>
      </c>
      <c r="C190" s="110" t="s">
        <v>217</v>
      </c>
      <c r="D190" s="111" t="s">
        <v>15</v>
      </c>
      <c r="E190" s="114" t="s">
        <v>16</v>
      </c>
      <c r="F190" s="84" t="s">
        <v>218</v>
      </c>
      <c r="G190" s="115" t="s">
        <v>213</v>
      </c>
      <c r="H190" s="112">
        <f t="shared" si="0"/>
        <v>222.7</v>
      </c>
      <c r="I190" s="113">
        <v>222686.21</v>
      </c>
    </row>
    <row r="191" spans="1:16" s="3" customFormat="1" x14ac:dyDescent="0.25">
      <c r="A191" s="109" t="s">
        <v>38</v>
      </c>
      <c r="B191" s="84" t="s">
        <v>220</v>
      </c>
      <c r="C191" s="110" t="s">
        <v>257</v>
      </c>
      <c r="D191" s="116" t="s">
        <v>15</v>
      </c>
      <c r="E191" s="84" t="s">
        <v>16</v>
      </c>
      <c r="F191" s="78" t="s">
        <v>262</v>
      </c>
      <c r="G191" s="78" t="s">
        <v>213</v>
      </c>
      <c r="H191" s="112">
        <f t="shared" si="0"/>
        <v>8.9</v>
      </c>
      <c r="I191" s="113">
        <v>8930.589999999851</v>
      </c>
    </row>
    <row r="192" spans="1:16" s="3" customFormat="1" x14ac:dyDescent="0.25">
      <c r="A192" s="109" t="s">
        <v>38</v>
      </c>
      <c r="B192" s="84" t="s">
        <v>220</v>
      </c>
      <c r="C192" s="110" t="s">
        <v>257</v>
      </c>
      <c r="D192" s="116" t="s">
        <v>15</v>
      </c>
      <c r="E192" s="84" t="s">
        <v>16</v>
      </c>
      <c r="F192" s="78" t="s">
        <v>214</v>
      </c>
      <c r="G192" s="78" t="s">
        <v>213</v>
      </c>
      <c r="H192" s="112">
        <f t="shared" si="0"/>
        <v>46.3</v>
      </c>
      <c r="I192" s="113">
        <v>46346</v>
      </c>
    </row>
    <row r="193" spans="1:16" s="3" customFormat="1" x14ac:dyDescent="0.25">
      <c r="A193" s="109" t="s">
        <v>38</v>
      </c>
      <c r="B193" s="84" t="s">
        <v>220</v>
      </c>
      <c r="C193" s="110" t="s">
        <v>257</v>
      </c>
      <c r="D193" s="116" t="s">
        <v>15</v>
      </c>
      <c r="E193" s="84" t="s">
        <v>16</v>
      </c>
      <c r="F193" s="78" t="s">
        <v>263</v>
      </c>
      <c r="G193" s="78" t="s">
        <v>213</v>
      </c>
      <c r="H193" s="112">
        <f t="shared" si="0"/>
        <v>3.6</v>
      </c>
      <c r="I193" s="113">
        <v>3608</v>
      </c>
    </row>
    <row r="194" spans="1:16" s="3" customFormat="1" x14ac:dyDescent="0.25">
      <c r="A194" s="109" t="s">
        <v>38</v>
      </c>
      <c r="B194" s="84" t="s">
        <v>220</v>
      </c>
      <c r="C194" s="110" t="s">
        <v>217</v>
      </c>
      <c r="D194" s="116" t="s">
        <v>15</v>
      </c>
      <c r="E194" s="84" t="s">
        <v>16</v>
      </c>
      <c r="F194" s="78" t="s">
        <v>218</v>
      </c>
      <c r="G194" s="78" t="s">
        <v>213</v>
      </c>
      <c r="H194" s="112">
        <f t="shared" si="0"/>
        <v>67.7</v>
      </c>
      <c r="I194" s="113">
        <v>67736.5</v>
      </c>
      <c r="K194" s="145"/>
      <c r="L194" s="145"/>
      <c r="M194" s="145"/>
      <c r="N194" s="145"/>
      <c r="O194" s="145"/>
      <c r="P194" s="145"/>
    </row>
    <row r="195" spans="1:16" s="3" customFormat="1" x14ac:dyDescent="0.25">
      <c r="A195" s="109" t="s">
        <v>44</v>
      </c>
      <c r="B195" s="84" t="s">
        <v>221</v>
      </c>
      <c r="C195" s="110" t="s">
        <v>257</v>
      </c>
      <c r="D195" s="116" t="s">
        <v>15</v>
      </c>
      <c r="E195" s="84" t="s">
        <v>16</v>
      </c>
      <c r="F195" s="78" t="s">
        <v>214</v>
      </c>
      <c r="G195" s="78" t="s">
        <v>213</v>
      </c>
      <c r="H195" s="112">
        <f t="shared" si="0"/>
        <v>224.7</v>
      </c>
      <c r="I195" s="113">
        <v>224740</v>
      </c>
    </row>
    <row r="196" spans="1:16" s="3" customFormat="1" x14ac:dyDescent="0.25">
      <c r="A196" s="109" t="s">
        <v>44</v>
      </c>
      <c r="B196" s="84" t="s">
        <v>221</v>
      </c>
      <c r="C196" s="110" t="s">
        <v>257</v>
      </c>
      <c r="D196" s="116" t="s">
        <v>15</v>
      </c>
      <c r="E196" s="84" t="s">
        <v>16</v>
      </c>
      <c r="F196" s="78" t="s">
        <v>263</v>
      </c>
      <c r="G196" s="78" t="s">
        <v>213</v>
      </c>
      <c r="H196" s="112">
        <f t="shared" si="0"/>
        <v>3.2</v>
      </c>
      <c r="I196" s="113">
        <v>3217</v>
      </c>
    </row>
    <row r="197" spans="1:16" s="3" customFormat="1" x14ac:dyDescent="0.25">
      <c r="A197" s="109" t="s">
        <v>44</v>
      </c>
      <c r="B197" s="84" t="s">
        <v>221</v>
      </c>
      <c r="C197" s="110" t="s">
        <v>257</v>
      </c>
      <c r="D197" s="116" t="s">
        <v>15</v>
      </c>
      <c r="E197" s="84" t="s">
        <v>16</v>
      </c>
      <c r="F197" s="78" t="s">
        <v>259</v>
      </c>
      <c r="G197" s="78" t="s">
        <v>213</v>
      </c>
      <c r="H197" s="112">
        <f t="shared" si="0"/>
        <v>0</v>
      </c>
      <c r="I197" s="113">
        <v>19</v>
      </c>
    </row>
    <row r="198" spans="1:16" s="3" customFormat="1" x14ac:dyDescent="0.25">
      <c r="A198" s="109" t="s">
        <v>44</v>
      </c>
      <c r="B198" s="84" t="s">
        <v>221</v>
      </c>
      <c r="C198" s="110" t="s">
        <v>261</v>
      </c>
      <c r="D198" s="116" t="s">
        <v>15</v>
      </c>
      <c r="E198" s="84" t="s">
        <v>16</v>
      </c>
      <c r="F198" s="78" t="s">
        <v>216</v>
      </c>
      <c r="G198" s="78" t="s">
        <v>213</v>
      </c>
      <c r="H198" s="112">
        <f t="shared" si="0"/>
        <v>5089.3</v>
      </c>
      <c r="I198" s="113">
        <v>5089302.5</v>
      </c>
    </row>
    <row r="199" spans="1:16" s="3" customFormat="1" x14ac:dyDescent="0.25">
      <c r="A199" s="109" t="s">
        <v>44</v>
      </c>
      <c r="B199" s="84" t="s">
        <v>221</v>
      </c>
      <c r="C199" s="110" t="s">
        <v>217</v>
      </c>
      <c r="D199" s="116" t="s">
        <v>15</v>
      </c>
      <c r="E199" s="84" t="s">
        <v>16</v>
      </c>
      <c r="F199" s="78" t="s">
        <v>218</v>
      </c>
      <c r="G199" s="78" t="s">
        <v>213</v>
      </c>
      <c r="H199" s="112">
        <f t="shared" si="0"/>
        <v>46</v>
      </c>
      <c r="I199" s="113">
        <v>46034.49</v>
      </c>
      <c r="K199" s="145"/>
      <c r="L199" s="145"/>
      <c r="M199" s="145"/>
      <c r="N199" s="145"/>
      <c r="O199" s="145"/>
      <c r="P199" s="145"/>
    </row>
    <row r="200" spans="1:16" s="3" customFormat="1" x14ac:dyDescent="0.25">
      <c r="A200" s="109" t="s">
        <v>18</v>
      </c>
      <c r="B200" s="84" t="s">
        <v>222</v>
      </c>
      <c r="C200" s="110" t="s">
        <v>257</v>
      </c>
      <c r="D200" s="116" t="s">
        <v>15</v>
      </c>
      <c r="E200" s="84" t="s">
        <v>16</v>
      </c>
      <c r="F200" s="78" t="s">
        <v>214</v>
      </c>
      <c r="G200" s="78" t="s">
        <v>213</v>
      </c>
      <c r="H200" s="112">
        <f t="shared" si="0"/>
        <v>145</v>
      </c>
      <c r="I200" s="113">
        <v>144980</v>
      </c>
    </row>
    <row r="201" spans="1:16" s="3" customFormat="1" x14ac:dyDescent="0.25">
      <c r="A201" s="109" t="s">
        <v>18</v>
      </c>
      <c r="B201" s="84" t="s">
        <v>222</v>
      </c>
      <c r="C201" s="110" t="s">
        <v>217</v>
      </c>
      <c r="D201" s="116" t="s">
        <v>15</v>
      </c>
      <c r="E201" s="84" t="s">
        <v>16</v>
      </c>
      <c r="F201" s="78" t="s">
        <v>218</v>
      </c>
      <c r="G201" s="78" t="s">
        <v>213</v>
      </c>
      <c r="H201" s="112">
        <f t="shared" si="0"/>
        <v>162.1</v>
      </c>
      <c r="I201" s="113">
        <v>162096.5</v>
      </c>
      <c r="K201" s="145"/>
      <c r="L201" s="145"/>
      <c r="M201" s="145"/>
      <c r="N201" s="145"/>
      <c r="O201" s="145"/>
      <c r="P201" s="145"/>
    </row>
    <row r="202" spans="1:16" s="3" customFormat="1" x14ac:dyDescent="0.25">
      <c r="A202" s="109" t="s">
        <v>20</v>
      </c>
      <c r="B202" s="84" t="s">
        <v>264</v>
      </c>
      <c r="C202" s="110" t="s">
        <v>257</v>
      </c>
      <c r="D202" s="116" t="s">
        <v>15</v>
      </c>
      <c r="E202" s="84" t="s">
        <v>16</v>
      </c>
      <c r="F202" s="78" t="s">
        <v>262</v>
      </c>
      <c r="G202" s="78" t="s">
        <v>213</v>
      </c>
      <c r="H202" s="112">
        <f t="shared" si="0"/>
        <v>67.5</v>
      </c>
      <c r="I202" s="113">
        <v>67458.639999993145</v>
      </c>
    </row>
    <row r="203" spans="1:16" s="3" customFormat="1" x14ac:dyDescent="0.25">
      <c r="A203" s="109" t="s">
        <v>20</v>
      </c>
      <c r="B203" s="84" t="s">
        <v>264</v>
      </c>
      <c r="C203" s="110" t="s">
        <v>257</v>
      </c>
      <c r="D203" s="116" t="s">
        <v>15</v>
      </c>
      <c r="E203" s="84" t="s">
        <v>16</v>
      </c>
      <c r="F203" s="78" t="s">
        <v>214</v>
      </c>
      <c r="G203" s="78" t="s">
        <v>213</v>
      </c>
      <c r="H203" s="112">
        <f t="shared" si="0"/>
        <v>97.9</v>
      </c>
      <c r="I203" s="113">
        <v>97920</v>
      </c>
    </row>
    <row r="204" spans="1:16" s="3" customFormat="1" x14ac:dyDescent="0.25">
      <c r="A204" s="109" t="s">
        <v>20</v>
      </c>
      <c r="B204" s="84" t="s">
        <v>264</v>
      </c>
      <c r="C204" s="110" t="s">
        <v>257</v>
      </c>
      <c r="D204" s="116" t="s">
        <v>15</v>
      </c>
      <c r="E204" s="84" t="s">
        <v>16</v>
      </c>
      <c r="F204" s="78" t="s">
        <v>259</v>
      </c>
      <c r="G204" s="78" t="s">
        <v>213</v>
      </c>
      <c r="H204" s="112">
        <f t="shared" si="0"/>
        <v>25</v>
      </c>
      <c r="I204" s="113">
        <v>25000</v>
      </c>
    </row>
    <row r="205" spans="1:16" s="3" customFormat="1" x14ac:dyDescent="0.25">
      <c r="A205" s="109" t="s">
        <v>20</v>
      </c>
      <c r="B205" s="84" t="s">
        <v>264</v>
      </c>
      <c r="C205" s="110" t="s">
        <v>261</v>
      </c>
      <c r="D205" s="116" t="s">
        <v>15</v>
      </c>
      <c r="E205" s="84" t="s">
        <v>16</v>
      </c>
      <c r="F205" s="78" t="s">
        <v>260</v>
      </c>
      <c r="G205" s="78" t="s">
        <v>213</v>
      </c>
      <c r="H205" s="112">
        <f t="shared" si="0"/>
        <v>183.3</v>
      </c>
      <c r="I205" s="113">
        <v>183273.20999999996</v>
      </c>
    </row>
    <row r="206" spans="1:16" s="3" customFormat="1" x14ac:dyDescent="0.25">
      <c r="A206" s="109" t="s">
        <v>20</v>
      </c>
      <c r="B206" s="84" t="s">
        <v>264</v>
      </c>
      <c r="C206" s="110" t="s">
        <v>217</v>
      </c>
      <c r="D206" s="116" t="s">
        <v>15</v>
      </c>
      <c r="E206" s="84" t="s">
        <v>16</v>
      </c>
      <c r="F206" s="78" t="s">
        <v>218</v>
      </c>
      <c r="G206" s="78" t="s">
        <v>213</v>
      </c>
      <c r="H206" s="112">
        <f t="shared" si="0"/>
        <v>85.6</v>
      </c>
      <c r="I206" s="113">
        <v>85558</v>
      </c>
      <c r="K206" s="145"/>
      <c r="L206" s="145"/>
      <c r="M206" s="145"/>
      <c r="N206" s="145"/>
      <c r="O206" s="145"/>
      <c r="P206" s="145"/>
    </row>
    <row r="207" spans="1:16" s="3" customFormat="1" x14ac:dyDescent="0.25">
      <c r="A207" s="109" t="s">
        <v>54</v>
      </c>
      <c r="B207" s="84" t="s">
        <v>223</v>
      </c>
      <c r="C207" s="110" t="s">
        <v>257</v>
      </c>
      <c r="D207" s="116" t="s">
        <v>15</v>
      </c>
      <c r="E207" s="84" t="s">
        <v>16</v>
      </c>
      <c r="F207" s="78" t="s">
        <v>262</v>
      </c>
      <c r="G207" s="78" t="s">
        <v>213</v>
      </c>
      <c r="H207" s="112">
        <f t="shared" si="0"/>
        <v>1.2</v>
      </c>
      <c r="I207" s="113">
        <v>1157.519999999553</v>
      </c>
    </row>
    <row r="208" spans="1:16" s="3" customFormat="1" x14ac:dyDescent="0.25">
      <c r="A208" s="109" t="s">
        <v>54</v>
      </c>
      <c r="B208" s="84" t="s">
        <v>223</v>
      </c>
      <c r="C208" s="110" t="s">
        <v>257</v>
      </c>
      <c r="D208" s="116" t="s">
        <v>15</v>
      </c>
      <c r="E208" s="84" t="s">
        <v>16</v>
      </c>
      <c r="F208" s="78" t="s">
        <v>214</v>
      </c>
      <c r="G208" s="78" t="s">
        <v>213</v>
      </c>
      <c r="H208" s="112">
        <f t="shared" si="0"/>
        <v>117.7</v>
      </c>
      <c r="I208" s="113">
        <v>117724.47999999998</v>
      </c>
    </row>
    <row r="209" spans="1:16" s="3" customFormat="1" x14ac:dyDescent="0.25">
      <c r="A209" s="109" t="s">
        <v>54</v>
      </c>
      <c r="B209" s="84" t="s">
        <v>223</v>
      </c>
      <c r="C209" s="110" t="s">
        <v>261</v>
      </c>
      <c r="D209" s="116" t="s">
        <v>15</v>
      </c>
      <c r="E209" s="84" t="s">
        <v>16</v>
      </c>
      <c r="F209" s="78" t="s">
        <v>216</v>
      </c>
      <c r="G209" s="78" t="s">
        <v>213</v>
      </c>
      <c r="H209" s="112">
        <f t="shared" si="0"/>
        <v>0</v>
      </c>
      <c r="I209" s="113">
        <v>0.34999999776482582</v>
      </c>
    </row>
    <row r="210" spans="1:16" s="3" customFormat="1" x14ac:dyDescent="0.25">
      <c r="A210" s="109" t="s">
        <v>54</v>
      </c>
      <c r="B210" s="84" t="s">
        <v>223</v>
      </c>
      <c r="C210" s="110" t="s">
        <v>217</v>
      </c>
      <c r="D210" s="116" t="s">
        <v>15</v>
      </c>
      <c r="E210" s="84" t="s">
        <v>16</v>
      </c>
      <c r="F210" s="78" t="s">
        <v>218</v>
      </c>
      <c r="G210" s="78" t="s">
        <v>213</v>
      </c>
      <c r="H210" s="112">
        <f t="shared" si="0"/>
        <v>209.3</v>
      </c>
      <c r="I210" s="113">
        <v>209349.26</v>
      </c>
      <c r="K210" s="145"/>
      <c r="L210" s="145"/>
      <c r="M210" s="145"/>
      <c r="N210" s="145"/>
      <c r="O210" s="145"/>
      <c r="P210" s="145"/>
    </row>
    <row r="211" spans="1:16" s="3" customFormat="1" x14ac:dyDescent="0.25">
      <c r="A211" s="109" t="s">
        <v>46</v>
      </c>
      <c r="B211" s="84" t="s">
        <v>265</v>
      </c>
      <c r="C211" s="110" t="s">
        <v>217</v>
      </c>
      <c r="D211" s="116" t="s">
        <v>15</v>
      </c>
      <c r="E211" s="84" t="s">
        <v>16</v>
      </c>
      <c r="F211" s="78" t="s">
        <v>218</v>
      </c>
      <c r="G211" s="78" t="s">
        <v>213</v>
      </c>
      <c r="H211" s="112">
        <f t="shared" si="0"/>
        <v>41.2</v>
      </c>
      <c r="I211" s="113">
        <v>41227.089999999997</v>
      </c>
      <c r="K211" s="145"/>
      <c r="L211" s="145"/>
      <c r="M211" s="145"/>
      <c r="N211" s="145"/>
      <c r="O211" s="145"/>
      <c r="P211" s="145"/>
    </row>
    <row r="212" spans="1:16" x14ac:dyDescent="0.25">
      <c r="A212" s="109" t="s">
        <v>30</v>
      </c>
      <c r="B212" s="84" t="s">
        <v>224</v>
      </c>
      <c r="C212" s="110" t="s">
        <v>257</v>
      </c>
      <c r="D212" s="116" t="s">
        <v>15</v>
      </c>
      <c r="E212" s="84" t="s">
        <v>16</v>
      </c>
      <c r="F212" s="78" t="s">
        <v>214</v>
      </c>
      <c r="G212" s="78" t="s">
        <v>213</v>
      </c>
      <c r="H212" s="112">
        <f t="shared" si="0"/>
        <v>54.5</v>
      </c>
      <c r="I212" s="113">
        <v>54454</v>
      </c>
      <c r="K212"/>
      <c r="L212"/>
      <c r="M212"/>
      <c r="N212"/>
      <c r="O212"/>
      <c r="P212"/>
    </row>
    <row r="213" spans="1:16" x14ac:dyDescent="0.25">
      <c r="A213" s="109" t="s">
        <v>30</v>
      </c>
      <c r="B213" s="84" t="s">
        <v>224</v>
      </c>
      <c r="C213" s="110" t="s">
        <v>257</v>
      </c>
      <c r="D213" s="116" t="s">
        <v>15</v>
      </c>
      <c r="E213" s="84" t="s">
        <v>16</v>
      </c>
      <c r="F213" s="78" t="s">
        <v>215</v>
      </c>
      <c r="G213" s="78" t="s">
        <v>213</v>
      </c>
      <c r="H213" s="112">
        <f t="shared" si="0"/>
        <v>7.1</v>
      </c>
      <c r="I213" s="113">
        <v>7140</v>
      </c>
      <c r="K213"/>
      <c r="L213"/>
      <c r="M213" s="146"/>
      <c r="N213"/>
      <c r="O213"/>
      <c r="P213"/>
    </row>
    <row r="214" spans="1:16" s="3" customFormat="1" x14ac:dyDescent="0.25">
      <c r="A214" s="109" t="s">
        <v>30</v>
      </c>
      <c r="B214" s="84" t="s">
        <v>224</v>
      </c>
      <c r="C214" s="110" t="s">
        <v>217</v>
      </c>
      <c r="D214" s="116" t="s">
        <v>15</v>
      </c>
      <c r="E214" s="84" t="s">
        <v>16</v>
      </c>
      <c r="F214" s="78" t="s">
        <v>218</v>
      </c>
      <c r="G214" s="78" t="s">
        <v>213</v>
      </c>
      <c r="H214" s="112">
        <f t="shared" si="0"/>
        <v>59.7</v>
      </c>
      <c r="I214" s="113">
        <v>59683.25</v>
      </c>
      <c r="K214" s="145"/>
      <c r="L214" s="145"/>
      <c r="M214" s="145"/>
      <c r="N214" s="145"/>
      <c r="O214" s="145"/>
      <c r="P214" s="145"/>
    </row>
    <row r="215" spans="1:16" s="3" customFormat="1" x14ac:dyDescent="0.25">
      <c r="A215" s="109" t="s">
        <v>28</v>
      </c>
      <c r="B215" s="84" t="s">
        <v>266</v>
      </c>
      <c r="C215" s="110" t="s">
        <v>257</v>
      </c>
      <c r="D215" s="116" t="s">
        <v>15</v>
      </c>
      <c r="E215" s="84" t="s">
        <v>16</v>
      </c>
      <c r="F215" s="78" t="s">
        <v>262</v>
      </c>
      <c r="G215" s="78" t="s">
        <v>213</v>
      </c>
      <c r="H215" s="112">
        <f t="shared" si="0"/>
        <v>34</v>
      </c>
      <c r="I215" s="113">
        <v>34021</v>
      </c>
    </row>
    <row r="216" spans="1:16" s="3" customFormat="1" x14ac:dyDescent="0.25">
      <c r="A216" s="109" t="s">
        <v>28</v>
      </c>
      <c r="B216" s="84" t="s">
        <v>266</v>
      </c>
      <c r="C216" s="110" t="s">
        <v>257</v>
      </c>
      <c r="D216" s="116" t="s">
        <v>15</v>
      </c>
      <c r="E216" s="84" t="s">
        <v>16</v>
      </c>
      <c r="F216" s="78" t="s">
        <v>214</v>
      </c>
      <c r="G216" s="78" t="s">
        <v>213</v>
      </c>
      <c r="H216" s="112">
        <f t="shared" si="0"/>
        <v>35.299999999999997</v>
      </c>
      <c r="I216" s="113">
        <v>35261.450000001118</v>
      </c>
      <c r="M216" s="147"/>
    </row>
    <row r="217" spans="1:16" s="3" customFormat="1" x14ac:dyDescent="0.25">
      <c r="A217" s="109" t="s">
        <v>28</v>
      </c>
      <c r="B217" s="84" t="s">
        <v>266</v>
      </c>
      <c r="C217" s="110" t="s">
        <v>257</v>
      </c>
      <c r="D217" s="116" t="s">
        <v>15</v>
      </c>
      <c r="E217" s="84" t="s">
        <v>16</v>
      </c>
      <c r="F217" s="78" t="s">
        <v>263</v>
      </c>
      <c r="G217" s="78" t="s">
        <v>213</v>
      </c>
      <c r="H217" s="112">
        <f t="shared" si="0"/>
        <v>229</v>
      </c>
      <c r="I217" s="113">
        <v>229024</v>
      </c>
    </row>
    <row r="218" spans="1:16" s="3" customFormat="1" x14ac:dyDescent="0.25">
      <c r="A218" s="109" t="s">
        <v>28</v>
      </c>
      <c r="B218" s="84" t="s">
        <v>266</v>
      </c>
      <c r="C218" s="110" t="s">
        <v>217</v>
      </c>
      <c r="D218" s="116" t="s">
        <v>15</v>
      </c>
      <c r="E218" s="84" t="s">
        <v>16</v>
      </c>
      <c r="F218" s="78" t="s">
        <v>218</v>
      </c>
      <c r="G218" s="78" t="s">
        <v>213</v>
      </c>
      <c r="H218" s="112">
        <f t="shared" si="0"/>
        <v>22.5</v>
      </c>
      <c r="I218" s="113">
        <v>22528.86</v>
      </c>
      <c r="K218" s="145"/>
      <c r="L218" s="145"/>
      <c r="M218" s="145"/>
      <c r="N218" s="145"/>
      <c r="O218" s="145"/>
      <c r="P218" s="145"/>
    </row>
    <row r="219" spans="1:16" x14ac:dyDescent="0.25">
      <c r="A219" s="109" t="s">
        <v>33</v>
      </c>
      <c r="B219" s="84" t="s">
        <v>267</v>
      </c>
      <c r="C219" s="110" t="s">
        <v>257</v>
      </c>
      <c r="D219" s="116" t="s">
        <v>15</v>
      </c>
      <c r="E219" s="84" t="s">
        <v>16</v>
      </c>
      <c r="F219" s="78" t="s">
        <v>262</v>
      </c>
      <c r="G219" s="78" t="s">
        <v>213</v>
      </c>
      <c r="H219" s="112">
        <f t="shared" si="0"/>
        <v>858.2</v>
      </c>
      <c r="I219" s="113">
        <v>858154</v>
      </c>
      <c r="K219"/>
      <c r="L219"/>
      <c r="M219"/>
      <c r="N219"/>
      <c r="O219"/>
      <c r="P219"/>
    </row>
    <row r="220" spans="1:16" x14ac:dyDescent="0.25">
      <c r="A220" s="109" t="s">
        <v>33</v>
      </c>
      <c r="B220" s="84" t="s">
        <v>267</v>
      </c>
      <c r="C220" s="110" t="s">
        <v>257</v>
      </c>
      <c r="D220" s="116" t="s">
        <v>15</v>
      </c>
      <c r="E220" s="84" t="s">
        <v>16</v>
      </c>
      <c r="F220" s="78" t="s">
        <v>214</v>
      </c>
      <c r="G220" s="78" t="s">
        <v>213</v>
      </c>
      <c r="H220" s="112">
        <f t="shared" si="0"/>
        <v>280.7</v>
      </c>
      <c r="I220" s="113">
        <v>280720.90000000002</v>
      </c>
      <c r="K220"/>
      <c r="L220"/>
      <c r="M220"/>
      <c r="N220"/>
      <c r="O220"/>
      <c r="P220"/>
    </row>
    <row r="221" spans="1:16" x14ac:dyDescent="0.25">
      <c r="A221" s="109" t="s">
        <v>33</v>
      </c>
      <c r="B221" s="84" t="s">
        <v>267</v>
      </c>
      <c r="C221" s="110" t="s">
        <v>257</v>
      </c>
      <c r="D221" s="116" t="s">
        <v>15</v>
      </c>
      <c r="E221" s="84" t="s">
        <v>16</v>
      </c>
      <c r="F221" s="78" t="s">
        <v>259</v>
      </c>
      <c r="G221" s="78" t="s">
        <v>213</v>
      </c>
      <c r="H221" s="112">
        <f t="shared" si="0"/>
        <v>3</v>
      </c>
      <c r="I221" s="113">
        <v>3000</v>
      </c>
      <c r="K221"/>
      <c r="L221" s="146"/>
      <c r="M221"/>
      <c r="N221"/>
      <c r="O221"/>
      <c r="P221"/>
    </row>
    <row r="222" spans="1:16" x14ac:dyDescent="0.25">
      <c r="A222" s="109" t="s">
        <v>33</v>
      </c>
      <c r="B222" s="84" t="s">
        <v>267</v>
      </c>
      <c r="C222" s="110" t="s">
        <v>261</v>
      </c>
      <c r="D222" s="116" t="s">
        <v>15</v>
      </c>
      <c r="E222" s="84" t="s">
        <v>16</v>
      </c>
      <c r="F222" s="78" t="s">
        <v>216</v>
      </c>
      <c r="G222" s="78" t="s">
        <v>213</v>
      </c>
      <c r="H222" s="112">
        <f t="shared" si="0"/>
        <v>110.7</v>
      </c>
      <c r="I222" s="113">
        <v>110650</v>
      </c>
      <c r="K222"/>
      <c r="L222"/>
      <c r="M222"/>
      <c r="N222"/>
      <c r="O222"/>
      <c r="P222"/>
    </row>
    <row r="223" spans="1:16" x14ac:dyDescent="0.25">
      <c r="A223" s="109" t="s">
        <v>33</v>
      </c>
      <c r="B223" s="84" t="s">
        <v>267</v>
      </c>
      <c r="C223" s="110" t="s">
        <v>217</v>
      </c>
      <c r="D223" s="116" t="s">
        <v>15</v>
      </c>
      <c r="E223" s="84" t="s">
        <v>16</v>
      </c>
      <c r="F223" s="78" t="s">
        <v>218</v>
      </c>
      <c r="G223" s="78" t="s">
        <v>213</v>
      </c>
      <c r="H223" s="112">
        <f t="shared" si="0"/>
        <v>11.5</v>
      </c>
      <c r="I223" s="113">
        <v>11475.23</v>
      </c>
    </row>
    <row r="224" spans="1:16" x14ac:dyDescent="0.25">
      <c r="A224" s="109" t="s">
        <v>22</v>
      </c>
      <c r="B224" s="84" t="s">
        <v>268</v>
      </c>
      <c r="C224" s="110" t="s">
        <v>257</v>
      </c>
      <c r="D224" s="116" t="s">
        <v>15</v>
      </c>
      <c r="E224" s="84" t="s">
        <v>16</v>
      </c>
      <c r="F224" s="78" t="s">
        <v>214</v>
      </c>
      <c r="G224" s="78" t="s">
        <v>213</v>
      </c>
      <c r="H224" s="112">
        <f t="shared" si="0"/>
        <v>52.8</v>
      </c>
      <c r="I224" s="113">
        <v>52800</v>
      </c>
      <c r="K224"/>
      <c r="L224"/>
      <c r="M224"/>
      <c r="N224"/>
      <c r="O224"/>
      <c r="P224"/>
    </row>
    <row r="225" spans="1:16" x14ac:dyDescent="0.25">
      <c r="A225" s="109" t="s">
        <v>22</v>
      </c>
      <c r="B225" s="84" t="s">
        <v>268</v>
      </c>
      <c r="C225" s="110" t="s">
        <v>257</v>
      </c>
      <c r="D225" s="116" t="s">
        <v>15</v>
      </c>
      <c r="E225" s="84" t="s">
        <v>16</v>
      </c>
      <c r="F225" s="78" t="s">
        <v>259</v>
      </c>
      <c r="G225" s="78" t="s">
        <v>213</v>
      </c>
      <c r="H225" s="112">
        <f t="shared" si="0"/>
        <v>15</v>
      </c>
      <c r="I225" s="113">
        <v>15000</v>
      </c>
      <c r="K225"/>
      <c r="L225"/>
      <c r="M225"/>
      <c r="N225"/>
      <c r="O225"/>
      <c r="P225"/>
    </row>
    <row r="226" spans="1:16" x14ac:dyDescent="0.25">
      <c r="A226" s="109" t="s">
        <v>22</v>
      </c>
      <c r="B226" s="84" t="s">
        <v>268</v>
      </c>
      <c r="C226" s="110" t="s">
        <v>261</v>
      </c>
      <c r="D226" s="116" t="s">
        <v>15</v>
      </c>
      <c r="E226" s="84" t="s">
        <v>16</v>
      </c>
      <c r="F226" s="78" t="s">
        <v>216</v>
      </c>
      <c r="G226" s="78" t="s">
        <v>213</v>
      </c>
      <c r="H226" s="112">
        <f t="shared" si="0"/>
        <v>85.2</v>
      </c>
      <c r="I226" s="113">
        <v>85249.619999989867</v>
      </c>
      <c r="K226"/>
      <c r="L226"/>
      <c r="M226"/>
      <c r="N226"/>
      <c r="O226"/>
      <c r="P226"/>
    </row>
    <row r="227" spans="1:16" x14ac:dyDescent="0.25">
      <c r="A227" s="109" t="s">
        <v>22</v>
      </c>
      <c r="B227" s="84" t="s">
        <v>268</v>
      </c>
      <c r="C227" s="110" t="s">
        <v>261</v>
      </c>
      <c r="D227" s="116" t="s">
        <v>15</v>
      </c>
      <c r="E227" s="84" t="s">
        <v>16</v>
      </c>
      <c r="F227" s="78" t="s">
        <v>260</v>
      </c>
      <c r="G227" s="78" t="s">
        <v>213</v>
      </c>
      <c r="H227" s="112">
        <f t="shared" si="0"/>
        <v>31.6</v>
      </c>
      <c r="I227" s="113">
        <v>31604.14</v>
      </c>
      <c r="K227"/>
      <c r="L227"/>
      <c r="M227"/>
      <c r="N227"/>
      <c r="O227"/>
      <c r="P227"/>
    </row>
    <row r="228" spans="1:16" x14ac:dyDescent="0.25">
      <c r="A228" s="109" t="s">
        <v>22</v>
      </c>
      <c r="B228" s="84" t="s">
        <v>268</v>
      </c>
      <c r="C228" s="110" t="s">
        <v>217</v>
      </c>
      <c r="D228" s="116" t="s">
        <v>15</v>
      </c>
      <c r="E228" s="84" t="s">
        <v>16</v>
      </c>
      <c r="F228" s="78" t="s">
        <v>218</v>
      </c>
      <c r="G228" s="78" t="s">
        <v>213</v>
      </c>
      <c r="H228" s="112">
        <f t="shared" si="0"/>
        <v>200.5</v>
      </c>
      <c r="I228" s="113">
        <v>200487.21</v>
      </c>
    </row>
    <row r="229" spans="1:16" x14ac:dyDescent="0.25">
      <c r="A229" s="109" t="s">
        <v>26</v>
      </c>
      <c r="B229" s="84" t="s">
        <v>225</v>
      </c>
      <c r="C229" s="110" t="s">
        <v>257</v>
      </c>
      <c r="D229" s="116" t="s">
        <v>15</v>
      </c>
      <c r="E229" s="84" t="s">
        <v>16</v>
      </c>
      <c r="F229" s="78" t="s">
        <v>262</v>
      </c>
      <c r="G229" s="78" t="s">
        <v>213</v>
      </c>
      <c r="H229" s="112">
        <f t="shared" si="0"/>
        <v>6000</v>
      </c>
      <c r="I229" s="113">
        <v>6000000</v>
      </c>
      <c r="K229"/>
      <c r="L229"/>
      <c r="M229"/>
      <c r="N229"/>
      <c r="O229"/>
      <c r="P229"/>
    </row>
    <row r="230" spans="1:16" x14ac:dyDescent="0.25">
      <c r="A230" s="109" t="s">
        <v>26</v>
      </c>
      <c r="B230" s="84" t="s">
        <v>225</v>
      </c>
      <c r="C230" s="110" t="s">
        <v>257</v>
      </c>
      <c r="D230" s="116" t="s">
        <v>15</v>
      </c>
      <c r="E230" s="84" t="s">
        <v>16</v>
      </c>
      <c r="F230" s="78" t="s">
        <v>214</v>
      </c>
      <c r="G230" s="78" t="s">
        <v>213</v>
      </c>
      <c r="H230" s="112">
        <f t="shared" si="0"/>
        <v>86.9</v>
      </c>
      <c r="I230" s="113">
        <v>86898</v>
      </c>
      <c r="K230"/>
      <c r="L230"/>
      <c r="M230"/>
      <c r="N230"/>
      <c r="O230"/>
      <c r="P230"/>
    </row>
    <row r="231" spans="1:16" x14ac:dyDescent="0.25">
      <c r="A231" s="109" t="s">
        <v>26</v>
      </c>
      <c r="B231" s="84" t="s">
        <v>225</v>
      </c>
      <c r="C231" s="110" t="s">
        <v>257</v>
      </c>
      <c r="D231" s="116" t="s">
        <v>15</v>
      </c>
      <c r="E231" s="84" t="s">
        <v>16</v>
      </c>
      <c r="F231" s="78" t="s">
        <v>259</v>
      </c>
      <c r="G231" s="78" t="s">
        <v>213</v>
      </c>
      <c r="H231" s="112">
        <f t="shared" si="0"/>
        <v>0.1</v>
      </c>
      <c r="I231" s="113">
        <v>146</v>
      </c>
      <c r="K231"/>
      <c r="L231"/>
      <c r="M231"/>
      <c r="N231"/>
      <c r="O231"/>
      <c r="P231"/>
    </row>
    <row r="232" spans="1:16" x14ac:dyDescent="0.25">
      <c r="A232" s="109" t="s">
        <v>26</v>
      </c>
      <c r="B232" s="84" t="s">
        <v>225</v>
      </c>
      <c r="C232" s="110" t="s">
        <v>261</v>
      </c>
      <c r="D232" s="116" t="s">
        <v>15</v>
      </c>
      <c r="E232" s="84" t="s">
        <v>16</v>
      </c>
      <c r="F232" s="78" t="s">
        <v>216</v>
      </c>
      <c r="G232" s="78" t="s">
        <v>213</v>
      </c>
      <c r="H232" s="112">
        <f t="shared" si="0"/>
        <v>0</v>
      </c>
      <c r="I232" s="113">
        <v>5.9999999823048711E-2</v>
      </c>
      <c r="K232"/>
      <c r="L232"/>
      <c r="M232"/>
      <c r="N232"/>
      <c r="O232"/>
      <c r="P232"/>
    </row>
    <row r="233" spans="1:16" x14ac:dyDescent="0.25">
      <c r="A233" s="109" t="s">
        <v>26</v>
      </c>
      <c r="B233" s="84" t="s">
        <v>225</v>
      </c>
      <c r="C233" s="110" t="s">
        <v>217</v>
      </c>
      <c r="D233" s="116" t="s">
        <v>15</v>
      </c>
      <c r="E233" s="84" t="s">
        <v>16</v>
      </c>
      <c r="F233" s="78" t="s">
        <v>218</v>
      </c>
      <c r="G233" s="78" t="s">
        <v>213</v>
      </c>
      <c r="H233" s="112">
        <f t="shared" si="0"/>
        <v>96.8</v>
      </c>
      <c r="I233" s="113">
        <v>96823.08</v>
      </c>
    </row>
    <row r="234" spans="1:16" x14ac:dyDescent="0.25">
      <c r="A234" s="109" t="s">
        <v>149</v>
      </c>
      <c r="B234" s="84" t="s">
        <v>226</v>
      </c>
      <c r="C234" s="110" t="s">
        <v>257</v>
      </c>
      <c r="D234" s="116" t="s">
        <v>15</v>
      </c>
      <c r="E234" s="84" t="s">
        <v>16</v>
      </c>
      <c r="F234" s="78" t="s">
        <v>214</v>
      </c>
      <c r="G234" s="78" t="s">
        <v>213</v>
      </c>
      <c r="H234" s="112">
        <f t="shared" si="0"/>
        <v>75.8</v>
      </c>
      <c r="I234" s="113">
        <v>75760</v>
      </c>
      <c r="K234"/>
      <c r="L234"/>
      <c r="M234"/>
      <c r="N234"/>
      <c r="O234"/>
      <c r="P234"/>
    </row>
    <row r="235" spans="1:16" x14ac:dyDescent="0.25">
      <c r="A235" s="109" t="s">
        <v>149</v>
      </c>
      <c r="B235" s="84" t="s">
        <v>226</v>
      </c>
      <c r="C235" s="110" t="s">
        <v>217</v>
      </c>
      <c r="D235" s="116" t="s">
        <v>15</v>
      </c>
      <c r="E235" s="84" t="s">
        <v>16</v>
      </c>
      <c r="F235" s="78" t="s">
        <v>218</v>
      </c>
      <c r="G235" s="78" t="s">
        <v>213</v>
      </c>
      <c r="H235" s="112">
        <f t="shared" si="0"/>
        <v>6.3</v>
      </c>
      <c r="I235" s="113">
        <v>6315.75</v>
      </c>
    </row>
    <row r="236" spans="1:16" x14ac:dyDescent="0.25">
      <c r="A236" s="109" t="s">
        <v>151</v>
      </c>
      <c r="B236" s="84" t="s">
        <v>269</v>
      </c>
      <c r="C236" s="110" t="s">
        <v>257</v>
      </c>
      <c r="D236" s="116" t="s">
        <v>15</v>
      </c>
      <c r="E236" s="84" t="s">
        <v>16</v>
      </c>
      <c r="F236" s="78" t="s">
        <v>262</v>
      </c>
      <c r="G236" s="78" t="s">
        <v>213</v>
      </c>
      <c r="H236" s="112">
        <f t="shared" si="0"/>
        <v>2576.3000000000002</v>
      </c>
      <c r="I236" s="113">
        <v>2576306.4200000009</v>
      </c>
      <c r="K236"/>
      <c r="L236"/>
      <c r="M236"/>
      <c r="N236"/>
      <c r="O236"/>
      <c r="P236"/>
    </row>
    <row r="237" spans="1:16" x14ac:dyDescent="0.25">
      <c r="A237" s="109" t="s">
        <v>151</v>
      </c>
      <c r="B237" s="84" t="s">
        <v>269</v>
      </c>
      <c r="C237" s="110" t="s">
        <v>257</v>
      </c>
      <c r="D237" s="116" t="s">
        <v>15</v>
      </c>
      <c r="E237" s="84" t="s">
        <v>16</v>
      </c>
      <c r="F237" s="78" t="s">
        <v>214</v>
      </c>
      <c r="G237" s="78" t="s">
        <v>213</v>
      </c>
      <c r="H237" s="112">
        <f t="shared" si="0"/>
        <v>26.9</v>
      </c>
      <c r="I237" s="113">
        <v>26871.990000000005</v>
      </c>
      <c r="K237"/>
      <c r="L237"/>
      <c r="M237"/>
      <c r="N237"/>
      <c r="O237"/>
      <c r="P237"/>
    </row>
    <row r="238" spans="1:16" x14ac:dyDescent="0.25">
      <c r="A238" s="109" t="s">
        <v>151</v>
      </c>
      <c r="B238" s="84" t="s">
        <v>269</v>
      </c>
      <c r="C238" s="110" t="s">
        <v>217</v>
      </c>
      <c r="D238" s="116" t="s">
        <v>15</v>
      </c>
      <c r="E238" s="84" t="s">
        <v>16</v>
      </c>
      <c r="F238" s="78" t="s">
        <v>218</v>
      </c>
      <c r="G238" s="78" t="s">
        <v>213</v>
      </c>
      <c r="H238" s="112">
        <f t="shared" si="0"/>
        <v>0.6</v>
      </c>
      <c r="I238" s="113">
        <v>643.75</v>
      </c>
    </row>
    <row r="239" spans="1:16" x14ac:dyDescent="0.25">
      <c r="A239" s="109" t="s">
        <v>126</v>
      </c>
      <c r="B239" s="84" t="s">
        <v>272</v>
      </c>
      <c r="C239" s="110" t="s">
        <v>257</v>
      </c>
      <c r="D239" s="116" t="s">
        <v>15</v>
      </c>
      <c r="E239" s="84" t="s">
        <v>16</v>
      </c>
      <c r="F239" s="78" t="s">
        <v>262</v>
      </c>
      <c r="G239" s="78" t="s">
        <v>213</v>
      </c>
      <c r="H239" s="112">
        <f t="shared" si="0"/>
        <v>2.5</v>
      </c>
      <c r="I239" s="113">
        <v>2456.4899999999907</v>
      </c>
      <c r="K239"/>
      <c r="L239"/>
      <c r="M239"/>
      <c r="N239"/>
      <c r="O239"/>
      <c r="P239"/>
    </row>
    <row r="240" spans="1:16" x14ac:dyDescent="0.25">
      <c r="A240" s="109" t="s">
        <v>126</v>
      </c>
      <c r="B240" s="84" t="s">
        <v>272</v>
      </c>
      <c r="C240" s="110" t="s">
        <v>257</v>
      </c>
      <c r="D240" s="116" t="s">
        <v>15</v>
      </c>
      <c r="E240" s="84" t="s">
        <v>16</v>
      </c>
      <c r="F240" s="78" t="s">
        <v>214</v>
      </c>
      <c r="G240" s="78" t="s">
        <v>213</v>
      </c>
      <c r="H240" s="112">
        <f t="shared" si="0"/>
        <v>14.8</v>
      </c>
      <c r="I240" s="113">
        <v>14770</v>
      </c>
      <c r="K240"/>
      <c r="L240"/>
      <c r="M240"/>
      <c r="N240"/>
      <c r="O240"/>
      <c r="P240"/>
    </row>
    <row r="241" spans="1:16" x14ac:dyDescent="0.25">
      <c r="A241" s="109" t="s">
        <v>126</v>
      </c>
      <c r="B241" s="84" t="s">
        <v>272</v>
      </c>
      <c r="C241" s="110" t="s">
        <v>217</v>
      </c>
      <c r="D241" s="116" t="s">
        <v>15</v>
      </c>
      <c r="E241" s="84" t="s">
        <v>16</v>
      </c>
      <c r="F241" s="78" t="s">
        <v>218</v>
      </c>
      <c r="G241" s="78" t="s">
        <v>213</v>
      </c>
      <c r="H241" s="112">
        <f t="shared" si="0"/>
        <v>0.4</v>
      </c>
      <c r="I241" s="113">
        <v>360</v>
      </c>
    </row>
    <row r="242" spans="1:16" x14ac:dyDescent="0.25">
      <c r="A242" s="109" t="s">
        <v>270</v>
      </c>
      <c r="B242" s="84" t="s">
        <v>271</v>
      </c>
      <c r="C242" s="110" t="s">
        <v>257</v>
      </c>
      <c r="D242" s="116" t="s">
        <v>15</v>
      </c>
      <c r="E242" s="84" t="s">
        <v>16</v>
      </c>
      <c r="F242" s="78" t="s">
        <v>262</v>
      </c>
      <c r="G242" s="78" t="s">
        <v>213</v>
      </c>
      <c r="H242" s="112">
        <f t="shared" si="0"/>
        <v>2.4</v>
      </c>
      <c r="I242" s="113">
        <v>2400.410000000149</v>
      </c>
      <c r="K242"/>
      <c r="L242"/>
      <c r="M242"/>
      <c r="N242"/>
      <c r="O242"/>
      <c r="P242"/>
    </row>
    <row r="243" spans="1:16" x14ac:dyDescent="0.25">
      <c r="A243" s="109" t="s">
        <v>270</v>
      </c>
      <c r="B243" s="84" t="s">
        <v>271</v>
      </c>
      <c r="C243" s="110" t="s">
        <v>257</v>
      </c>
      <c r="D243" s="116" t="s">
        <v>15</v>
      </c>
      <c r="E243" s="84" t="s">
        <v>16</v>
      </c>
      <c r="F243" s="78" t="s">
        <v>214</v>
      </c>
      <c r="G243" s="78" t="s">
        <v>213</v>
      </c>
      <c r="H243" s="112">
        <f t="shared" si="0"/>
        <v>28.9</v>
      </c>
      <c r="I243" s="113">
        <v>28940</v>
      </c>
      <c r="K243"/>
      <c r="L243"/>
      <c r="M243"/>
      <c r="N243"/>
      <c r="O243"/>
      <c r="P243"/>
    </row>
    <row r="244" spans="1:16" x14ac:dyDescent="0.25">
      <c r="A244" s="109" t="s">
        <v>270</v>
      </c>
      <c r="B244" s="84" t="s">
        <v>271</v>
      </c>
      <c r="C244" s="110" t="s">
        <v>217</v>
      </c>
      <c r="D244" s="116" t="s">
        <v>15</v>
      </c>
      <c r="E244" s="84" t="s">
        <v>16</v>
      </c>
      <c r="F244" s="78" t="s">
        <v>218</v>
      </c>
      <c r="G244" s="78" t="s">
        <v>213</v>
      </c>
      <c r="H244" s="112">
        <f t="shared" ref="H244:H307" si="1">ROUND(I244,-2)/1000</f>
        <v>3.9</v>
      </c>
      <c r="I244" s="113">
        <v>3925</v>
      </c>
    </row>
    <row r="245" spans="1:16" x14ac:dyDescent="0.25">
      <c r="A245" s="109" t="s">
        <v>50</v>
      </c>
      <c r="B245" s="84" t="s">
        <v>273</v>
      </c>
      <c r="C245" s="110" t="s">
        <v>257</v>
      </c>
      <c r="D245" s="116" t="s">
        <v>15</v>
      </c>
      <c r="E245" s="84" t="s">
        <v>16</v>
      </c>
      <c r="F245" s="78" t="s">
        <v>214</v>
      </c>
      <c r="G245" s="78" t="s">
        <v>213</v>
      </c>
      <c r="H245" s="112">
        <f t="shared" si="1"/>
        <v>0</v>
      </c>
      <c r="I245" s="113">
        <v>40</v>
      </c>
      <c r="K245"/>
      <c r="L245"/>
      <c r="M245"/>
      <c r="N245"/>
      <c r="O245"/>
      <c r="P245"/>
    </row>
    <row r="246" spans="1:16" x14ac:dyDescent="0.25">
      <c r="A246" s="109" t="s">
        <v>50</v>
      </c>
      <c r="B246" s="84" t="s">
        <v>273</v>
      </c>
      <c r="C246" s="110" t="s">
        <v>217</v>
      </c>
      <c r="D246" s="116" t="s">
        <v>15</v>
      </c>
      <c r="E246" s="84" t="s">
        <v>16</v>
      </c>
      <c r="F246" s="78" t="s">
        <v>218</v>
      </c>
      <c r="G246" s="78" t="s">
        <v>213</v>
      </c>
      <c r="H246" s="112">
        <f t="shared" si="1"/>
        <v>9.1999999999999993</v>
      </c>
      <c r="I246" s="113">
        <v>9204</v>
      </c>
    </row>
    <row r="247" spans="1:16" x14ac:dyDescent="0.25">
      <c r="A247" s="109" t="s">
        <v>101</v>
      </c>
      <c r="B247" s="84" t="s">
        <v>227</v>
      </c>
      <c r="C247" s="110" t="s">
        <v>257</v>
      </c>
      <c r="D247" s="116" t="s">
        <v>15</v>
      </c>
      <c r="E247" s="84" t="s">
        <v>16</v>
      </c>
      <c r="F247" s="78" t="s">
        <v>214</v>
      </c>
      <c r="G247" s="78" t="s">
        <v>213</v>
      </c>
      <c r="H247" s="112">
        <f t="shared" si="1"/>
        <v>132.19999999999999</v>
      </c>
      <c r="I247" s="113">
        <v>132185.79999999999</v>
      </c>
      <c r="K247"/>
      <c r="L247"/>
      <c r="M247"/>
      <c r="N247"/>
      <c r="O247"/>
      <c r="P247"/>
    </row>
    <row r="248" spans="1:16" x14ac:dyDescent="0.25">
      <c r="A248" s="109" t="s">
        <v>101</v>
      </c>
      <c r="B248" s="84" t="s">
        <v>227</v>
      </c>
      <c r="C248" s="122" t="s">
        <v>274</v>
      </c>
      <c r="D248" s="116" t="s">
        <v>15</v>
      </c>
      <c r="E248" s="84" t="s">
        <v>16</v>
      </c>
      <c r="F248" s="78" t="s">
        <v>330</v>
      </c>
      <c r="G248" s="78" t="s">
        <v>213</v>
      </c>
      <c r="H248" s="112">
        <f t="shared" si="1"/>
        <v>0</v>
      </c>
      <c r="I248" s="113">
        <v>30</v>
      </c>
    </row>
    <row r="249" spans="1:16" x14ac:dyDescent="0.25">
      <c r="A249" s="109" t="s">
        <v>12</v>
      </c>
      <c r="B249" s="84" t="s">
        <v>275</v>
      </c>
      <c r="C249" s="110" t="s">
        <v>257</v>
      </c>
      <c r="D249" s="116" t="s">
        <v>15</v>
      </c>
      <c r="E249" s="84" t="s">
        <v>16</v>
      </c>
      <c r="F249" s="78" t="s">
        <v>214</v>
      </c>
      <c r="G249" s="78" t="s">
        <v>213</v>
      </c>
      <c r="H249" s="112">
        <f t="shared" si="1"/>
        <v>23.3</v>
      </c>
      <c r="I249" s="113">
        <v>23325.88</v>
      </c>
      <c r="K249"/>
      <c r="L249"/>
      <c r="M249"/>
      <c r="N249"/>
      <c r="O249"/>
      <c r="P249"/>
    </row>
    <row r="250" spans="1:16" x14ac:dyDescent="0.25">
      <c r="A250" s="109" t="s">
        <v>12</v>
      </c>
      <c r="B250" s="84" t="s">
        <v>275</v>
      </c>
      <c r="C250" s="110" t="s">
        <v>261</v>
      </c>
      <c r="D250" s="116" t="s">
        <v>15</v>
      </c>
      <c r="E250" s="84" t="s">
        <v>16</v>
      </c>
      <c r="F250" s="78" t="s">
        <v>216</v>
      </c>
      <c r="G250" s="78" t="s">
        <v>213</v>
      </c>
      <c r="H250" s="112">
        <f t="shared" si="1"/>
        <v>0.8</v>
      </c>
      <c r="I250" s="113">
        <v>783.20999999996275</v>
      </c>
      <c r="K250"/>
      <c r="L250"/>
      <c r="M250"/>
      <c r="N250"/>
      <c r="O250"/>
      <c r="P250"/>
    </row>
    <row r="251" spans="1:16" x14ac:dyDescent="0.25">
      <c r="A251" s="109" t="s">
        <v>12</v>
      </c>
      <c r="B251" s="84" t="s">
        <v>275</v>
      </c>
      <c r="C251" s="110" t="s">
        <v>217</v>
      </c>
      <c r="D251" s="116" t="s">
        <v>15</v>
      </c>
      <c r="E251" s="84" t="s">
        <v>16</v>
      </c>
      <c r="F251" s="78" t="s">
        <v>218</v>
      </c>
      <c r="G251" s="78" t="s">
        <v>213</v>
      </c>
      <c r="H251" s="112">
        <f t="shared" si="1"/>
        <v>2.1</v>
      </c>
      <c r="I251" s="113">
        <v>2148.75</v>
      </c>
    </row>
    <row r="252" spans="1:16" x14ac:dyDescent="0.25">
      <c r="A252" s="109" t="s">
        <v>52</v>
      </c>
      <c r="B252" s="84" t="s">
        <v>276</v>
      </c>
      <c r="C252" s="110" t="s">
        <v>257</v>
      </c>
      <c r="D252" s="116" t="s">
        <v>15</v>
      </c>
      <c r="E252" s="84" t="s">
        <v>16</v>
      </c>
      <c r="F252" s="78" t="s">
        <v>262</v>
      </c>
      <c r="G252" s="78" t="s">
        <v>213</v>
      </c>
      <c r="H252" s="112">
        <f t="shared" si="1"/>
        <v>0.5</v>
      </c>
      <c r="I252" s="113">
        <v>521.28000000119209</v>
      </c>
      <c r="K252"/>
      <c r="L252"/>
      <c r="M252"/>
      <c r="N252"/>
      <c r="O252"/>
      <c r="P252"/>
    </row>
    <row r="253" spans="1:16" x14ac:dyDescent="0.25">
      <c r="A253" s="109" t="s">
        <v>52</v>
      </c>
      <c r="B253" s="84" t="s">
        <v>276</v>
      </c>
      <c r="C253" s="110" t="s">
        <v>257</v>
      </c>
      <c r="D253" s="116" t="s">
        <v>15</v>
      </c>
      <c r="E253" s="84" t="s">
        <v>16</v>
      </c>
      <c r="F253" s="78" t="s">
        <v>214</v>
      </c>
      <c r="G253" s="78" t="s">
        <v>213</v>
      </c>
      <c r="H253" s="112">
        <f t="shared" si="1"/>
        <v>70</v>
      </c>
      <c r="I253" s="113">
        <v>70000</v>
      </c>
      <c r="K253"/>
      <c r="L253"/>
      <c r="M253"/>
      <c r="N253"/>
      <c r="O253"/>
      <c r="P253"/>
    </row>
    <row r="254" spans="1:16" x14ac:dyDescent="0.25">
      <c r="A254" s="109" t="s">
        <v>52</v>
      </c>
      <c r="B254" s="84" t="s">
        <v>276</v>
      </c>
      <c r="C254" s="110" t="s">
        <v>257</v>
      </c>
      <c r="D254" s="116" t="s">
        <v>15</v>
      </c>
      <c r="E254" s="84" t="s">
        <v>16</v>
      </c>
      <c r="F254" s="78" t="s">
        <v>215</v>
      </c>
      <c r="G254" s="78" t="s">
        <v>213</v>
      </c>
      <c r="H254" s="112">
        <f t="shared" si="1"/>
        <v>6.9</v>
      </c>
      <c r="I254" s="113">
        <v>6851</v>
      </c>
      <c r="K254"/>
      <c r="L254"/>
      <c r="M254"/>
      <c r="N254"/>
      <c r="O254"/>
      <c r="P254"/>
    </row>
    <row r="255" spans="1:16" x14ac:dyDescent="0.25">
      <c r="A255" s="109" t="s">
        <v>52</v>
      </c>
      <c r="B255" s="84" t="s">
        <v>276</v>
      </c>
      <c r="C255" s="110" t="s">
        <v>217</v>
      </c>
      <c r="D255" s="116" t="s">
        <v>15</v>
      </c>
      <c r="E255" s="84" t="s">
        <v>16</v>
      </c>
      <c r="F255" s="78" t="s">
        <v>218</v>
      </c>
      <c r="G255" s="78" t="s">
        <v>213</v>
      </c>
      <c r="H255" s="112">
        <f t="shared" si="1"/>
        <v>30.8</v>
      </c>
      <c r="I255" s="113">
        <v>30779.25</v>
      </c>
    </row>
    <row r="256" spans="1:16" x14ac:dyDescent="0.25">
      <c r="A256" s="109" t="s">
        <v>277</v>
      </c>
      <c r="B256" s="84" t="s">
        <v>278</v>
      </c>
      <c r="C256" s="110" t="s">
        <v>217</v>
      </c>
      <c r="D256" s="116" t="s">
        <v>15</v>
      </c>
      <c r="E256" s="84" t="s">
        <v>16</v>
      </c>
      <c r="F256" s="78" t="s">
        <v>218</v>
      </c>
      <c r="G256" s="78" t="s">
        <v>213</v>
      </c>
      <c r="H256" s="112">
        <f t="shared" si="1"/>
        <v>0.2</v>
      </c>
      <c r="I256" s="113">
        <v>233.75</v>
      </c>
    </row>
    <row r="257" spans="1:16" x14ac:dyDescent="0.25">
      <c r="A257" s="109" t="s">
        <v>280</v>
      </c>
      <c r="B257" s="84" t="s">
        <v>279</v>
      </c>
      <c r="C257" s="110" t="s">
        <v>257</v>
      </c>
      <c r="D257" s="116" t="s">
        <v>15</v>
      </c>
      <c r="E257" s="84" t="s">
        <v>16</v>
      </c>
      <c r="F257" s="78" t="s">
        <v>214</v>
      </c>
      <c r="G257" s="78" t="s">
        <v>213</v>
      </c>
      <c r="H257" s="112">
        <f t="shared" si="1"/>
        <v>54.4</v>
      </c>
      <c r="I257" s="113">
        <v>54374</v>
      </c>
      <c r="K257"/>
      <c r="L257"/>
      <c r="M257"/>
      <c r="N257"/>
      <c r="O257"/>
      <c r="P257"/>
    </row>
    <row r="258" spans="1:16" x14ac:dyDescent="0.25">
      <c r="A258" s="109" t="s">
        <v>280</v>
      </c>
      <c r="B258" s="84" t="s">
        <v>279</v>
      </c>
      <c r="C258" s="110" t="s">
        <v>217</v>
      </c>
      <c r="D258" s="116" t="s">
        <v>15</v>
      </c>
      <c r="E258" s="84" t="s">
        <v>16</v>
      </c>
      <c r="F258" s="78" t="s">
        <v>218</v>
      </c>
      <c r="G258" s="78" t="s">
        <v>213</v>
      </c>
      <c r="H258" s="112">
        <f t="shared" si="1"/>
        <v>0.1</v>
      </c>
      <c r="I258" s="113">
        <v>50</v>
      </c>
    </row>
    <row r="259" spans="1:16" x14ac:dyDescent="0.25">
      <c r="A259" s="109" t="s">
        <v>282</v>
      </c>
      <c r="B259" s="84" t="s">
        <v>281</v>
      </c>
      <c r="C259" s="110" t="s">
        <v>257</v>
      </c>
      <c r="D259" s="116" t="s">
        <v>15</v>
      </c>
      <c r="E259" s="84" t="s">
        <v>16</v>
      </c>
      <c r="F259" s="78" t="s">
        <v>262</v>
      </c>
      <c r="G259" s="78" t="s">
        <v>213</v>
      </c>
      <c r="H259" s="112">
        <f t="shared" si="1"/>
        <v>16.2</v>
      </c>
      <c r="I259" s="113">
        <v>16193.170000001788</v>
      </c>
      <c r="K259"/>
      <c r="L259"/>
      <c r="M259"/>
      <c r="N259"/>
      <c r="O259"/>
      <c r="P259"/>
    </row>
    <row r="260" spans="1:16" x14ac:dyDescent="0.25">
      <c r="A260" s="109" t="s">
        <v>282</v>
      </c>
      <c r="B260" s="84" t="s">
        <v>281</v>
      </c>
      <c r="C260" s="110" t="s">
        <v>257</v>
      </c>
      <c r="D260" s="116" t="s">
        <v>15</v>
      </c>
      <c r="E260" s="84" t="s">
        <v>16</v>
      </c>
      <c r="F260" s="78" t="s">
        <v>214</v>
      </c>
      <c r="G260" s="78" t="s">
        <v>213</v>
      </c>
      <c r="H260" s="112">
        <f t="shared" si="1"/>
        <v>55.5</v>
      </c>
      <c r="I260" s="113">
        <v>55466.98000000001</v>
      </c>
      <c r="K260"/>
      <c r="L260"/>
      <c r="M260"/>
      <c r="N260"/>
      <c r="O260"/>
      <c r="P260"/>
    </row>
    <row r="261" spans="1:16" ht="14.45" customHeight="1" x14ac:dyDescent="0.25">
      <c r="A261" s="109" t="s">
        <v>282</v>
      </c>
      <c r="B261" s="84" t="s">
        <v>281</v>
      </c>
      <c r="C261" s="110" t="s">
        <v>217</v>
      </c>
      <c r="D261" s="116" t="s">
        <v>15</v>
      </c>
      <c r="E261" s="84" t="s">
        <v>16</v>
      </c>
      <c r="F261" s="78" t="s">
        <v>218</v>
      </c>
      <c r="G261" s="78" t="s">
        <v>213</v>
      </c>
      <c r="H261" s="112">
        <f t="shared" si="1"/>
        <v>1.9</v>
      </c>
      <c r="I261" s="113">
        <v>1872</v>
      </c>
    </row>
    <row r="262" spans="1:16" x14ac:dyDescent="0.25">
      <c r="A262" s="109" t="s">
        <v>283</v>
      </c>
      <c r="B262" s="84" t="s">
        <v>284</v>
      </c>
      <c r="C262" s="110" t="s">
        <v>261</v>
      </c>
      <c r="D262" s="116" t="s">
        <v>15</v>
      </c>
      <c r="E262" s="84" t="s">
        <v>16</v>
      </c>
      <c r="F262" s="78" t="s">
        <v>216</v>
      </c>
      <c r="G262" s="78" t="s">
        <v>213</v>
      </c>
      <c r="H262" s="112">
        <f t="shared" si="1"/>
        <v>1000</v>
      </c>
      <c r="I262" s="113">
        <v>1000000</v>
      </c>
      <c r="K262"/>
      <c r="L262"/>
      <c r="M262"/>
      <c r="N262"/>
      <c r="O262"/>
      <c r="P262"/>
    </row>
    <row r="263" spans="1:16" x14ac:dyDescent="0.25">
      <c r="A263" s="109" t="s">
        <v>283</v>
      </c>
      <c r="B263" s="84" t="s">
        <v>284</v>
      </c>
      <c r="C263" s="110" t="s">
        <v>217</v>
      </c>
      <c r="D263" s="116" t="s">
        <v>15</v>
      </c>
      <c r="E263" s="84" t="s">
        <v>16</v>
      </c>
      <c r="F263" s="78" t="s">
        <v>218</v>
      </c>
      <c r="G263" s="78" t="s">
        <v>213</v>
      </c>
      <c r="H263" s="112">
        <f t="shared" si="1"/>
        <v>30.2</v>
      </c>
      <c r="I263" s="113">
        <v>30192.5</v>
      </c>
    </row>
    <row r="264" spans="1:16" x14ac:dyDescent="0.25">
      <c r="A264" s="109" t="s">
        <v>285</v>
      </c>
      <c r="B264" s="84" t="s">
        <v>286</v>
      </c>
      <c r="C264" s="110" t="s">
        <v>261</v>
      </c>
      <c r="D264" s="116" t="s">
        <v>15</v>
      </c>
      <c r="E264" s="84" t="s">
        <v>16</v>
      </c>
      <c r="F264" s="78" t="s">
        <v>216</v>
      </c>
      <c r="G264" s="78" t="s">
        <v>213</v>
      </c>
      <c r="H264" s="112">
        <f t="shared" si="1"/>
        <v>0.4</v>
      </c>
      <c r="I264" s="113">
        <v>420</v>
      </c>
      <c r="K264"/>
      <c r="L264"/>
      <c r="M264"/>
      <c r="N264"/>
      <c r="O264"/>
      <c r="P264"/>
    </row>
    <row r="265" spans="1:16" x14ac:dyDescent="0.25">
      <c r="A265" s="109" t="s">
        <v>250</v>
      </c>
      <c r="B265" s="84" t="s">
        <v>251</v>
      </c>
      <c r="C265" s="110" t="s">
        <v>217</v>
      </c>
      <c r="D265" s="116" t="s">
        <v>15</v>
      </c>
      <c r="E265" s="84" t="s">
        <v>16</v>
      </c>
      <c r="F265" s="78" t="s">
        <v>218</v>
      </c>
      <c r="G265" s="78" t="s">
        <v>213</v>
      </c>
      <c r="H265" s="112">
        <f t="shared" si="1"/>
        <v>60.8</v>
      </c>
      <c r="I265" s="113">
        <v>60829.25</v>
      </c>
    </row>
    <row r="266" spans="1:16" x14ac:dyDescent="0.25">
      <c r="A266" s="109" t="s">
        <v>287</v>
      </c>
      <c r="B266" s="84" t="s">
        <v>288</v>
      </c>
      <c r="C266" s="110" t="s">
        <v>257</v>
      </c>
      <c r="D266" s="116" t="s">
        <v>15</v>
      </c>
      <c r="E266" s="84" t="s">
        <v>16</v>
      </c>
      <c r="F266" s="78" t="s">
        <v>262</v>
      </c>
      <c r="G266" s="78" t="s">
        <v>213</v>
      </c>
      <c r="H266" s="112">
        <f t="shared" si="1"/>
        <v>0</v>
      </c>
      <c r="I266" s="113">
        <v>0.2</v>
      </c>
      <c r="K266"/>
      <c r="L266"/>
      <c r="M266"/>
      <c r="N266"/>
      <c r="O266"/>
      <c r="P266"/>
    </row>
    <row r="267" spans="1:16" x14ac:dyDescent="0.25">
      <c r="A267" s="109" t="s">
        <v>287</v>
      </c>
      <c r="B267" s="84" t="s">
        <v>288</v>
      </c>
      <c r="C267" s="110" t="s">
        <v>257</v>
      </c>
      <c r="D267" s="116" t="s">
        <v>15</v>
      </c>
      <c r="E267" s="84" t="s">
        <v>16</v>
      </c>
      <c r="F267" s="78" t="s">
        <v>214</v>
      </c>
      <c r="G267" s="78" t="s">
        <v>213</v>
      </c>
      <c r="H267" s="112">
        <f t="shared" si="1"/>
        <v>20</v>
      </c>
      <c r="I267" s="113">
        <v>20000.22</v>
      </c>
      <c r="K267"/>
      <c r="L267"/>
      <c r="M267"/>
      <c r="N267"/>
      <c r="O267"/>
      <c r="P267"/>
    </row>
    <row r="268" spans="1:16" x14ac:dyDescent="0.25">
      <c r="A268" s="109" t="s">
        <v>287</v>
      </c>
      <c r="B268" s="84" t="s">
        <v>288</v>
      </c>
      <c r="C268" s="110" t="s">
        <v>217</v>
      </c>
      <c r="D268" s="116" t="s">
        <v>15</v>
      </c>
      <c r="E268" s="84" t="s">
        <v>16</v>
      </c>
      <c r="F268" s="78" t="s">
        <v>218</v>
      </c>
      <c r="G268" s="78" t="s">
        <v>213</v>
      </c>
      <c r="H268" s="112">
        <f t="shared" si="1"/>
        <v>2.2999999999999998</v>
      </c>
      <c r="I268" s="113">
        <v>2307.5</v>
      </c>
    </row>
    <row r="269" spans="1:16" x14ac:dyDescent="0.25">
      <c r="A269" s="109" t="s">
        <v>290</v>
      </c>
      <c r="B269" s="84" t="s">
        <v>289</v>
      </c>
      <c r="C269" s="110" t="s">
        <v>257</v>
      </c>
      <c r="D269" s="116" t="s">
        <v>15</v>
      </c>
      <c r="E269" s="84" t="s">
        <v>16</v>
      </c>
      <c r="F269" s="78" t="s">
        <v>262</v>
      </c>
      <c r="G269" s="78" t="s">
        <v>213</v>
      </c>
      <c r="H269" s="112">
        <f t="shared" si="1"/>
        <v>78.900000000000006</v>
      </c>
      <c r="I269" s="113">
        <v>78920.939999999478</v>
      </c>
      <c r="K269"/>
      <c r="L269"/>
      <c r="M269"/>
      <c r="N269"/>
      <c r="O269"/>
      <c r="P269"/>
    </row>
    <row r="270" spans="1:16" x14ac:dyDescent="0.25">
      <c r="A270" s="109" t="s">
        <v>290</v>
      </c>
      <c r="B270" s="84" t="s">
        <v>289</v>
      </c>
      <c r="C270" s="110" t="s">
        <v>257</v>
      </c>
      <c r="D270" s="116" t="s">
        <v>15</v>
      </c>
      <c r="E270" s="84" t="s">
        <v>16</v>
      </c>
      <c r="F270" s="78" t="s">
        <v>214</v>
      </c>
      <c r="G270" s="78" t="s">
        <v>213</v>
      </c>
      <c r="H270" s="112">
        <f t="shared" si="1"/>
        <v>0.1</v>
      </c>
      <c r="I270" s="113">
        <v>80</v>
      </c>
      <c r="K270"/>
      <c r="L270"/>
      <c r="M270"/>
      <c r="N270"/>
      <c r="O270"/>
      <c r="P270"/>
    </row>
    <row r="271" spans="1:16" x14ac:dyDescent="0.25">
      <c r="A271" s="109" t="s">
        <v>290</v>
      </c>
      <c r="B271" s="84" t="s">
        <v>289</v>
      </c>
      <c r="C271" s="110" t="s">
        <v>261</v>
      </c>
      <c r="D271" s="116" t="s">
        <v>15</v>
      </c>
      <c r="E271" s="84" t="s">
        <v>16</v>
      </c>
      <c r="F271" s="78" t="s">
        <v>216</v>
      </c>
      <c r="G271" s="78" t="s">
        <v>213</v>
      </c>
      <c r="H271" s="112">
        <f t="shared" si="1"/>
        <v>665.7</v>
      </c>
      <c r="I271" s="113">
        <v>665666.73</v>
      </c>
      <c r="K271"/>
      <c r="L271"/>
      <c r="M271"/>
      <c r="N271"/>
      <c r="O271"/>
      <c r="P271"/>
    </row>
    <row r="272" spans="1:16" x14ac:dyDescent="0.25">
      <c r="A272" s="109" t="s">
        <v>290</v>
      </c>
      <c r="B272" s="84" t="s">
        <v>289</v>
      </c>
      <c r="C272" s="110" t="s">
        <v>217</v>
      </c>
      <c r="D272" s="116" t="s">
        <v>15</v>
      </c>
      <c r="E272" s="84" t="s">
        <v>16</v>
      </c>
      <c r="F272" s="78" t="s">
        <v>218</v>
      </c>
      <c r="G272" s="78" t="s">
        <v>213</v>
      </c>
      <c r="H272" s="112">
        <f t="shared" si="1"/>
        <v>0.8</v>
      </c>
      <c r="I272" s="113">
        <v>812.75</v>
      </c>
    </row>
    <row r="273" spans="1:16" x14ac:dyDescent="0.25">
      <c r="A273" s="109" t="s">
        <v>291</v>
      </c>
      <c r="B273" s="84" t="s">
        <v>292</v>
      </c>
      <c r="C273" s="110" t="s">
        <v>261</v>
      </c>
      <c r="D273" s="116" t="s">
        <v>15</v>
      </c>
      <c r="E273" s="84" t="s">
        <v>16</v>
      </c>
      <c r="F273" s="78" t="s">
        <v>216</v>
      </c>
      <c r="G273" s="78" t="s">
        <v>213</v>
      </c>
      <c r="H273" s="112">
        <f t="shared" si="1"/>
        <v>256.2</v>
      </c>
      <c r="I273" s="113">
        <v>256242.43000000017</v>
      </c>
      <c r="K273"/>
      <c r="L273" s="146"/>
      <c r="M273"/>
      <c r="N273"/>
      <c r="O273"/>
      <c r="P273"/>
    </row>
    <row r="274" spans="1:16" x14ac:dyDescent="0.25">
      <c r="A274" s="109" t="s">
        <v>291</v>
      </c>
      <c r="B274" s="84" t="s">
        <v>292</v>
      </c>
      <c r="C274" s="110" t="s">
        <v>217</v>
      </c>
      <c r="D274" s="116" t="s">
        <v>15</v>
      </c>
      <c r="E274" s="84" t="s">
        <v>16</v>
      </c>
      <c r="F274" s="78" t="s">
        <v>218</v>
      </c>
      <c r="G274" s="78" t="s">
        <v>213</v>
      </c>
      <c r="H274" s="112">
        <f t="shared" si="1"/>
        <v>0.2</v>
      </c>
      <c r="I274" s="113">
        <v>165</v>
      </c>
    </row>
    <row r="275" spans="1:16" x14ac:dyDescent="0.25">
      <c r="A275" s="109" t="s">
        <v>228</v>
      </c>
      <c r="B275" s="84" t="s">
        <v>229</v>
      </c>
      <c r="C275" s="110" t="s">
        <v>257</v>
      </c>
      <c r="D275" s="116" t="s">
        <v>15</v>
      </c>
      <c r="E275" s="84" t="s">
        <v>16</v>
      </c>
      <c r="F275" s="78" t="s">
        <v>214</v>
      </c>
      <c r="G275" s="78" t="s">
        <v>213</v>
      </c>
      <c r="H275" s="112">
        <f t="shared" si="1"/>
        <v>50</v>
      </c>
      <c r="I275" s="113">
        <v>50000</v>
      </c>
      <c r="K275"/>
      <c r="L275"/>
      <c r="M275"/>
      <c r="N275"/>
      <c r="O275"/>
      <c r="P275"/>
    </row>
    <row r="276" spans="1:16" x14ac:dyDescent="0.25">
      <c r="A276" s="109" t="s">
        <v>228</v>
      </c>
      <c r="B276" s="84" t="s">
        <v>229</v>
      </c>
      <c r="C276" s="110" t="s">
        <v>261</v>
      </c>
      <c r="D276" s="116" t="s">
        <v>15</v>
      </c>
      <c r="E276" s="84" t="s">
        <v>16</v>
      </c>
      <c r="F276" s="78" t="s">
        <v>216</v>
      </c>
      <c r="G276" s="78" t="s">
        <v>213</v>
      </c>
      <c r="H276" s="112">
        <f t="shared" si="1"/>
        <v>10</v>
      </c>
      <c r="I276" s="113">
        <v>10002</v>
      </c>
      <c r="K276"/>
      <c r="L276"/>
      <c r="M276"/>
      <c r="N276"/>
      <c r="O276"/>
      <c r="P276"/>
    </row>
    <row r="277" spans="1:16" x14ac:dyDescent="0.25">
      <c r="A277" s="109" t="s">
        <v>228</v>
      </c>
      <c r="B277" s="84" t="s">
        <v>229</v>
      </c>
      <c r="C277" s="110" t="s">
        <v>217</v>
      </c>
      <c r="D277" s="116" t="s">
        <v>15</v>
      </c>
      <c r="E277" s="84" t="s">
        <v>16</v>
      </c>
      <c r="F277" s="78" t="s">
        <v>218</v>
      </c>
      <c r="G277" s="78" t="s">
        <v>213</v>
      </c>
      <c r="H277" s="112">
        <f t="shared" si="1"/>
        <v>1.5</v>
      </c>
      <c r="I277" s="113">
        <v>1506.2</v>
      </c>
    </row>
    <row r="278" spans="1:16" x14ac:dyDescent="0.25">
      <c r="A278" s="109" t="s">
        <v>293</v>
      </c>
      <c r="B278" s="84" t="s">
        <v>294</v>
      </c>
      <c r="C278" s="110" t="s">
        <v>257</v>
      </c>
      <c r="D278" s="116" t="s">
        <v>15</v>
      </c>
      <c r="E278" s="84" t="s">
        <v>16</v>
      </c>
      <c r="F278" s="78" t="s">
        <v>262</v>
      </c>
      <c r="G278" s="78" t="s">
        <v>213</v>
      </c>
      <c r="H278" s="112">
        <f t="shared" si="1"/>
        <v>14.7</v>
      </c>
      <c r="I278" s="113">
        <v>14666.640000000014</v>
      </c>
      <c r="K278"/>
      <c r="L278"/>
      <c r="M278"/>
      <c r="N278"/>
      <c r="O278"/>
      <c r="P278"/>
    </row>
    <row r="279" spans="1:16" x14ac:dyDescent="0.25">
      <c r="A279" s="109" t="s">
        <v>293</v>
      </c>
      <c r="B279" s="84" t="s">
        <v>294</v>
      </c>
      <c r="C279" s="110" t="s">
        <v>261</v>
      </c>
      <c r="D279" s="116" t="s">
        <v>15</v>
      </c>
      <c r="E279" s="84" t="s">
        <v>16</v>
      </c>
      <c r="F279" s="78" t="s">
        <v>216</v>
      </c>
      <c r="G279" s="78" t="s">
        <v>213</v>
      </c>
      <c r="H279" s="112">
        <f t="shared" si="1"/>
        <v>58.3</v>
      </c>
      <c r="I279" s="113">
        <v>58297.75</v>
      </c>
      <c r="K279"/>
      <c r="L279"/>
      <c r="M279"/>
      <c r="N279"/>
      <c r="O279"/>
      <c r="P279"/>
    </row>
    <row r="280" spans="1:16" x14ac:dyDescent="0.25">
      <c r="A280" s="109" t="s">
        <v>296</v>
      </c>
      <c r="B280" s="84" t="s">
        <v>295</v>
      </c>
      <c r="C280" s="110" t="s">
        <v>257</v>
      </c>
      <c r="D280" s="116" t="s">
        <v>15</v>
      </c>
      <c r="E280" s="84" t="s">
        <v>16</v>
      </c>
      <c r="F280" s="78" t="s">
        <v>214</v>
      </c>
      <c r="G280" s="78" t="s">
        <v>213</v>
      </c>
      <c r="H280" s="112">
        <f t="shared" si="1"/>
        <v>20</v>
      </c>
      <c r="I280" s="113">
        <v>20000</v>
      </c>
      <c r="K280"/>
      <c r="L280"/>
      <c r="M280"/>
      <c r="N280"/>
      <c r="O280"/>
      <c r="P280"/>
    </row>
    <row r="281" spans="1:16" x14ac:dyDescent="0.25">
      <c r="A281" s="109" t="s">
        <v>297</v>
      </c>
      <c r="B281" s="84" t="s">
        <v>298</v>
      </c>
      <c r="C281" s="110" t="s">
        <v>257</v>
      </c>
      <c r="D281" s="116" t="s">
        <v>15</v>
      </c>
      <c r="E281" s="84" t="s">
        <v>16</v>
      </c>
      <c r="F281" s="78" t="s">
        <v>262</v>
      </c>
      <c r="G281" s="78" t="s">
        <v>213</v>
      </c>
      <c r="H281" s="112">
        <f t="shared" si="1"/>
        <v>5.8</v>
      </c>
      <c r="I281" s="113">
        <v>5768.9000000003725</v>
      </c>
      <c r="K281"/>
      <c r="L281"/>
      <c r="M281"/>
      <c r="N281"/>
      <c r="O281"/>
      <c r="P281"/>
    </row>
    <row r="282" spans="1:16" x14ac:dyDescent="0.25">
      <c r="A282" s="109" t="s">
        <v>297</v>
      </c>
      <c r="B282" s="84" t="s">
        <v>298</v>
      </c>
      <c r="C282" s="110" t="s">
        <v>257</v>
      </c>
      <c r="D282" s="116" t="s">
        <v>15</v>
      </c>
      <c r="E282" s="84" t="s">
        <v>16</v>
      </c>
      <c r="F282" s="78" t="s">
        <v>214</v>
      </c>
      <c r="G282" s="78" t="s">
        <v>213</v>
      </c>
      <c r="H282" s="112">
        <f t="shared" si="1"/>
        <v>24.1</v>
      </c>
      <c r="I282" s="113">
        <v>24100</v>
      </c>
      <c r="K282"/>
      <c r="L282"/>
      <c r="M282"/>
      <c r="N282"/>
      <c r="O282"/>
      <c r="P282"/>
    </row>
    <row r="283" spans="1:16" x14ac:dyDescent="0.25">
      <c r="A283" s="109" t="s">
        <v>297</v>
      </c>
      <c r="B283" s="84" t="s">
        <v>298</v>
      </c>
      <c r="C283" s="110" t="s">
        <v>217</v>
      </c>
      <c r="D283" s="116" t="s">
        <v>15</v>
      </c>
      <c r="E283" s="84" t="s">
        <v>16</v>
      </c>
      <c r="F283" s="78" t="s">
        <v>218</v>
      </c>
      <c r="G283" s="78" t="s">
        <v>213</v>
      </c>
      <c r="H283" s="112">
        <f t="shared" si="1"/>
        <v>0.9</v>
      </c>
      <c r="I283" s="113">
        <v>900</v>
      </c>
    </row>
    <row r="284" spans="1:16" s="3" customFormat="1" x14ac:dyDescent="0.25">
      <c r="A284" s="109" t="s">
        <v>230</v>
      </c>
      <c r="B284" s="84" t="s">
        <v>231</v>
      </c>
      <c r="C284" s="110" t="s">
        <v>257</v>
      </c>
      <c r="D284" s="116" t="s">
        <v>15</v>
      </c>
      <c r="E284" s="84" t="s">
        <v>16</v>
      </c>
      <c r="F284" s="84" t="s">
        <v>214</v>
      </c>
      <c r="G284" s="78" t="s">
        <v>213</v>
      </c>
      <c r="H284" s="112">
        <f t="shared" si="1"/>
        <v>90.1</v>
      </c>
      <c r="I284" s="113">
        <v>90055.46</v>
      </c>
    </row>
    <row r="285" spans="1:16" s="3" customFormat="1" x14ac:dyDescent="0.25">
      <c r="A285" s="109" t="s">
        <v>230</v>
      </c>
      <c r="B285" s="84" t="s">
        <v>231</v>
      </c>
      <c r="C285" s="110" t="s">
        <v>261</v>
      </c>
      <c r="D285" s="116" t="s">
        <v>15</v>
      </c>
      <c r="E285" s="84" t="s">
        <v>16</v>
      </c>
      <c r="F285" s="84" t="s">
        <v>216</v>
      </c>
      <c r="G285" s="78" t="s">
        <v>213</v>
      </c>
      <c r="H285" s="112">
        <f t="shared" si="1"/>
        <v>1868.6</v>
      </c>
      <c r="I285" s="113">
        <v>1868626.3200000003</v>
      </c>
    </row>
    <row r="286" spans="1:16" s="3" customFormat="1" x14ac:dyDescent="0.25">
      <c r="A286" s="109" t="s">
        <v>300</v>
      </c>
      <c r="B286" s="84" t="s">
        <v>299</v>
      </c>
      <c r="C286" s="110" t="s">
        <v>257</v>
      </c>
      <c r="D286" s="116" t="s">
        <v>15</v>
      </c>
      <c r="E286" s="84" t="s">
        <v>16</v>
      </c>
      <c r="F286" s="78" t="s">
        <v>262</v>
      </c>
      <c r="G286" s="78" t="s">
        <v>213</v>
      </c>
      <c r="H286" s="112">
        <f t="shared" si="1"/>
        <v>3.3</v>
      </c>
      <c r="I286" s="113">
        <v>3286</v>
      </c>
    </row>
    <row r="287" spans="1:16" s="3" customFormat="1" x14ac:dyDescent="0.25">
      <c r="A287" s="109" t="s">
        <v>300</v>
      </c>
      <c r="B287" s="84" t="s">
        <v>299</v>
      </c>
      <c r="C287" s="110" t="s">
        <v>257</v>
      </c>
      <c r="D287" s="116" t="s">
        <v>15</v>
      </c>
      <c r="E287" s="84" t="s">
        <v>16</v>
      </c>
      <c r="F287" s="78" t="s">
        <v>214</v>
      </c>
      <c r="G287" s="78" t="s">
        <v>213</v>
      </c>
      <c r="H287" s="112">
        <f t="shared" si="1"/>
        <v>0</v>
      </c>
      <c r="I287" s="113">
        <v>0.6</v>
      </c>
    </row>
    <row r="288" spans="1:16" s="3" customFormat="1" x14ac:dyDescent="0.25">
      <c r="A288" s="109" t="s">
        <v>300</v>
      </c>
      <c r="B288" s="84" t="s">
        <v>299</v>
      </c>
      <c r="C288" s="110" t="s">
        <v>261</v>
      </c>
      <c r="D288" s="116" t="s">
        <v>15</v>
      </c>
      <c r="E288" s="84" t="s">
        <v>16</v>
      </c>
      <c r="F288" s="78" t="s">
        <v>216</v>
      </c>
      <c r="G288" s="78" t="s">
        <v>213</v>
      </c>
      <c r="H288" s="112">
        <f t="shared" si="1"/>
        <v>0</v>
      </c>
      <c r="I288" s="113">
        <v>49.3</v>
      </c>
    </row>
    <row r="289" spans="1:16" s="3" customFormat="1" x14ac:dyDescent="0.25">
      <c r="A289" s="109" t="s">
        <v>300</v>
      </c>
      <c r="B289" s="84" t="s">
        <v>299</v>
      </c>
      <c r="C289" s="110" t="s">
        <v>217</v>
      </c>
      <c r="D289" s="116" t="s">
        <v>15</v>
      </c>
      <c r="E289" s="84" t="s">
        <v>16</v>
      </c>
      <c r="F289" s="78" t="s">
        <v>218</v>
      </c>
      <c r="G289" s="78" t="s">
        <v>213</v>
      </c>
      <c r="H289" s="112">
        <f t="shared" si="1"/>
        <v>4.7</v>
      </c>
      <c r="I289" s="113">
        <v>4685.5</v>
      </c>
      <c r="K289" s="145"/>
      <c r="L289" s="145"/>
      <c r="M289" s="145"/>
      <c r="N289" s="145"/>
      <c r="O289" s="145"/>
      <c r="P289" s="145"/>
    </row>
    <row r="290" spans="1:16" s="3" customFormat="1" x14ac:dyDescent="0.25">
      <c r="A290" s="109" t="s">
        <v>301</v>
      </c>
      <c r="B290" s="84" t="s">
        <v>302</v>
      </c>
      <c r="C290" s="110" t="s">
        <v>257</v>
      </c>
      <c r="D290" s="116" t="s">
        <v>15</v>
      </c>
      <c r="E290" s="84" t="s">
        <v>16</v>
      </c>
      <c r="F290" s="78" t="s">
        <v>262</v>
      </c>
      <c r="G290" s="78" t="s">
        <v>213</v>
      </c>
      <c r="H290" s="112">
        <f t="shared" si="1"/>
        <v>39.4</v>
      </c>
      <c r="I290" s="113">
        <v>39400</v>
      </c>
    </row>
    <row r="291" spans="1:16" x14ac:dyDescent="0.25">
      <c r="A291" s="109" t="s">
        <v>305</v>
      </c>
      <c r="B291" s="84" t="s">
        <v>303</v>
      </c>
      <c r="C291" s="110" t="s">
        <v>257</v>
      </c>
      <c r="D291" s="116" t="s">
        <v>15</v>
      </c>
      <c r="E291" s="84" t="s">
        <v>16</v>
      </c>
      <c r="F291" s="78" t="s">
        <v>262</v>
      </c>
      <c r="G291" s="78" t="s">
        <v>213</v>
      </c>
      <c r="H291" s="112">
        <f t="shared" si="1"/>
        <v>11.2</v>
      </c>
      <c r="I291" s="113">
        <v>11230</v>
      </c>
      <c r="K291"/>
      <c r="L291"/>
      <c r="M291"/>
      <c r="N291"/>
      <c r="O291"/>
      <c r="P291"/>
    </row>
    <row r="292" spans="1:16" x14ac:dyDescent="0.25">
      <c r="A292" s="109" t="s">
        <v>305</v>
      </c>
      <c r="B292" s="84" t="s">
        <v>303</v>
      </c>
      <c r="C292" s="110" t="s">
        <v>257</v>
      </c>
      <c r="D292" s="116" t="s">
        <v>15</v>
      </c>
      <c r="E292" s="84" t="s">
        <v>16</v>
      </c>
      <c r="F292" s="78" t="s">
        <v>214</v>
      </c>
      <c r="G292" s="78" t="s">
        <v>213</v>
      </c>
      <c r="H292" s="112">
        <f t="shared" si="1"/>
        <v>6.2</v>
      </c>
      <c r="I292" s="113">
        <v>6228</v>
      </c>
      <c r="K292"/>
      <c r="L292"/>
      <c r="M292"/>
      <c r="N292"/>
      <c r="O292"/>
      <c r="P292"/>
    </row>
    <row r="293" spans="1:16" x14ac:dyDescent="0.25">
      <c r="A293" s="109" t="s">
        <v>305</v>
      </c>
      <c r="B293" s="84" t="s">
        <v>303</v>
      </c>
      <c r="C293" s="110" t="s">
        <v>217</v>
      </c>
      <c r="D293" s="116" t="s">
        <v>15</v>
      </c>
      <c r="E293" s="84" t="s">
        <v>16</v>
      </c>
      <c r="F293" s="78" t="s">
        <v>218</v>
      </c>
      <c r="G293" s="78" t="s">
        <v>213</v>
      </c>
      <c r="H293" s="112">
        <f t="shared" si="1"/>
        <v>7.9</v>
      </c>
      <c r="I293" s="113">
        <v>7860</v>
      </c>
    </row>
    <row r="294" spans="1:16" x14ac:dyDescent="0.25">
      <c r="A294" s="109" t="s">
        <v>306</v>
      </c>
      <c r="B294" s="84" t="s">
        <v>304</v>
      </c>
      <c r="C294" s="110" t="s">
        <v>257</v>
      </c>
      <c r="D294" s="116" t="s">
        <v>15</v>
      </c>
      <c r="E294" s="84" t="s">
        <v>16</v>
      </c>
      <c r="F294" s="78" t="s">
        <v>262</v>
      </c>
      <c r="G294" s="78" t="s">
        <v>213</v>
      </c>
      <c r="H294" s="112">
        <f t="shared" si="1"/>
        <v>7.3</v>
      </c>
      <c r="I294" s="113">
        <v>7338</v>
      </c>
      <c r="K294"/>
      <c r="L294"/>
      <c r="M294"/>
      <c r="N294"/>
      <c r="O294"/>
      <c r="P294"/>
    </row>
    <row r="295" spans="1:16" x14ac:dyDescent="0.25">
      <c r="A295" s="109" t="s">
        <v>306</v>
      </c>
      <c r="B295" s="84" t="s">
        <v>304</v>
      </c>
      <c r="C295" s="110" t="s">
        <v>257</v>
      </c>
      <c r="D295" s="116" t="s">
        <v>15</v>
      </c>
      <c r="E295" s="84" t="s">
        <v>16</v>
      </c>
      <c r="F295" s="78" t="s">
        <v>214</v>
      </c>
      <c r="G295" s="78" t="s">
        <v>213</v>
      </c>
      <c r="H295" s="112">
        <f t="shared" si="1"/>
        <v>8.4</v>
      </c>
      <c r="I295" s="113">
        <v>8419.7000000000007</v>
      </c>
      <c r="K295"/>
      <c r="L295"/>
      <c r="M295"/>
      <c r="N295"/>
      <c r="O295"/>
      <c r="P295"/>
    </row>
    <row r="296" spans="1:16" x14ac:dyDescent="0.25">
      <c r="A296" s="109" t="s">
        <v>306</v>
      </c>
      <c r="B296" s="84" t="s">
        <v>304</v>
      </c>
      <c r="C296" s="110" t="s">
        <v>217</v>
      </c>
      <c r="D296" s="116" t="s">
        <v>15</v>
      </c>
      <c r="E296" s="84" t="s">
        <v>16</v>
      </c>
      <c r="F296" s="78" t="s">
        <v>218</v>
      </c>
      <c r="G296" s="78" t="s">
        <v>213</v>
      </c>
      <c r="H296" s="112">
        <f t="shared" si="1"/>
        <v>4.3</v>
      </c>
      <c r="I296" s="113">
        <v>4304.6899999999996</v>
      </c>
    </row>
    <row r="297" spans="1:16" x14ac:dyDescent="0.25">
      <c r="A297" s="109" t="s">
        <v>308</v>
      </c>
      <c r="B297" s="84" t="s">
        <v>307</v>
      </c>
      <c r="C297" s="110" t="s">
        <v>257</v>
      </c>
      <c r="D297" s="116" t="s">
        <v>15</v>
      </c>
      <c r="E297" s="84" t="s">
        <v>16</v>
      </c>
      <c r="F297" s="78" t="s">
        <v>262</v>
      </c>
      <c r="G297" s="78" t="s">
        <v>213</v>
      </c>
      <c r="H297" s="112">
        <f t="shared" si="1"/>
        <v>154.69999999999999</v>
      </c>
      <c r="I297" s="113">
        <v>154740</v>
      </c>
      <c r="K297"/>
      <c r="L297"/>
      <c r="M297"/>
      <c r="N297"/>
      <c r="O297"/>
      <c r="P297"/>
    </row>
    <row r="298" spans="1:16" x14ac:dyDescent="0.25">
      <c r="A298" s="109" t="s">
        <v>308</v>
      </c>
      <c r="B298" s="84" t="s">
        <v>307</v>
      </c>
      <c r="C298" s="110" t="s">
        <v>257</v>
      </c>
      <c r="D298" s="116" t="s">
        <v>15</v>
      </c>
      <c r="E298" s="84" t="s">
        <v>16</v>
      </c>
      <c r="F298" s="78" t="s">
        <v>214</v>
      </c>
      <c r="G298" s="78" t="s">
        <v>213</v>
      </c>
      <c r="H298" s="112">
        <f t="shared" si="1"/>
        <v>42.6</v>
      </c>
      <c r="I298" s="113">
        <v>42635.9</v>
      </c>
      <c r="K298"/>
      <c r="L298"/>
      <c r="M298"/>
      <c r="N298"/>
      <c r="O298"/>
      <c r="P298"/>
    </row>
    <row r="299" spans="1:16" x14ac:dyDescent="0.25">
      <c r="A299" s="109" t="s">
        <v>308</v>
      </c>
      <c r="B299" s="84" t="s">
        <v>307</v>
      </c>
      <c r="C299" s="110" t="s">
        <v>217</v>
      </c>
      <c r="D299" s="116" t="s">
        <v>15</v>
      </c>
      <c r="E299" s="84" t="s">
        <v>16</v>
      </c>
      <c r="F299" s="78" t="s">
        <v>218</v>
      </c>
      <c r="G299" s="78" t="s">
        <v>213</v>
      </c>
      <c r="H299" s="112">
        <f t="shared" si="1"/>
        <v>0.9</v>
      </c>
      <c r="I299" s="113">
        <v>855.5</v>
      </c>
    </row>
    <row r="300" spans="1:16" x14ac:dyDescent="0.25">
      <c r="A300" s="109" t="s">
        <v>309</v>
      </c>
      <c r="B300" s="84" t="s">
        <v>310</v>
      </c>
      <c r="C300" s="110" t="s">
        <v>217</v>
      </c>
      <c r="D300" s="116" t="s">
        <v>15</v>
      </c>
      <c r="E300" s="84" t="s">
        <v>16</v>
      </c>
      <c r="F300" s="78" t="s">
        <v>218</v>
      </c>
      <c r="G300" s="78" t="s">
        <v>213</v>
      </c>
      <c r="H300" s="112">
        <f t="shared" si="1"/>
        <v>0.3</v>
      </c>
      <c r="I300" s="113">
        <v>333.5</v>
      </c>
    </row>
    <row r="301" spans="1:16" x14ac:dyDescent="0.25">
      <c r="A301" s="109" t="s">
        <v>232</v>
      </c>
      <c r="B301" s="84" t="s">
        <v>233</v>
      </c>
      <c r="C301" s="110" t="s">
        <v>257</v>
      </c>
      <c r="D301" s="116" t="s">
        <v>15</v>
      </c>
      <c r="E301" s="84" t="s">
        <v>16</v>
      </c>
      <c r="F301" s="78" t="s">
        <v>262</v>
      </c>
      <c r="G301" s="78" t="s">
        <v>213</v>
      </c>
      <c r="H301" s="112">
        <f t="shared" si="1"/>
        <v>0.4</v>
      </c>
      <c r="I301" s="113">
        <v>425</v>
      </c>
      <c r="K301"/>
      <c r="L301"/>
      <c r="M301"/>
      <c r="N301"/>
      <c r="O301"/>
      <c r="P301"/>
    </row>
    <row r="302" spans="1:16" x14ac:dyDescent="0.25">
      <c r="A302" s="109" t="s">
        <v>311</v>
      </c>
      <c r="B302" s="84" t="s">
        <v>312</v>
      </c>
      <c r="C302" s="110" t="s">
        <v>257</v>
      </c>
      <c r="D302" s="116" t="s">
        <v>15</v>
      </c>
      <c r="E302" s="84" t="s">
        <v>16</v>
      </c>
      <c r="F302" s="78" t="s">
        <v>214</v>
      </c>
      <c r="G302" s="78" t="s">
        <v>213</v>
      </c>
      <c r="H302" s="112">
        <f t="shared" si="1"/>
        <v>28.3</v>
      </c>
      <c r="I302" s="113">
        <v>28282.68</v>
      </c>
      <c r="K302"/>
      <c r="L302"/>
      <c r="M302"/>
      <c r="N302"/>
      <c r="O302"/>
      <c r="P302"/>
    </row>
    <row r="303" spans="1:16" x14ac:dyDescent="0.25">
      <c r="A303" s="109" t="s">
        <v>234</v>
      </c>
      <c r="B303" s="84" t="s">
        <v>235</v>
      </c>
      <c r="C303" s="110" t="s">
        <v>257</v>
      </c>
      <c r="D303" s="116" t="s">
        <v>15</v>
      </c>
      <c r="E303" s="84" t="s">
        <v>16</v>
      </c>
      <c r="F303" s="78" t="s">
        <v>214</v>
      </c>
      <c r="G303" s="78" t="s">
        <v>213</v>
      </c>
      <c r="H303" s="112">
        <f t="shared" si="1"/>
        <v>0.5</v>
      </c>
      <c r="I303" s="113">
        <v>500</v>
      </c>
      <c r="K303"/>
      <c r="L303"/>
      <c r="M303"/>
      <c r="N303"/>
      <c r="O303"/>
      <c r="P303"/>
    </row>
    <row r="304" spans="1:16" x14ac:dyDescent="0.25">
      <c r="A304" s="109" t="s">
        <v>234</v>
      </c>
      <c r="B304" s="84" t="s">
        <v>235</v>
      </c>
      <c r="C304" s="110" t="s">
        <v>217</v>
      </c>
      <c r="D304" s="116" t="s">
        <v>15</v>
      </c>
      <c r="E304" s="84" t="s">
        <v>16</v>
      </c>
      <c r="F304" s="78" t="s">
        <v>218</v>
      </c>
      <c r="G304" s="78" t="s">
        <v>213</v>
      </c>
      <c r="H304" s="112">
        <f t="shared" si="1"/>
        <v>1.8</v>
      </c>
      <c r="I304" s="118">
        <v>1760.51</v>
      </c>
      <c r="J304" s="117"/>
    </row>
    <row r="305" spans="1:16" x14ac:dyDescent="0.25">
      <c r="A305" s="109" t="s">
        <v>236</v>
      </c>
      <c r="B305" s="84" t="s">
        <v>237</v>
      </c>
      <c r="C305" s="110" t="s">
        <v>217</v>
      </c>
      <c r="D305" s="116" t="s">
        <v>15</v>
      </c>
      <c r="E305" s="84" t="s">
        <v>16</v>
      </c>
      <c r="F305" s="78" t="s">
        <v>218</v>
      </c>
      <c r="G305" s="78" t="s">
        <v>213</v>
      </c>
      <c r="H305" s="112">
        <f t="shared" si="1"/>
        <v>12.9</v>
      </c>
      <c r="I305" s="118">
        <v>12874.25</v>
      </c>
      <c r="J305" s="117"/>
    </row>
    <row r="306" spans="1:16" x14ac:dyDescent="0.25">
      <c r="A306" s="109" t="s">
        <v>238</v>
      </c>
      <c r="B306" s="84" t="s">
        <v>239</v>
      </c>
      <c r="C306" s="110" t="s">
        <v>257</v>
      </c>
      <c r="D306" s="116" t="s">
        <v>15</v>
      </c>
      <c r="E306" s="84" t="s">
        <v>16</v>
      </c>
      <c r="F306" s="78" t="s">
        <v>262</v>
      </c>
      <c r="G306" s="78" t="s">
        <v>213</v>
      </c>
      <c r="H306" s="112">
        <f t="shared" si="1"/>
        <v>19.100000000000001</v>
      </c>
      <c r="I306" s="119">
        <v>19095.669999999925</v>
      </c>
      <c r="K306"/>
      <c r="L306"/>
      <c r="M306"/>
      <c r="N306"/>
      <c r="O306"/>
      <c r="P306"/>
    </row>
    <row r="307" spans="1:16" x14ac:dyDescent="0.25">
      <c r="A307" s="109" t="s">
        <v>238</v>
      </c>
      <c r="B307" s="84" t="s">
        <v>239</v>
      </c>
      <c r="C307" s="110" t="s">
        <v>257</v>
      </c>
      <c r="D307" s="116" t="s">
        <v>15</v>
      </c>
      <c r="E307" s="84" t="s">
        <v>16</v>
      </c>
      <c r="F307" s="78" t="s">
        <v>214</v>
      </c>
      <c r="G307" s="78" t="s">
        <v>213</v>
      </c>
      <c r="H307" s="112">
        <f t="shared" si="1"/>
        <v>2.1</v>
      </c>
      <c r="I307" s="119">
        <v>2110.7799999999988</v>
      </c>
      <c r="K307"/>
      <c r="L307"/>
      <c r="M307"/>
      <c r="N307"/>
      <c r="O307"/>
      <c r="P307"/>
    </row>
    <row r="308" spans="1:16" x14ac:dyDescent="0.25">
      <c r="A308" s="109" t="s">
        <v>238</v>
      </c>
      <c r="B308" s="84" t="s">
        <v>239</v>
      </c>
      <c r="C308" s="110" t="s">
        <v>261</v>
      </c>
      <c r="D308" s="116" t="s">
        <v>15</v>
      </c>
      <c r="E308" s="84" t="s">
        <v>16</v>
      </c>
      <c r="F308" s="78" t="s">
        <v>216</v>
      </c>
      <c r="G308" s="78" t="s">
        <v>213</v>
      </c>
      <c r="H308" s="112">
        <f t="shared" ref="H308:H325" si="2">ROUND(I308,-2)/1000</f>
        <v>396.1</v>
      </c>
      <c r="I308" s="119">
        <v>396067.05</v>
      </c>
      <c r="K308"/>
      <c r="L308"/>
      <c r="M308"/>
      <c r="N308"/>
      <c r="O308"/>
      <c r="P308"/>
    </row>
    <row r="309" spans="1:16" x14ac:dyDescent="0.25">
      <c r="A309" s="109" t="s">
        <v>315</v>
      </c>
      <c r="B309" s="84" t="s">
        <v>313</v>
      </c>
      <c r="C309" s="110" t="s">
        <v>257</v>
      </c>
      <c r="D309" s="116" t="s">
        <v>15</v>
      </c>
      <c r="E309" s="84" t="s">
        <v>16</v>
      </c>
      <c r="F309" s="78" t="s">
        <v>214</v>
      </c>
      <c r="G309" s="78" t="s">
        <v>213</v>
      </c>
      <c r="H309" s="112">
        <f t="shared" si="2"/>
        <v>0.9</v>
      </c>
      <c r="I309" s="119">
        <v>900</v>
      </c>
      <c r="K309"/>
      <c r="L309"/>
      <c r="M309"/>
      <c r="N309"/>
      <c r="O309"/>
      <c r="P309"/>
    </row>
    <row r="310" spans="1:16" x14ac:dyDescent="0.25">
      <c r="A310" s="109" t="s">
        <v>316</v>
      </c>
      <c r="B310" s="84" t="s">
        <v>314</v>
      </c>
      <c r="C310" s="110" t="s">
        <v>257</v>
      </c>
      <c r="D310" s="116" t="s">
        <v>15</v>
      </c>
      <c r="E310" s="84" t="s">
        <v>16</v>
      </c>
      <c r="F310" s="78" t="s">
        <v>214</v>
      </c>
      <c r="G310" s="78" t="s">
        <v>213</v>
      </c>
      <c r="H310" s="112">
        <f t="shared" si="2"/>
        <v>20</v>
      </c>
      <c r="I310" s="119">
        <v>20000</v>
      </c>
      <c r="K310"/>
      <c r="L310"/>
      <c r="M310"/>
      <c r="N310"/>
      <c r="O310"/>
      <c r="P310"/>
    </row>
    <row r="311" spans="1:16" x14ac:dyDescent="0.25">
      <c r="A311" s="109" t="s">
        <v>318</v>
      </c>
      <c r="B311" s="84" t="s">
        <v>317</v>
      </c>
      <c r="C311" s="110" t="s">
        <v>257</v>
      </c>
      <c r="D311" s="116" t="s">
        <v>15</v>
      </c>
      <c r="E311" s="84" t="s">
        <v>16</v>
      </c>
      <c r="F311" s="78" t="s">
        <v>262</v>
      </c>
      <c r="G311" s="78" t="s">
        <v>213</v>
      </c>
      <c r="H311" s="112">
        <f t="shared" si="2"/>
        <v>0.1</v>
      </c>
      <c r="I311" s="119">
        <v>50</v>
      </c>
      <c r="K311"/>
      <c r="L311"/>
      <c r="M311"/>
      <c r="N311"/>
      <c r="O311"/>
      <c r="P311"/>
    </row>
    <row r="312" spans="1:16" x14ac:dyDescent="0.25">
      <c r="A312" s="109" t="s">
        <v>318</v>
      </c>
      <c r="B312" s="84" t="s">
        <v>317</v>
      </c>
      <c r="C312" s="110" t="s">
        <v>257</v>
      </c>
      <c r="D312" s="116" t="s">
        <v>15</v>
      </c>
      <c r="E312" s="84" t="s">
        <v>16</v>
      </c>
      <c r="F312" s="78" t="s">
        <v>214</v>
      </c>
      <c r="G312" s="78" t="s">
        <v>213</v>
      </c>
      <c r="H312" s="112">
        <f t="shared" si="2"/>
        <v>8.1</v>
      </c>
      <c r="I312" s="119">
        <v>8059.0499999998137</v>
      </c>
      <c r="K312"/>
      <c r="L312"/>
      <c r="M312"/>
      <c r="N312"/>
      <c r="O312"/>
      <c r="P312"/>
    </row>
    <row r="313" spans="1:16" x14ac:dyDescent="0.25">
      <c r="A313" s="109" t="s">
        <v>318</v>
      </c>
      <c r="B313" s="84" t="s">
        <v>317</v>
      </c>
      <c r="C313" s="110" t="s">
        <v>261</v>
      </c>
      <c r="D313" s="116" t="s">
        <v>15</v>
      </c>
      <c r="E313" s="84" t="s">
        <v>16</v>
      </c>
      <c r="F313" s="78" t="s">
        <v>216</v>
      </c>
      <c r="G313" s="78" t="s">
        <v>213</v>
      </c>
      <c r="H313" s="112">
        <f t="shared" si="2"/>
        <v>2.9</v>
      </c>
      <c r="I313" s="119">
        <v>2944.27</v>
      </c>
      <c r="K313"/>
      <c r="L313"/>
      <c r="M313"/>
      <c r="N313"/>
      <c r="O313"/>
      <c r="P313"/>
    </row>
    <row r="314" spans="1:16" x14ac:dyDescent="0.25">
      <c r="A314" s="109" t="s">
        <v>318</v>
      </c>
      <c r="B314" s="84" t="s">
        <v>317</v>
      </c>
      <c r="C314" s="110" t="s">
        <v>261</v>
      </c>
      <c r="D314" s="116" t="s">
        <v>15</v>
      </c>
      <c r="E314" s="84" t="s">
        <v>16</v>
      </c>
      <c r="F314" s="78" t="s">
        <v>260</v>
      </c>
      <c r="G314" s="78" t="s">
        <v>213</v>
      </c>
      <c r="H314" s="112">
        <f t="shared" si="2"/>
        <v>3</v>
      </c>
      <c r="I314" s="119">
        <v>2964.16</v>
      </c>
      <c r="K314"/>
      <c r="L314"/>
      <c r="M314"/>
      <c r="N314"/>
      <c r="O314"/>
      <c r="P314"/>
    </row>
    <row r="315" spans="1:16" x14ac:dyDescent="0.25">
      <c r="A315" s="109" t="s">
        <v>320</v>
      </c>
      <c r="B315" s="84" t="s">
        <v>319</v>
      </c>
      <c r="C315" s="110" t="s">
        <v>257</v>
      </c>
      <c r="D315" s="116" t="s">
        <v>15</v>
      </c>
      <c r="E315" s="84" t="s">
        <v>16</v>
      </c>
      <c r="F315" s="78" t="s">
        <v>262</v>
      </c>
      <c r="G315" s="78" t="s">
        <v>213</v>
      </c>
      <c r="H315" s="112">
        <f t="shared" si="2"/>
        <v>0.3</v>
      </c>
      <c r="I315" s="119">
        <v>250</v>
      </c>
      <c r="K315"/>
      <c r="L315"/>
      <c r="M315"/>
      <c r="N315"/>
      <c r="O315"/>
      <c r="P315"/>
    </row>
    <row r="316" spans="1:16" x14ac:dyDescent="0.25">
      <c r="A316" s="109" t="s">
        <v>320</v>
      </c>
      <c r="B316" s="84" t="s">
        <v>319</v>
      </c>
      <c r="C316" s="110" t="s">
        <v>257</v>
      </c>
      <c r="D316" s="116" t="s">
        <v>15</v>
      </c>
      <c r="E316" s="84" t="s">
        <v>16</v>
      </c>
      <c r="F316" s="78" t="s">
        <v>214</v>
      </c>
      <c r="G316" s="78" t="s">
        <v>213</v>
      </c>
      <c r="H316" s="112">
        <f t="shared" si="2"/>
        <v>0</v>
      </c>
      <c r="I316" s="119">
        <v>40</v>
      </c>
      <c r="K316"/>
      <c r="L316"/>
      <c r="M316"/>
      <c r="N316"/>
      <c r="O316"/>
      <c r="P316"/>
    </row>
    <row r="317" spans="1:16" x14ac:dyDescent="0.25">
      <c r="A317" s="109" t="s">
        <v>320</v>
      </c>
      <c r="B317" s="84" t="s">
        <v>319</v>
      </c>
      <c r="C317" s="110" t="s">
        <v>217</v>
      </c>
      <c r="D317" s="116" t="s">
        <v>15</v>
      </c>
      <c r="E317" s="84" t="s">
        <v>16</v>
      </c>
      <c r="F317" s="78" t="s">
        <v>218</v>
      </c>
      <c r="G317" s="78" t="s">
        <v>213</v>
      </c>
      <c r="H317" s="112">
        <f t="shared" si="2"/>
        <v>1.4</v>
      </c>
      <c r="I317" s="119">
        <v>1427.24</v>
      </c>
    </row>
    <row r="318" spans="1:16" x14ac:dyDescent="0.25">
      <c r="A318" s="109" t="s">
        <v>321</v>
      </c>
      <c r="B318" s="84" t="s">
        <v>322</v>
      </c>
      <c r="C318" s="110" t="s">
        <v>257</v>
      </c>
      <c r="D318" s="116" t="s">
        <v>15</v>
      </c>
      <c r="E318" s="84" t="s">
        <v>16</v>
      </c>
      <c r="F318" s="78" t="s">
        <v>214</v>
      </c>
      <c r="G318" s="78" t="s">
        <v>213</v>
      </c>
      <c r="H318" s="112">
        <f t="shared" si="2"/>
        <v>11.7</v>
      </c>
      <c r="I318" s="119">
        <v>11700</v>
      </c>
      <c r="K318"/>
      <c r="L318"/>
      <c r="M318"/>
      <c r="N318"/>
      <c r="O318"/>
      <c r="P318"/>
    </row>
    <row r="319" spans="1:16" x14ac:dyDescent="0.25">
      <c r="A319" s="109" t="s">
        <v>321</v>
      </c>
      <c r="B319" s="84" t="s">
        <v>322</v>
      </c>
      <c r="C319" s="110" t="s">
        <v>217</v>
      </c>
      <c r="D319" s="116" t="s">
        <v>15</v>
      </c>
      <c r="E319" s="84" t="s">
        <v>16</v>
      </c>
      <c r="F319" s="78" t="s">
        <v>218</v>
      </c>
      <c r="G319" s="78" t="s">
        <v>213</v>
      </c>
      <c r="H319" s="112">
        <f t="shared" si="2"/>
        <v>12.2</v>
      </c>
      <c r="I319" s="120">
        <v>12241.5</v>
      </c>
    </row>
    <row r="320" spans="1:16" x14ac:dyDescent="0.25">
      <c r="A320" s="109" t="s">
        <v>240</v>
      </c>
      <c r="B320" s="84" t="s">
        <v>241</v>
      </c>
      <c r="C320" s="110" t="s">
        <v>257</v>
      </c>
      <c r="D320" s="116" t="s">
        <v>15</v>
      </c>
      <c r="E320" s="84" t="s">
        <v>16</v>
      </c>
      <c r="F320" s="78" t="s">
        <v>262</v>
      </c>
      <c r="G320" s="78" t="s">
        <v>213</v>
      </c>
      <c r="H320" s="112">
        <f t="shared" si="2"/>
        <v>24</v>
      </c>
      <c r="I320" s="120">
        <v>23971.929999999702</v>
      </c>
      <c r="K320"/>
      <c r="L320"/>
      <c r="M320"/>
      <c r="N320"/>
      <c r="O320"/>
      <c r="P320"/>
    </row>
    <row r="321" spans="1:16" x14ac:dyDescent="0.25">
      <c r="A321" s="109" t="s">
        <v>240</v>
      </c>
      <c r="B321" s="84" t="s">
        <v>241</v>
      </c>
      <c r="C321" s="110" t="s">
        <v>261</v>
      </c>
      <c r="D321" s="116" t="s">
        <v>15</v>
      </c>
      <c r="E321" s="84" t="s">
        <v>16</v>
      </c>
      <c r="F321" s="78" t="s">
        <v>216</v>
      </c>
      <c r="G321" s="78" t="s">
        <v>213</v>
      </c>
      <c r="H321" s="112">
        <f t="shared" si="2"/>
        <v>499.3</v>
      </c>
      <c r="I321" s="120">
        <v>499250</v>
      </c>
      <c r="K321"/>
      <c r="L321"/>
      <c r="M321"/>
      <c r="N321"/>
      <c r="O321"/>
      <c r="P321"/>
    </row>
    <row r="322" spans="1:16" x14ac:dyDescent="0.25">
      <c r="A322" s="109" t="s">
        <v>240</v>
      </c>
      <c r="B322" s="84" t="s">
        <v>241</v>
      </c>
      <c r="C322" s="110" t="s">
        <v>217</v>
      </c>
      <c r="D322" s="116" t="s">
        <v>15</v>
      </c>
      <c r="E322" s="84" t="s">
        <v>16</v>
      </c>
      <c r="F322" s="78" t="s">
        <v>218</v>
      </c>
      <c r="G322" s="78" t="s">
        <v>213</v>
      </c>
      <c r="H322" s="112">
        <f t="shared" si="2"/>
        <v>17.3</v>
      </c>
      <c r="I322" s="120">
        <v>17265</v>
      </c>
    </row>
    <row r="323" spans="1:16" x14ac:dyDescent="0.25">
      <c r="A323" s="109" t="s">
        <v>323</v>
      </c>
      <c r="B323" s="84" t="s">
        <v>324</v>
      </c>
      <c r="C323" s="122" t="s">
        <v>257</v>
      </c>
      <c r="D323" s="116" t="s">
        <v>15</v>
      </c>
      <c r="E323" s="84" t="s">
        <v>16</v>
      </c>
      <c r="F323" s="78" t="s">
        <v>262</v>
      </c>
      <c r="G323" s="78" t="s">
        <v>213</v>
      </c>
      <c r="H323" s="112">
        <f t="shared" si="2"/>
        <v>0.1</v>
      </c>
      <c r="I323" s="120">
        <v>100</v>
      </c>
      <c r="K323"/>
      <c r="L323"/>
      <c r="M323"/>
      <c r="N323"/>
      <c r="O323"/>
      <c r="P323"/>
    </row>
    <row r="324" spans="1:16" x14ac:dyDescent="0.25">
      <c r="A324" s="109" t="s">
        <v>323</v>
      </c>
      <c r="B324" s="84" t="s">
        <v>324</v>
      </c>
      <c r="C324" s="110" t="s">
        <v>257</v>
      </c>
      <c r="D324" s="116" t="s">
        <v>15</v>
      </c>
      <c r="E324" s="84" t="s">
        <v>16</v>
      </c>
      <c r="F324" s="78" t="s">
        <v>214</v>
      </c>
      <c r="G324" s="78" t="s">
        <v>213</v>
      </c>
      <c r="H324" s="112">
        <f t="shared" si="2"/>
        <v>23.3</v>
      </c>
      <c r="I324" s="120">
        <v>23260</v>
      </c>
      <c r="K324"/>
      <c r="L324"/>
      <c r="M324"/>
      <c r="N324"/>
      <c r="O324"/>
      <c r="P324"/>
    </row>
    <row r="325" spans="1:16" ht="15.75" thickBot="1" x14ac:dyDescent="0.3">
      <c r="A325" s="109" t="s">
        <v>323</v>
      </c>
      <c r="B325" s="84" t="s">
        <v>324</v>
      </c>
      <c r="C325" s="110" t="s">
        <v>217</v>
      </c>
      <c r="D325" s="116" t="s">
        <v>15</v>
      </c>
      <c r="E325" s="84" t="s">
        <v>16</v>
      </c>
      <c r="F325" s="78" t="s">
        <v>218</v>
      </c>
      <c r="G325" s="78" t="s">
        <v>213</v>
      </c>
      <c r="H325" s="112">
        <f t="shared" si="2"/>
        <v>1.1000000000000001</v>
      </c>
      <c r="I325" s="121">
        <v>1057.5</v>
      </c>
    </row>
    <row r="326" spans="1:16" ht="15.75" thickBot="1" x14ac:dyDescent="0.3">
      <c r="A326" s="148" t="s">
        <v>329</v>
      </c>
      <c r="B326" s="68"/>
      <c r="C326" s="149"/>
      <c r="D326" s="150"/>
      <c r="E326" s="151"/>
      <c r="F326" s="151"/>
      <c r="G326" s="151"/>
      <c r="H326" s="152">
        <f>SUM(H179:H325)</f>
        <v>28536.400000000001</v>
      </c>
      <c r="I326" s="69">
        <f>SUM(I179:I325)</f>
        <v>28536319.339999977</v>
      </c>
      <c r="K326"/>
      <c r="L326"/>
      <c r="M326"/>
      <c r="N326"/>
      <c r="O326"/>
      <c r="P326"/>
    </row>
    <row r="327" spans="1:16" x14ac:dyDescent="0.25">
      <c r="A327" s="104"/>
      <c r="B327" s="105"/>
      <c r="C327" s="106"/>
      <c r="D327" s="105"/>
      <c r="E327" s="107"/>
      <c r="F327" s="107"/>
      <c r="G327" s="107"/>
      <c r="H327" s="108"/>
      <c r="I327" s="108"/>
    </row>
    <row r="328" spans="1:16" ht="15.75" thickBot="1" x14ac:dyDescent="0.3">
      <c r="A328" s="6" t="s">
        <v>242</v>
      </c>
      <c r="B328" s="6"/>
      <c r="C328" s="6"/>
      <c r="D328" s="6"/>
      <c r="E328" s="6"/>
      <c r="F328" s="6"/>
      <c r="G328" s="6"/>
      <c r="H328" s="6"/>
      <c r="I328" s="6"/>
    </row>
    <row r="329" spans="1:16" ht="15" customHeight="1" x14ac:dyDescent="0.25">
      <c r="A329" s="159" t="s">
        <v>3</v>
      </c>
      <c r="B329" s="162" t="s">
        <v>4</v>
      </c>
      <c r="C329" s="183" t="s">
        <v>139</v>
      </c>
      <c r="D329" s="183" t="s">
        <v>6</v>
      </c>
      <c r="E329" s="168" t="s">
        <v>140</v>
      </c>
      <c r="F329" s="171" t="s">
        <v>141</v>
      </c>
      <c r="G329" s="171" t="s">
        <v>9</v>
      </c>
      <c r="H329" s="188" t="s">
        <v>210</v>
      </c>
      <c r="I329" s="177" t="s">
        <v>211</v>
      </c>
    </row>
    <row r="330" spans="1:16" x14ac:dyDescent="0.25">
      <c r="A330" s="160"/>
      <c r="B330" s="163"/>
      <c r="C330" s="184" t="s">
        <v>5</v>
      </c>
      <c r="D330" s="184"/>
      <c r="E330" s="169"/>
      <c r="F330" s="172"/>
      <c r="G330" s="172"/>
      <c r="H330" s="189"/>
      <c r="I330" s="178"/>
    </row>
    <row r="331" spans="1:16" x14ac:dyDescent="0.25">
      <c r="A331" s="160"/>
      <c r="B331" s="163"/>
      <c r="C331" s="184"/>
      <c r="D331" s="184" t="s">
        <v>6</v>
      </c>
      <c r="E331" s="169"/>
      <c r="F331" s="172"/>
      <c r="G331" s="172"/>
      <c r="H331" s="189"/>
      <c r="I331" s="178"/>
    </row>
    <row r="332" spans="1:16" ht="15.75" thickBot="1" x14ac:dyDescent="0.3">
      <c r="A332" s="181"/>
      <c r="B332" s="182"/>
      <c r="C332" s="185"/>
      <c r="D332" s="185"/>
      <c r="E332" s="186"/>
      <c r="F332" s="187"/>
      <c r="G332" s="187"/>
      <c r="H332" s="190"/>
      <c r="I332" s="180"/>
    </row>
    <row r="333" spans="1:16" ht="15.75" thickTop="1" x14ac:dyDescent="0.25">
      <c r="A333" s="123" t="s">
        <v>44</v>
      </c>
      <c r="B333" s="84" t="s">
        <v>221</v>
      </c>
      <c r="C333" s="123" t="s">
        <v>243</v>
      </c>
      <c r="D333" s="111" t="s">
        <v>15</v>
      </c>
      <c r="E333" s="84" t="s">
        <v>145</v>
      </c>
      <c r="F333" s="78">
        <v>109</v>
      </c>
      <c r="G333" s="78" t="s">
        <v>213</v>
      </c>
      <c r="H333" s="112">
        <f>ROUND(I333,-2)/1000</f>
        <v>104.3</v>
      </c>
      <c r="I333" s="113">
        <v>104265.5</v>
      </c>
    </row>
    <row r="334" spans="1:16" x14ac:dyDescent="0.25">
      <c r="A334" s="123" t="s">
        <v>44</v>
      </c>
      <c r="B334" s="84" t="s">
        <v>221</v>
      </c>
      <c r="C334" s="123" t="s">
        <v>245</v>
      </c>
      <c r="D334" s="111" t="s">
        <v>15</v>
      </c>
      <c r="E334" s="84" t="s">
        <v>145</v>
      </c>
      <c r="F334" s="78" t="s">
        <v>246</v>
      </c>
      <c r="G334" s="78" t="s">
        <v>213</v>
      </c>
      <c r="H334" s="112">
        <f t="shared" ref="H334:H359" si="3">ROUND(I334,-2)/1000</f>
        <v>436.5</v>
      </c>
      <c r="I334" s="113">
        <v>436543.1</v>
      </c>
    </row>
    <row r="335" spans="1:16" x14ac:dyDescent="0.25">
      <c r="A335" s="123" t="s">
        <v>18</v>
      </c>
      <c r="B335" s="116" t="s">
        <v>222</v>
      </c>
      <c r="C335" s="123" t="s">
        <v>243</v>
      </c>
      <c r="D335" s="111" t="s">
        <v>15</v>
      </c>
      <c r="E335" s="84" t="s">
        <v>145</v>
      </c>
      <c r="F335" s="78">
        <v>109</v>
      </c>
      <c r="G335" s="78" t="s">
        <v>213</v>
      </c>
      <c r="H335" s="112">
        <f t="shared" si="3"/>
        <v>42.1</v>
      </c>
      <c r="I335" s="113">
        <v>42117.5</v>
      </c>
    </row>
    <row r="336" spans="1:16" x14ac:dyDescent="0.25">
      <c r="A336" s="123" t="s">
        <v>18</v>
      </c>
      <c r="B336" s="84" t="s">
        <v>222</v>
      </c>
      <c r="C336" s="123" t="s">
        <v>245</v>
      </c>
      <c r="D336" s="111" t="s">
        <v>15</v>
      </c>
      <c r="E336" s="84" t="s">
        <v>145</v>
      </c>
      <c r="F336" s="78" t="s">
        <v>246</v>
      </c>
      <c r="G336" s="78" t="s">
        <v>213</v>
      </c>
      <c r="H336" s="112">
        <f t="shared" si="3"/>
        <v>1323.1</v>
      </c>
      <c r="I336" s="113">
        <v>1323068.1100000001</v>
      </c>
    </row>
    <row r="337" spans="1:9" x14ac:dyDescent="0.25">
      <c r="A337" s="123" t="s">
        <v>54</v>
      </c>
      <c r="B337" s="84" t="s">
        <v>223</v>
      </c>
      <c r="C337" s="123" t="s">
        <v>245</v>
      </c>
      <c r="D337" s="111" t="s">
        <v>15</v>
      </c>
      <c r="E337" s="84" t="s">
        <v>145</v>
      </c>
      <c r="F337" s="78" t="s">
        <v>246</v>
      </c>
      <c r="G337" s="78" t="s">
        <v>213</v>
      </c>
      <c r="H337" s="112">
        <f t="shared" si="3"/>
        <v>384.9</v>
      </c>
      <c r="I337" s="113">
        <v>384894.35</v>
      </c>
    </row>
    <row r="338" spans="1:9" x14ac:dyDescent="0.25">
      <c r="A338" s="123" t="s">
        <v>46</v>
      </c>
      <c r="B338" s="84" t="s">
        <v>265</v>
      </c>
      <c r="C338" s="123" t="s">
        <v>244</v>
      </c>
      <c r="D338" s="111" t="s">
        <v>15</v>
      </c>
      <c r="E338" s="84" t="s">
        <v>145</v>
      </c>
      <c r="F338" s="78" t="s">
        <v>214</v>
      </c>
      <c r="G338" s="78" t="s">
        <v>213</v>
      </c>
      <c r="H338" s="112">
        <f t="shared" si="3"/>
        <v>5.3</v>
      </c>
      <c r="I338" s="113">
        <v>5270</v>
      </c>
    </row>
    <row r="339" spans="1:9" x14ac:dyDescent="0.25">
      <c r="A339" s="123" t="s">
        <v>30</v>
      </c>
      <c r="B339" s="84" t="s">
        <v>224</v>
      </c>
      <c r="C339" s="123" t="s">
        <v>243</v>
      </c>
      <c r="D339" s="111" t="s">
        <v>15</v>
      </c>
      <c r="E339" s="84" t="s">
        <v>145</v>
      </c>
      <c r="F339" s="78">
        <v>109</v>
      </c>
      <c r="G339" s="78" t="s">
        <v>213</v>
      </c>
      <c r="H339" s="112">
        <v>10.8</v>
      </c>
      <c r="I339" s="113">
        <v>10857</v>
      </c>
    </row>
    <row r="340" spans="1:9" x14ac:dyDescent="0.25">
      <c r="A340" s="123" t="s">
        <v>30</v>
      </c>
      <c r="B340" s="84" t="s">
        <v>224</v>
      </c>
      <c r="C340" s="123" t="s">
        <v>245</v>
      </c>
      <c r="D340" s="111" t="s">
        <v>15</v>
      </c>
      <c r="E340" s="84" t="s">
        <v>145</v>
      </c>
      <c r="F340" s="78" t="s">
        <v>246</v>
      </c>
      <c r="G340" s="78" t="s">
        <v>213</v>
      </c>
      <c r="H340" s="112">
        <f t="shared" si="3"/>
        <v>648.4</v>
      </c>
      <c r="I340" s="113">
        <v>648423.69999999995</v>
      </c>
    </row>
    <row r="341" spans="1:9" x14ac:dyDescent="0.25">
      <c r="A341" s="123" t="s">
        <v>28</v>
      </c>
      <c r="B341" s="84" t="s">
        <v>266</v>
      </c>
      <c r="C341" s="123" t="s">
        <v>243</v>
      </c>
      <c r="D341" s="111" t="s">
        <v>15</v>
      </c>
      <c r="E341" s="84" t="s">
        <v>145</v>
      </c>
      <c r="F341" s="78">
        <v>109</v>
      </c>
      <c r="G341" s="78" t="s">
        <v>213</v>
      </c>
      <c r="H341" s="112">
        <f t="shared" si="3"/>
        <v>448.7</v>
      </c>
      <c r="I341" s="113">
        <v>448737.49</v>
      </c>
    </row>
    <row r="342" spans="1:9" x14ac:dyDescent="0.25">
      <c r="A342" s="123" t="s">
        <v>28</v>
      </c>
      <c r="B342" s="84" t="s">
        <v>266</v>
      </c>
      <c r="C342" s="123" t="s">
        <v>245</v>
      </c>
      <c r="D342" s="111" t="s">
        <v>15</v>
      </c>
      <c r="E342" s="84" t="s">
        <v>145</v>
      </c>
      <c r="F342" s="78" t="s">
        <v>246</v>
      </c>
      <c r="G342" s="78" t="s">
        <v>213</v>
      </c>
      <c r="H342" s="112">
        <v>1014.8</v>
      </c>
      <c r="I342" s="113">
        <v>1014853.73</v>
      </c>
    </row>
    <row r="343" spans="1:9" x14ac:dyDescent="0.25">
      <c r="A343" s="123" t="s">
        <v>33</v>
      </c>
      <c r="B343" s="84" t="s">
        <v>267</v>
      </c>
      <c r="C343" s="123" t="s">
        <v>325</v>
      </c>
      <c r="D343" s="111" t="s">
        <v>15</v>
      </c>
      <c r="E343" s="84" t="s">
        <v>145</v>
      </c>
      <c r="F343" s="78" t="s">
        <v>218</v>
      </c>
      <c r="G343" s="78" t="s">
        <v>213</v>
      </c>
      <c r="H343" s="112">
        <f t="shared" si="3"/>
        <v>6320.6</v>
      </c>
      <c r="I343" s="113">
        <v>6320594.4000000004</v>
      </c>
    </row>
    <row r="344" spans="1:9" x14ac:dyDescent="0.25">
      <c r="A344" s="123" t="s">
        <v>26</v>
      </c>
      <c r="B344" s="84" t="s">
        <v>225</v>
      </c>
      <c r="C344" s="123" t="s">
        <v>243</v>
      </c>
      <c r="D344" s="111" t="s">
        <v>15</v>
      </c>
      <c r="E344" s="84" t="s">
        <v>145</v>
      </c>
      <c r="F344" s="78">
        <v>109</v>
      </c>
      <c r="G344" s="78" t="s">
        <v>213</v>
      </c>
      <c r="H344" s="112">
        <f t="shared" si="3"/>
        <v>84.8</v>
      </c>
      <c r="I344" s="113">
        <v>84769.9</v>
      </c>
    </row>
    <row r="345" spans="1:9" x14ac:dyDescent="0.25">
      <c r="A345" s="123" t="s">
        <v>26</v>
      </c>
      <c r="B345" s="84" t="s">
        <v>225</v>
      </c>
      <c r="C345" s="123" t="s">
        <v>245</v>
      </c>
      <c r="D345" s="111" t="s">
        <v>15</v>
      </c>
      <c r="E345" s="84" t="s">
        <v>145</v>
      </c>
      <c r="F345" s="78" t="s">
        <v>246</v>
      </c>
      <c r="G345" s="78" t="s">
        <v>213</v>
      </c>
      <c r="H345" s="112">
        <f t="shared" si="3"/>
        <v>393.3</v>
      </c>
      <c r="I345" s="113">
        <v>393306.83</v>
      </c>
    </row>
    <row r="346" spans="1:9" x14ac:dyDescent="0.25">
      <c r="A346" s="123" t="s">
        <v>149</v>
      </c>
      <c r="B346" s="84" t="s">
        <v>226</v>
      </c>
      <c r="C346" s="123" t="s">
        <v>243</v>
      </c>
      <c r="D346" s="111" t="s">
        <v>15</v>
      </c>
      <c r="E346" s="84" t="s">
        <v>145</v>
      </c>
      <c r="F346" s="78">
        <v>109</v>
      </c>
      <c r="G346" s="78" t="s">
        <v>213</v>
      </c>
      <c r="H346" s="112">
        <f t="shared" si="3"/>
        <v>30.7</v>
      </c>
      <c r="I346" s="113">
        <v>30700</v>
      </c>
    </row>
    <row r="347" spans="1:9" x14ac:dyDescent="0.25">
      <c r="A347" s="124" t="s">
        <v>149</v>
      </c>
      <c r="B347" s="125" t="s">
        <v>226</v>
      </c>
      <c r="C347" s="123" t="s">
        <v>245</v>
      </c>
      <c r="D347" s="111" t="s">
        <v>15</v>
      </c>
      <c r="E347" s="84" t="s">
        <v>145</v>
      </c>
      <c r="F347" s="78" t="s">
        <v>246</v>
      </c>
      <c r="G347" s="78" t="s">
        <v>213</v>
      </c>
      <c r="H347" s="112">
        <f t="shared" si="3"/>
        <v>24.1</v>
      </c>
      <c r="I347" s="126">
        <v>24079</v>
      </c>
    </row>
    <row r="348" spans="1:9" x14ac:dyDescent="0.25">
      <c r="A348" s="123" t="s">
        <v>101</v>
      </c>
      <c r="B348" s="116" t="s">
        <v>227</v>
      </c>
      <c r="C348" s="123" t="s">
        <v>247</v>
      </c>
      <c r="D348" s="84" t="s">
        <v>15</v>
      </c>
      <c r="E348" s="78" t="s">
        <v>145</v>
      </c>
      <c r="F348" s="78" t="s">
        <v>218</v>
      </c>
      <c r="G348" s="78" t="s">
        <v>213</v>
      </c>
      <c r="H348" s="112">
        <f t="shared" si="3"/>
        <v>7</v>
      </c>
      <c r="I348" s="113">
        <v>6960</v>
      </c>
    </row>
    <row r="349" spans="1:9" x14ac:dyDescent="0.25">
      <c r="A349" s="123" t="s">
        <v>248</v>
      </c>
      <c r="B349" s="84" t="s">
        <v>249</v>
      </c>
      <c r="C349" s="123" t="s">
        <v>244</v>
      </c>
      <c r="D349" s="111" t="s">
        <v>15</v>
      </c>
      <c r="E349" s="84" t="s">
        <v>145</v>
      </c>
      <c r="F349" s="78" t="s">
        <v>214</v>
      </c>
      <c r="G349" s="78" t="s">
        <v>213</v>
      </c>
      <c r="H349" s="112">
        <f t="shared" si="3"/>
        <v>2.6</v>
      </c>
      <c r="I349" s="113">
        <v>2620</v>
      </c>
    </row>
    <row r="350" spans="1:9" x14ac:dyDescent="0.25">
      <c r="A350" s="123" t="s">
        <v>228</v>
      </c>
      <c r="B350" s="84" t="s">
        <v>229</v>
      </c>
      <c r="C350" s="123" t="s">
        <v>245</v>
      </c>
      <c r="D350" s="111" t="s">
        <v>15</v>
      </c>
      <c r="E350" s="84" t="s">
        <v>145</v>
      </c>
      <c r="F350" s="78" t="s">
        <v>246</v>
      </c>
      <c r="G350" s="78" t="s">
        <v>213</v>
      </c>
      <c r="H350" s="112">
        <f t="shared" si="3"/>
        <v>282.8</v>
      </c>
      <c r="I350" s="113">
        <v>282809.63</v>
      </c>
    </row>
    <row r="351" spans="1:9" x14ac:dyDescent="0.25">
      <c r="A351" s="123" t="s">
        <v>293</v>
      </c>
      <c r="B351" s="84" t="s">
        <v>294</v>
      </c>
      <c r="C351" s="123" t="s">
        <v>247</v>
      </c>
      <c r="D351" s="84" t="s">
        <v>15</v>
      </c>
      <c r="E351" s="78" t="s">
        <v>145</v>
      </c>
      <c r="F351" s="78" t="s">
        <v>218</v>
      </c>
      <c r="G351" s="78" t="s">
        <v>213</v>
      </c>
      <c r="H351" s="112">
        <v>0.1</v>
      </c>
      <c r="I351" s="113">
        <v>25</v>
      </c>
    </row>
    <row r="352" spans="1:9" x14ac:dyDescent="0.25">
      <c r="A352" s="123" t="s">
        <v>230</v>
      </c>
      <c r="B352" s="84" t="s">
        <v>231</v>
      </c>
      <c r="C352" s="123" t="s">
        <v>247</v>
      </c>
      <c r="D352" s="84" t="s">
        <v>15</v>
      </c>
      <c r="E352" s="78" t="s">
        <v>145</v>
      </c>
      <c r="F352" s="78" t="s">
        <v>218</v>
      </c>
      <c r="G352" s="78" t="s">
        <v>213</v>
      </c>
      <c r="H352" s="112">
        <f t="shared" si="3"/>
        <v>1.6</v>
      </c>
      <c r="I352" s="113">
        <v>1581.5</v>
      </c>
    </row>
    <row r="353" spans="1:9" x14ac:dyDescent="0.25">
      <c r="A353" s="123" t="s">
        <v>326</v>
      </c>
      <c r="B353" s="84" t="s">
        <v>327</v>
      </c>
      <c r="C353" s="123" t="s">
        <v>247</v>
      </c>
      <c r="D353" s="84" t="s">
        <v>15</v>
      </c>
      <c r="E353" s="78" t="s">
        <v>145</v>
      </c>
      <c r="F353" s="78" t="s">
        <v>218</v>
      </c>
      <c r="G353" s="78" t="s">
        <v>213</v>
      </c>
      <c r="H353" s="112">
        <f t="shared" si="3"/>
        <v>0.1</v>
      </c>
      <c r="I353" s="113">
        <v>75</v>
      </c>
    </row>
    <row r="354" spans="1:9" x14ac:dyDescent="0.25">
      <c r="A354" s="123" t="s">
        <v>234</v>
      </c>
      <c r="B354" s="84" t="s">
        <v>235</v>
      </c>
      <c r="C354" s="123" t="s">
        <v>245</v>
      </c>
      <c r="D354" s="111" t="s">
        <v>15</v>
      </c>
      <c r="E354" s="84" t="s">
        <v>145</v>
      </c>
      <c r="F354" s="78" t="s">
        <v>246</v>
      </c>
      <c r="G354" s="78" t="s">
        <v>213</v>
      </c>
      <c r="H354" s="112">
        <f t="shared" si="3"/>
        <v>141.30000000000001</v>
      </c>
      <c r="I354" s="113">
        <v>141343.56</v>
      </c>
    </row>
    <row r="355" spans="1:9" x14ac:dyDescent="0.25">
      <c r="A355" s="123" t="s">
        <v>236</v>
      </c>
      <c r="B355" s="84" t="s">
        <v>237</v>
      </c>
      <c r="C355" s="123" t="s">
        <v>243</v>
      </c>
      <c r="D355" s="111" t="s">
        <v>15</v>
      </c>
      <c r="E355" s="84" t="s">
        <v>145</v>
      </c>
      <c r="F355" s="78">
        <v>109</v>
      </c>
      <c r="G355" s="78" t="s">
        <v>213</v>
      </c>
      <c r="H355" s="112">
        <f t="shared" si="3"/>
        <v>150.4</v>
      </c>
      <c r="I355" s="113">
        <v>150385</v>
      </c>
    </row>
    <row r="356" spans="1:9" x14ac:dyDescent="0.25">
      <c r="A356" s="123" t="s">
        <v>236</v>
      </c>
      <c r="B356" s="84" t="s">
        <v>237</v>
      </c>
      <c r="C356" s="123" t="s">
        <v>245</v>
      </c>
      <c r="D356" s="111" t="s">
        <v>15</v>
      </c>
      <c r="E356" s="84" t="s">
        <v>145</v>
      </c>
      <c r="F356" s="78" t="s">
        <v>246</v>
      </c>
      <c r="G356" s="78" t="s">
        <v>213</v>
      </c>
      <c r="H356" s="112">
        <f t="shared" si="3"/>
        <v>52.3</v>
      </c>
      <c r="I356" s="113">
        <v>52329.5</v>
      </c>
    </row>
    <row r="357" spans="1:9" x14ac:dyDescent="0.25">
      <c r="A357" s="123" t="s">
        <v>238</v>
      </c>
      <c r="B357" s="116" t="s">
        <v>239</v>
      </c>
      <c r="C357" s="123" t="s">
        <v>247</v>
      </c>
      <c r="D357" s="78" t="s">
        <v>15</v>
      </c>
      <c r="E357" s="78" t="s">
        <v>145</v>
      </c>
      <c r="F357" s="78" t="s">
        <v>218</v>
      </c>
      <c r="G357" s="78" t="s">
        <v>213</v>
      </c>
      <c r="H357" s="112">
        <v>0.1</v>
      </c>
      <c r="I357" s="113">
        <v>12.5</v>
      </c>
    </row>
    <row r="358" spans="1:9" x14ac:dyDescent="0.25">
      <c r="A358" s="123" t="s">
        <v>316</v>
      </c>
      <c r="B358" s="84" t="s">
        <v>314</v>
      </c>
      <c r="C358" s="123" t="s">
        <v>247</v>
      </c>
      <c r="D358" s="84" t="s">
        <v>15</v>
      </c>
      <c r="E358" s="78" t="s">
        <v>145</v>
      </c>
      <c r="F358" s="78" t="s">
        <v>218</v>
      </c>
      <c r="G358" s="78" t="s">
        <v>213</v>
      </c>
      <c r="H358" s="112">
        <v>0.1</v>
      </c>
      <c r="I358" s="113">
        <v>158.5</v>
      </c>
    </row>
    <row r="359" spans="1:9" ht="15.75" thickBot="1" x14ac:dyDescent="0.3">
      <c r="A359" s="123" t="s">
        <v>318</v>
      </c>
      <c r="B359" s="84" t="s">
        <v>317</v>
      </c>
      <c r="C359" s="123" t="s">
        <v>247</v>
      </c>
      <c r="D359" s="127" t="s">
        <v>15</v>
      </c>
      <c r="E359" s="78" t="s">
        <v>145</v>
      </c>
      <c r="F359" s="78" t="s">
        <v>218</v>
      </c>
      <c r="G359" s="78" t="s">
        <v>213</v>
      </c>
      <c r="H359" s="112">
        <f t="shared" si="3"/>
        <v>0.4</v>
      </c>
      <c r="I359" s="113">
        <v>377</v>
      </c>
    </row>
    <row r="360" spans="1:9" ht="15.75" thickBot="1" x14ac:dyDescent="0.3">
      <c r="A360" s="148" t="s">
        <v>328</v>
      </c>
      <c r="B360" s="68"/>
      <c r="C360" s="153"/>
      <c r="D360" s="154"/>
      <c r="E360" s="151"/>
      <c r="F360" s="151"/>
      <c r="G360" s="151"/>
      <c r="H360" s="155">
        <f>SUM(H333:H359)</f>
        <v>11911.199999999999</v>
      </c>
      <c r="I360" s="69">
        <f>SUM(I333:I359)</f>
        <v>11911157.800000003</v>
      </c>
    </row>
    <row r="361" spans="1:9" x14ac:dyDescent="0.25">
      <c r="A361" s="104"/>
      <c r="B361" s="105"/>
      <c r="C361" s="106"/>
      <c r="D361" s="105"/>
      <c r="E361" s="107"/>
      <c r="F361" s="107"/>
      <c r="G361" s="107"/>
      <c r="H361" s="108"/>
      <c r="I361" s="108"/>
    </row>
    <row r="362" spans="1:9" ht="15.75" thickBot="1" x14ac:dyDescent="0.3">
      <c r="A362" s="6" t="s">
        <v>252</v>
      </c>
      <c r="B362" s="6"/>
      <c r="C362" s="6"/>
      <c r="D362" s="6"/>
      <c r="E362" s="6"/>
      <c r="F362" s="6"/>
      <c r="G362" s="6"/>
      <c r="H362" s="6"/>
      <c r="I362" s="6"/>
    </row>
    <row r="363" spans="1:9" ht="15" customHeight="1" thickBot="1" x14ac:dyDescent="0.3">
      <c r="A363" s="156" t="s">
        <v>253</v>
      </c>
      <c r="B363" s="157"/>
      <c r="C363" s="157"/>
      <c r="D363" s="157"/>
      <c r="E363" s="157"/>
      <c r="F363" s="157"/>
      <c r="G363" s="157"/>
      <c r="H363" s="157"/>
      <c r="I363" s="158"/>
    </row>
    <row r="364" spans="1:9" x14ac:dyDescent="0.25">
      <c r="A364" s="159" t="s">
        <v>178</v>
      </c>
      <c r="B364" s="162" t="s">
        <v>4</v>
      </c>
      <c r="C364" s="165" t="s">
        <v>139</v>
      </c>
      <c r="D364" s="165" t="s">
        <v>6</v>
      </c>
      <c r="E364" s="168" t="s">
        <v>140</v>
      </c>
      <c r="F364" s="171" t="s">
        <v>141</v>
      </c>
      <c r="G364" s="171" t="s">
        <v>9</v>
      </c>
      <c r="H364" s="174" t="s">
        <v>254</v>
      </c>
      <c r="I364" s="177" t="s">
        <v>161</v>
      </c>
    </row>
    <row r="365" spans="1:9" x14ac:dyDescent="0.25">
      <c r="A365" s="160"/>
      <c r="B365" s="163"/>
      <c r="C365" s="166" t="s">
        <v>5</v>
      </c>
      <c r="D365" s="166"/>
      <c r="E365" s="169"/>
      <c r="F365" s="172"/>
      <c r="G365" s="172"/>
      <c r="H365" s="175"/>
      <c r="I365" s="178"/>
    </row>
    <row r="366" spans="1:9" x14ac:dyDescent="0.25">
      <c r="A366" s="160"/>
      <c r="B366" s="163"/>
      <c r="C366" s="166"/>
      <c r="D366" s="166" t="s">
        <v>6</v>
      </c>
      <c r="E366" s="169"/>
      <c r="F366" s="172"/>
      <c r="G366" s="172"/>
      <c r="H366" s="175"/>
      <c r="I366" s="178"/>
    </row>
    <row r="367" spans="1:9" ht="15.75" thickBot="1" x14ac:dyDescent="0.3">
      <c r="A367" s="161"/>
      <c r="B367" s="164"/>
      <c r="C367" s="167"/>
      <c r="D367" s="167"/>
      <c r="E367" s="170"/>
      <c r="F367" s="173"/>
      <c r="G367" s="173"/>
      <c r="H367" s="176"/>
      <c r="I367" s="179"/>
    </row>
    <row r="368" spans="1:9" ht="15.75" thickBot="1" x14ac:dyDescent="0.3">
      <c r="A368" s="128" t="s">
        <v>180</v>
      </c>
      <c r="B368" s="129" t="s">
        <v>255</v>
      </c>
      <c r="C368" s="130" t="s">
        <v>256</v>
      </c>
      <c r="D368" s="131" t="s">
        <v>187</v>
      </c>
      <c r="E368" s="132" t="s">
        <v>184</v>
      </c>
      <c r="F368" s="133" t="s">
        <v>218</v>
      </c>
      <c r="G368" s="132" t="s">
        <v>213</v>
      </c>
      <c r="H368" s="134">
        <f>H326</f>
        <v>28536.400000000001</v>
      </c>
      <c r="I368" s="135">
        <f>I326</f>
        <v>28536319.339999977</v>
      </c>
    </row>
    <row r="369" spans="1:9" ht="15.75" thickBot="1" x14ac:dyDescent="0.3">
      <c r="A369" s="87"/>
      <c r="B369" s="136"/>
      <c r="C369" s="137" t="s">
        <v>189</v>
      </c>
      <c r="D369" s="90"/>
      <c r="E369" s="88"/>
      <c r="F369" s="136"/>
      <c r="G369" s="88"/>
      <c r="H369" s="138">
        <f>SUM(H368:H368)</f>
        <v>28536.400000000001</v>
      </c>
      <c r="I369" s="92">
        <f>SUM(I368:I368)</f>
        <v>28536319.339999977</v>
      </c>
    </row>
    <row r="370" spans="1:9" ht="15.75" thickBot="1" x14ac:dyDescent="0.3">
      <c r="A370" s="3"/>
      <c r="B370" s="3"/>
      <c r="C370" s="3"/>
      <c r="H370" s="3"/>
      <c r="I370" s="3"/>
    </row>
    <row r="371" spans="1:9" ht="15" customHeight="1" thickBot="1" x14ac:dyDescent="0.3">
      <c r="A371" s="156" t="s">
        <v>177</v>
      </c>
      <c r="B371" s="157"/>
      <c r="C371" s="157"/>
      <c r="D371" s="157"/>
      <c r="E371" s="157"/>
      <c r="F371" s="157"/>
      <c r="G371" s="157"/>
      <c r="H371" s="157"/>
      <c r="I371" s="158"/>
    </row>
    <row r="372" spans="1:9" x14ac:dyDescent="0.25">
      <c r="A372" s="159" t="s">
        <v>178</v>
      </c>
      <c r="B372" s="162" t="s">
        <v>4</v>
      </c>
      <c r="C372" s="165" t="s">
        <v>139</v>
      </c>
      <c r="D372" s="165" t="s">
        <v>6</v>
      </c>
      <c r="E372" s="168" t="s">
        <v>140</v>
      </c>
      <c r="F372" s="171" t="s">
        <v>141</v>
      </c>
      <c r="G372" s="171" t="s">
        <v>9</v>
      </c>
      <c r="H372" s="174" t="s">
        <v>254</v>
      </c>
      <c r="I372" s="177" t="s">
        <v>161</v>
      </c>
    </row>
    <row r="373" spans="1:9" x14ac:dyDescent="0.25">
      <c r="A373" s="160"/>
      <c r="B373" s="163"/>
      <c r="C373" s="166" t="s">
        <v>5</v>
      </c>
      <c r="D373" s="166"/>
      <c r="E373" s="169"/>
      <c r="F373" s="172"/>
      <c r="G373" s="172"/>
      <c r="H373" s="175"/>
      <c r="I373" s="178"/>
    </row>
    <row r="374" spans="1:9" x14ac:dyDescent="0.25">
      <c r="A374" s="160"/>
      <c r="B374" s="163"/>
      <c r="C374" s="166"/>
      <c r="D374" s="166" t="s">
        <v>6</v>
      </c>
      <c r="E374" s="169"/>
      <c r="F374" s="172"/>
      <c r="G374" s="172"/>
      <c r="H374" s="175"/>
      <c r="I374" s="178"/>
    </row>
    <row r="375" spans="1:9" ht="15.75" thickBot="1" x14ac:dyDescent="0.3">
      <c r="A375" s="161"/>
      <c r="B375" s="164"/>
      <c r="C375" s="167"/>
      <c r="D375" s="167"/>
      <c r="E375" s="170"/>
      <c r="F375" s="173"/>
      <c r="G375" s="173"/>
      <c r="H375" s="176"/>
      <c r="I375" s="179"/>
    </row>
    <row r="376" spans="1:9" ht="15.75" thickBot="1" x14ac:dyDescent="0.3">
      <c r="A376" s="139" t="s">
        <v>180</v>
      </c>
      <c r="B376" s="129" t="s">
        <v>255</v>
      </c>
      <c r="C376" s="130" t="s">
        <v>177</v>
      </c>
      <c r="D376" s="140" t="s">
        <v>187</v>
      </c>
      <c r="E376" s="132" t="s">
        <v>184</v>
      </c>
      <c r="F376" s="133" t="s">
        <v>218</v>
      </c>
      <c r="G376" s="141" t="s">
        <v>213</v>
      </c>
      <c r="H376" s="134">
        <f>H360</f>
        <v>11911.199999999999</v>
      </c>
      <c r="I376" s="135">
        <f>I360</f>
        <v>11911157.800000003</v>
      </c>
    </row>
    <row r="377" spans="1:9" ht="15.75" thickBot="1" x14ac:dyDescent="0.3">
      <c r="A377" s="142"/>
      <c r="B377" s="143"/>
      <c r="C377" s="137" t="s">
        <v>189</v>
      </c>
      <c r="D377" s="90"/>
      <c r="E377" s="88"/>
      <c r="F377" s="136"/>
      <c r="G377" s="88"/>
      <c r="H377" s="138">
        <f>SUM(H376:H376)</f>
        <v>11911.199999999999</v>
      </c>
      <c r="I377" s="92">
        <f>SUM(I376:I376)</f>
        <v>11911157.800000003</v>
      </c>
    </row>
  </sheetData>
  <mergeCells count="66">
    <mergeCell ref="F364:F367"/>
    <mergeCell ref="G364:G367"/>
    <mergeCell ref="H364:H367"/>
    <mergeCell ref="I364:I367"/>
    <mergeCell ref="B101:B104"/>
    <mergeCell ref="C101:C104"/>
    <mergeCell ref="D101:D104"/>
    <mergeCell ref="E101:E104"/>
    <mergeCell ref="F175:F178"/>
    <mergeCell ref="F101:F104"/>
    <mergeCell ref="G175:G178"/>
    <mergeCell ref="G101:G104"/>
    <mergeCell ref="G132:G135"/>
    <mergeCell ref="H175:H178"/>
    <mergeCell ref="F132:F135"/>
    <mergeCell ref="E175:E178"/>
    <mergeCell ref="A364:A367"/>
    <mergeCell ref="B364:B367"/>
    <mergeCell ref="C364:C367"/>
    <mergeCell ref="D364:D367"/>
    <mergeCell ref="E364:E367"/>
    <mergeCell ref="A101:A104"/>
    <mergeCell ref="A363:I363"/>
    <mergeCell ref="H101:H104"/>
    <mergeCell ref="I101:I104"/>
    <mergeCell ref="H163:H166"/>
    <mergeCell ref="I163:I166"/>
    <mergeCell ref="H132:H135"/>
    <mergeCell ref="I132:I135"/>
    <mergeCell ref="A162:I162"/>
    <mergeCell ref="A163:A166"/>
    <mergeCell ref="B163:B166"/>
    <mergeCell ref="C163:C166"/>
    <mergeCell ref="D163:D166"/>
    <mergeCell ref="E163:E166"/>
    <mergeCell ref="F163:F166"/>
    <mergeCell ref="G163:G166"/>
    <mergeCell ref="A132:A135"/>
    <mergeCell ref="B132:B135"/>
    <mergeCell ref="C132:C135"/>
    <mergeCell ref="D132:D135"/>
    <mergeCell ref="E132:E135"/>
    <mergeCell ref="I175:I178"/>
    <mergeCell ref="A329:A332"/>
    <mergeCell ref="B329:B332"/>
    <mergeCell ref="C329:C332"/>
    <mergeCell ref="D329:D332"/>
    <mergeCell ref="E329:E332"/>
    <mergeCell ref="F329:F332"/>
    <mergeCell ref="G329:G332"/>
    <mergeCell ref="H329:H332"/>
    <mergeCell ref="I329:I332"/>
    <mergeCell ref="A175:A178"/>
    <mergeCell ref="B175:B178"/>
    <mergeCell ref="C175:C178"/>
    <mergeCell ref="D175:D178"/>
    <mergeCell ref="A371:I371"/>
    <mergeCell ref="A372:A375"/>
    <mergeCell ref="B372:B375"/>
    <mergeCell ref="C372:C375"/>
    <mergeCell ref="D372:D375"/>
    <mergeCell ref="E372:E375"/>
    <mergeCell ref="F372:F375"/>
    <mergeCell ref="G372:G375"/>
    <mergeCell ref="H372:H375"/>
    <mergeCell ref="I372:I375"/>
  </mergeCells>
  <pageMargins left="0.70866141732283472" right="0.70866141732283472" top="0.78740157480314965" bottom="0.78740157480314965" header="0.31496062992125984" footer="0.31496062992125984"/>
  <pageSetup paperSize="9" scale="70" orientation="portrait" horizontalDpi="4294967295" verticalDpi="4294967295" r:id="rId1"/>
  <ignoredErrors>
    <ignoredError sqref="B167:G169 B136:G156 B105:G126 B64:G95 B38:G63 B8:G35 B179 D179:G179 B180 D180:G180 B181 D181:G181 B182 D182:E182 G182 B183:G185 B190 B186 B187 B188 B189 D188:E188 D189:E189 G190 D190:E190 G189 G188 D186:G187 F190 F188 F189 B194 B191 G191 B192 G192 B193 G193 D191:E191 D192:E192 D193:E193 D194:E194 G194 F191:F193 B195:G199 B200:G201 B206 B202 G202 B203 G203 B204 G204 B205 G205 G206 D206:E206 D204:E204 D203:E203 D202:E202 D205:E205 F202:F205 B211:G211 B207 G207 B208 G208 B209 G209 B210 G210 D210:E210 D209:E209 D207:E207 D208:E208 F207:F209 B214:G214 B212 G212 B213 G213 D212:E212 D213:E213 F212:F213 B218:G218 B215 G215 B216 G216 B217 G217 D215:E215 D216:E216 D217:E217 F215:F217 B223:G223 B219:B222 D222:E222 D219:E219 G219 D220:E220 G220 D221:E221 G221 G222 F219:F222 B228:G228 B224:B227 D227:E227 D224:E224 G224 D225:E225 G225 D226:E226 G226 G227 F224:F227 B229:G233 B235:G235 B234 F234:G234 D234:E234 B236:G238 B239:G244 B245:G247 B248 D248:F248 B249:G251 B255:G255 B252 G252 B253 G253 B254 G254 D252:E252 D253:E253 D254:E254 F252:F254 B256:G256 B257:G258 B261:G261 B259 G259 B260 G260 D259:E259 D260:E260 F259:F260 B262:G263 B264:G265 B266 B268 D268:E268 G268 B267 F267:G267 D267:E267 B272:G272 B269:B271 D269:E271 G269:G271 F269:F271 B273:G274 B277:G277 B275 G275 B276 G276 D275:E275 D276:E276 F275:F276 B278:G279 B280:G280 C282:G283 C281:G281 B281:B283 D284:G284 D285:G285 B284:B285 B289:G289 B286:B288 D286:E288 G286:G288 F286:F288 B290:G290 C296:G296 C291:G291 C292:G292 C293:G293 C294:G294 C295:G295 B291:B296 B297:G299 B300:G300 B301:G301 B302:G302 C304:G304 C303:G303 B303:B304 B305:G305 B306:G308 B309:G310 B311:G314 B315:G317 C319:G319 C318:G318 B318:B319 B320:G322 B323:G325 F266:G266 D266:E266 B333:G359 A368:I376 G2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stát FV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Yvona (MHMP, ROZ)</dc:creator>
  <cp:lastModifiedBy>Černoch Michail (MHMP, OVO)</cp:lastModifiedBy>
  <cp:lastPrinted>2020-03-12T12:45:52Z</cp:lastPrinted>
  <dcterms:created xsi:type="dcterms:W3CDTF">2020-03-12T08:47:16Z</dcterms:created>
  <dcterms:modified xsi:type="dcterms:W3CDTF">2020-07-02T19:34:04Z</dcterms:modified>
</cp:coreProperties>
</file>