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8640" firstSheet="1" activeTab="1"/>
  </bookViews>
  <sheets>
    <sheet name="List1" sheetId="1" state="hidden" r:id="rId1"/>
    <sheet name="4_11" sheetId="2" r:id="rId2"/>
    <sheet name="prezence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<sst xmlns="http://schemas.openxmlformats.org/spreadsheetml/2006/main" count="370" uniqueCount="55">
  <si>
    <t>Základní varianta</t>
  </si>
  <si>
    <t>Částka (tis. CZK)</t>
  </si>
  <si>
    <t>od</t>
  </si>
  <si>
    <t>do</t>
  </si>
  <si>
    <t>Úvěr ING Barings</t>
  </si>
  <si>
    <t>přijetí</t>
  </si>
  <si>
    <t>Dluhopis II. emise</t>
  </si>
  <si>
    <t xml:space="preserve">Dluhopis III. emise </t>
  </si>
  <si>
    <t>Dluhopis (emise EMTN 2003)</t>
  </si>
  <si>
    <t>CELKEM</t>
  </si>
  <si>
    <t>KUMULOVANĚ 1</t>
  </si>
  <si>
    <t>Skutečnost</t>
  </si>
  <si>
    <t>Předpoklad (RV2004)</t>
  </si>
  <si>
    <t>Odhad</t>
  </si>
  <si>
    <t>Rezervní fond _ příjmy</t>
  </si>
  <si>
    <t>KUMULOVANĚ 2</t>
  </si>
  <si>
    <t>Základní východiska:</t>
  </si>
  <si>
    <t>rezervní fond je tvořen od následujícího roku po přijetí příslušného cizího zdroje a to proporcionální částí úvěru na každý rok do splacení, včetně roku splacení.</t>
  </si>
  <si>
    <t>Rezervní fond _ výdaje</t>
  </si>
  <si>
    <t>Bilance rezervního fondu</t>
  </si>
  <si>
    <t>Varianta refinancování III.emise dluhopisů (prostředky užity na splácení ostatních dluhopisů a III.emise refinancována)</t>
  </si>
  <si>
    <t>Teoretická tvorba rezervního fondu</t>
  </si>
  <si>
    <t>Předpoklad</t>
  </si>
  <si>
    <t>Bilance</t>
  </si>
  <si>
    <t>částky v mil.CZK</t>
  </si>
  <si>
    <t>Varianta A)</t>
  </si>
  <si>
    <t>Varianta B)</t>
  </si>
  <si>
    <t>Model tvorby Rezervního fondu - varianta tvorby rezervního fondu na úrovni roku 2004</t>
  </si>
  <si>
    <t>Rezervní fond -tvorba</t>
  </si>
  <si>
    <t>Rezervní fond -použití</t>
  </si>
  <si>
    <t>Dluhopis (emise EMTN)</t>
  </si>
  <si>
    <r>
      <t>Poznámka</t>
    </r>
    <r>
      <rPr>
        <i/>
        <sz val="10"/>
        <rFont val="Arial CE"/>
        <family val="2"/>
      </rPr>
      <t>: v rámci varianty B) je třeba nalézt pro splacení III. emise obligací a EMTN programu další zdroje mimo zdrojů Rezervního fondu</t>
    </r>
  </si>
  <si>
    <t>Model tvorby Rezervního fondu - základní varianta (včetně Rozpočtového výhledu z roku 2004) - plné zajištění jednorázových závazků města v době splatnosti těchto závazků</t>
  </si>
  <si>
    <t>Varianta C)</t>
  </si>
  <si>
    <t>Model tvorby Rezervního fondu - varianta tvorby rezervního fondu - rok 2005 na úrovni roku 2004 a dále na plné zajištění jednorázových závazků města</t>
  </si>
  <si>
    <t>Varianta D)</t>
  </si>
  <si>
    <t>Varianta E)</t>
  </si>
  <si>
    <t>Varianta F)</t>
  </si>
  <si>
    <t>Varianta G)</t>
  </si>
  <si>
    <t>Model tvorby Rezervního fondu - varianta tvorby rezervního fondu - od roku 2005 včetně bez navýšení Rezervního fondu</t>
  </si>
  <si>
    <t>Model tvorby Rezervního fondu - varianta tvorby rezervního fondu - rok 2005 nulové navýšení Rezervního fondu, dále pak navyšování do celkového plného zajištění jednorázových závazků města</t>
  </si>
  <si>
    <t>Model tvorby Rezervního fondu - varianta tvorby rezervního fondu - rok 2005 a 2006 nulové navýšení Rezervního fondu, dále pak navýšení do celkového plného  zajištění jednorázových závazků města</t>
  </si>
  <si>
    <t>Model tvorby Rezervního fondu - varianta tvorby rezervního fondu - rok 2005 a 2006 nulové navýšení a respektive snížení objemu prostředků Rezervního fondu v roce 2005 o 2 mld.CZK, dále pak počínaje rokem 2007 navýšení Rezervního fondu do celkového plné zajištění jednorázových závazků města</t>
  </si>
  <si>
    <t>Varianta 1)</t>
  </si>
  <si>
    <t>Varianta 2)</t>
  </si>
  <si>
    <t>Varianta 3)</t>
  </si>
  <si>
    <t>Model tvorby Rezervního fondu - varianta rok 2005 a 2006 ve výši 500 mil.CZK a dále rovnoměrně</t>
  </si>
  <si>
    <t xml:space="preserve">Model tvorby Rezervního fondu - varianta  rok 2005 navýšení rezervy o 500 mil. CZK a dále rovnoměrně </t>
  </si>
  <si>
    <t>Model tvorby Rezervního fondu - varianta  rok 2005 ve výši 500 mil.CZK , rok 2006 a dále dle reálného odhadu města v rámci možnosti tvorby rezerv na úrovni 1 000 mil.CZK</t>
  </si>
  <si>
    <r>
      <t xml:space="preserve">Poznámka.: </t>
    </r>
    <r>
      <rPr>
        <i/>
        <sz val="10"/>
        <rFont val="Arial CE"/>
        <family val="2"/>
      </rPr>
      <t>v rámci této varianty (navýšení fondu v roce 2005 o 500 mil.CZK a dále na úrovni reálných možností města odhadnutých na 1 mld.CZK) by bylo nutno reemitovat v roce 2011 novou emisi obligací tak, aby město mohlo dostát svým závazkům. Celkový objem prostředků, který by v rámci této varianty bylo třeba získat z jiných zdrojů lze odhadnout na úroni cca 7 mld.CZK</t>
    </r>
  </si>
  <si>
    <t>Chybějící finanční zdroje potřebné k plnému pokrytí závazků města v jednotlivých letech</t>
  </si>
  <si>
    <t>Bilance (kumulovaně)</t>
  </si>
  <si>
    <t>Model tvorby rezerv na splacení dluhových závazků města do roku 2013</t>
  </si>
  <si>
    <t>(v mil. Kč)</t>
  </si>
  <si>
    <t>Příloha č. 13 k usnesení ZHMP č. …. ze dne 16.12. 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</si>
</sst>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Courier"/>
      <family val="0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i/>
      <u val="single"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7" fontId="3" fillId="0" borderId="7" xfId="19" applyFont="1" applyBorder="1" applyAlignment="1" applyProtection="1">
      <alignment/>
      <protection/>
    </xf>
    <xf numFmtId="37" fontId="5" fillId="0" borderId="8" xfId="19" applyFont="1" applyBorder="1" applyAlignment="1" applyProtection="1">
      <alignment/>
      <protection/>
    </xf>
    <xf numFmtId="37" fontId="5" fillId="0" borderId="9" xfId="19" applyFont="1" applyBorder="1" applyAlignment="1" applyProtection="1">
      <alignment horizontal="center"/>
      <protection/>
    </xf>
    <xf numFmtId="37" fontId="5" fillId="0" borderId="10" xfId="19" applyFont="1" applyBorder="1" applyAlignment="1" applyProtection="1">
      <alignment horizontal="center"/>
      <protection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3" fillId="0" borderId="14" xfId="19" applyFont="1" applyBorder="1" applyAlignment="1" applyProtection="1">
      <alignment/>
      <protection/>
    </xf>
    <xf numFmtId="37" fontId="5" fillId="0" borderId="15" xfId="19" applyFont="1" applyBorder="1" applyAlignment="1" applyProtection="1">
      <alignment/>
      <protection/>
    </xf>
    <xf numFmtId="37" fontId="5" fillId="0" borderId="16" xfId="19" applyFont="1" applyBorder="1" applyAlignment="1" applyProtection="1">
      <alignment horizontal="center"/>
      <protection/>
    </xf>
    <xf numFmtId="37" fontId="5" fillId="0" borderId="17" xfId="19" applyFont="1" applyBorder="1" applyAlignment="1" applyProtection="1">
      <alignment horizontal="center"/>
      <protection/>
    </xf>
    <xf numFmtId="3" fontId="0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7" fontId="3" fillId="0" borderId="19" xfId="19" applyFont="1" applyBorder="1" applyAlignment="1" applyProtection="1">
      <alignment/>
      <protection/>
    </xf>
    <xf numFmtId="37" fontId="5" fillId="0" borderId="20" xfId="19" applyFont="1" applyBorder="1" applyAlignment="1" applyProtection="1">
      <alignment/>
      <protection/>
    </xf>
    <xf numFmtId="37" fontId="5" fillId="0" borderId="21" xfId="19" applyFont="1" applyBorder="1" applyAlignment="1" applyProtection="1">
      <alignment horizontal="center"/>
      <protection/>
    </xf>
    <xf numFmtId="37" fontId="5" fillId="0" borderId="22" xfId="19" applyFont="1" applyBorder="1" applyAlignment="1" applyProtection="1">
      <alignment horizontal="center"/>
      <protection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37" fontId="2" fillId="0" borderId="1" xfId="19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37" fontId="3" fillId="0" borderId="0" xfId="19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2" borderId="23" xfId="0" applyFont="1" applyFill="1" applyBorder="1" applyAlignment="1">
      <alignment wrapText="1"/>
    </xf>
    <xf numFmtId="0" fontId="1" fillId="0" borderId="1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/>
    </xf>
    <xf numFmtId="37" fontId="2" fillId="0" borderId="27" xfId="19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3" borderId="27" xfId="0" applyNumberFormat="1" applyFont="1" applyFill="1" applyBorder="1" applyAlignment="1">
      <alignment/>
    </xf>
    <xf numFmtId="3" fontId="2" fillId="3" borderId="28" xfId="0" applyNumberFormat="1" applyFont="1" applyFill="1" applyBorder="1" applyAlignment="1">
      <alignment/>
    </xf>
    <xf numFmtId="3" fontId="2" fillId="3" borderId="29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30" xfId="0" applyFont="1" applyFill="1" applyBorder="1" applyAlignment="1">
      <alignment wrapText="1"/>
    </xf>
    <xf numFmtId="0" fontId="2" fillId="2" borderId="31" xfId="0" applyFont="1" applyFill="1" applyBorder="1" applyAlignment="1">
      <alignment/>
    </xf>
    <xf numFmtId="3" fontId="2" fillId="2" borderId="31" xfId="0" applyNumberFormat="1" applyFont="1" applyFill="1" applyBorder="1" applyAlignment="1">
      <alignment/>
    </xf>
    <xf numFmtId="0" fontId="5" fillId="2" borderId="25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33" xfId="0" applyFont="1" applyFill="1" applyBorder="1" applyAlignment="1">
      <alignment wrapText="1"/>
    </xf>
    <xf numFmtId="0" fontId="0" fillId="2" borderId="34" xfId="0" applyFill="1" applyBorder="1" applyAlignment="1">
      <alignment/>
    </xf>
    <xf numFmtId="3" fontId="0" fillId="2" borderId="34" xfId="0" applyNumberFormat="1" applyFill="1" applyBorder="1" applyAlignment="1">
      <alignment/>
    </xf>
    <xf numFmtId="3" fontId="0" fillId="2" borderId="25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2" fillId="2" borderId="26" xfId="0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5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37" fontId="3" fillId="0" borderId="36" xfId="19" applyFont="1" applyBorder="1" applyAlignment="1" applyProtection="1">
      <alignment/>
      <protection/>
    </xf>
    <xf numFmtId="37" fontId="3" fillId="0" borderId="37" xfId="19" applyFont="1" applyBorder="1" applyAlignment="1" applyProtection="1">
      <alignment/>
      <protection/>
    </xf>
    <xf numFmtId="37" fontId="3" fillId="0" borderId="38" xfId="19" applyFont="1" applyBorder="1" applyAlignment="1" applyProtection="1">
      <alignment/>
      <protection/>
    </xf>
    <xf numFmtId="37" fontId="2" fillId="0" borderId="39" xfId="19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3" fontId="0" fillId="3" borderId="28" xfId="0" applyNumberFormat="1" applyFont="1" applyFill="1" applyBorder="1" applyAlignment="1">
      <alignment/>
    </xf>
    <xf numFmtId="3" fontId="0" fillId="3" borderId="2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8" fillId="3" borderId="2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4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0" xfId="0" applyFont="1" applyBorder="1" applyAlignment="1">
      <alignment/>
    </xf>
    <xf numFmtId="0" fontId="1" fillId="0" borderId="33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11" fillId="0" borderId="52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3" fontId="9" fillId="0" borderId="5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55" xfId="0" applyFont="1" applyBorder="1" applyAlignment="1">
      <alignment/>
    </xf>
    <xf numFmtId="3" fontId="10" fillId="4" borderId="28" xfId="0" applyNumberFormat="1" applyFont="1" applyFill="1" applyBorder="1" applyAlignment="1">
      <alignment/>
    </xf>
    <xf numFmtId="3" fontId="10" fillId="4" borderId="4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0" fillId="4" borderId="25" xfId="0" applyNumberFormat="1" applyFont="1" applyFill="1" applyBorder="1" applyAlignment="1">
      <alignment/>
    </xf>
    <xf numFmtId="3" fontId="10" fillId="4" borderId="55" xfId="0" applyNumberFormat="1" applyFont="1" applyFill="1" applyBorder="1" applyAlignment="1">
      <alignment/>
    </xf>
    <xf numFmtId="3" fontId="10" fillId="4" borderId="4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47" xfId="0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47" xfId="0" applyFill="1" applyBorder="1" applyAlignment="1">
      <alignment/>
    </xf>
    <xf numFmtId="0" fontId="2" fillId="5" borderId="45" xfId="0" applyFont="1" applyFill="1" applyBorder="1" applyAlignment="1">
      <alignment/>
    </xf>
    <xf numFmtId="0" fontId="2" fillId="5" borderId="34" xfId="0" applyFont="1" applyFill="1" applyBorder="1" applyAlignment="1">
      <alignment/>
    </xf>
    <xf numFmtId="0" fontId="0" fillId="6" borderId="0" xfId="0" applyFill="1" applyAlignment="1">
      <alignment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47" xfId="0" applyFill="1" applyBorder="1" applyAlignment="1">
      <alignment/>
    </xf>
    <xf numFmtId="0" fontId="2" fillId="6" borderId="45" xfId="0" applyFont="1" applyFill="1" applyBorder="1" applyAlignment="1">
      <alignment/>
    </xf>
    <xf numFmtId="0" fontId="2" fillId="6" borderId="34" xfId="0" applyFont="1" applyFill="1" applyBorder="1" applyAlignment="1">
      <alignment/>
    </xf>
    <xf numFmtId="3" fontId="15" fillId="4" borderId="27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46" xfId="0" applyFill="1" applyBorder="1" applyAlignment="1">
      <alignment/>
    </xf>
    <xf numFmtId="3" fontId="0" fillId="4" borderId="42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47" xfId="0" applyFill="1" applyBorder="1" applyAlignment="1">
      <alignment/>
    </xf>
    <xf numFmtId="3" fontId="0" fillId="4" borderId="43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41" xfId="0" applyNumberFormat="1" applyFill="1" applyBorder="1" applyAlignment="1">
      <alignment/>
    </xf>
    <xf numFmtId="0" fontId="2" fillId="4" borderId="45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3" fontId="2" fillId="4" borderId="44" xfId="0" applyNumberFormat="1" applyFont="1" applyFill="1" applyBorder="1" applyAlignment="1">
      <alignment/>
    </xf>
    <xf numFmtId="0" fontId="2" fillId="0" borderId="56" xfId="0" applyFont="1" applyBorder="1" applyAlignment="1">
      <alignment horizontal="center"/>
    </xf>
    <xf numFmtId="3" fontId="11" fillId="0" borderId="4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15" fillId="4" borderId="45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7" borderId="7" xfId="0" applyFill="1" applyBorder="1" applyAlignment="1">
      <alignment/>
    </xf>
    <xf numFmtId="0" fontId="0" fillId="7" borderId="46" xfId="0" applyFill="1" applyBorder="1" applyAlignment="1">
      <alignment/>
    </xf>
    <xf numFmtId="3" fontId="0" fillId="7" borderId="42" xfId="0" applyNumberFormat="1" applyFill="1" applyBorder="1" applyAlignment="1">
      <alignment/>
    </xf>
    <xf numFmtId="3" fontId="0" fillId="7" borderId="12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47" xfId="0" applyFill="1" applyBorder="1" applyAlignment="1">
      <alignment/>
    </xf>
    <xf numFmtId="3" fontId="0" fillId="7" borderId="43" xfId="0" applyNumberFormat="1" applyFill="1" applyBorder="1" applyAlignment="1">
      <alignment/>
    </xf>
    <xf numFmtId="3" fontId="0" fillId="7" borderId="21" xfId="0" applyNumberFormat="1" applyFill="1" applyBorder="1" applyAlignment="1">
      <alignment/>
    </xf>
    <xf numFmtId="3" fontId="0" fillId="7" borderId="41" xfId="0" applyNumberFormat="1" applyFill="1" applyBorder="1" applyAlignment="1">
      <alignment/>
    </xf>
    <xf numFmtId="0" fontId="2" fillId="7" borderId="45" xfId="0" applyFont="1" applyFill="1" applyBorder="1" applyAlignment="1">
      <alignment/>
    </xf>
    <xf numFmtId="0" fontId="2" fillId="7" borderId="34" xfId="0" applyFont="1" applyFill="1" applyBorder="1" applyAlignment="1">
      <alignment/>
    </xf>
    <xf numFmtId="3" fontId="2" fillId="7" borderId="44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8" borderId="46" xfId="0" applyFill="1" applyBorder="1" applyAlignment="1">
      <alignment/>
    </xf>
    <xf numFmtId="3" fontId="0" fillId="8" borderId="42" xfId="0" applyNumberFormat="1" applyFill="1" applyBorder="1" applyAlignment="1">
      <alignment/>
    </xf>
    <xf numFmtId="3" fontId="0" fillId="8" borderId="12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0" fillId="8" borderId="19" xfId="0" applyFill="1" applyBorder="1" applyAlignment="1">
      <alignment/>
    </xf>
    <xf numFmtId="0" fontId="0" fillId="8" borderId="47" xfId="0" applyFill="1" applyBorder="1" applyAlignment="1">
      <alignment/>
    </xf>
    <xf numFmtId="3" fontId="0" fillId="8" borderId="43" xfId="0" applyNumberFormat="1" applyFill="1" applyBorder="1" applyAlignment="1">
      <alignment/>
    </xf>
    <xf numFmtId="3" fontId="0" fillId="8" borderId="21" xfId="0" applyNumberFormat="1" applyFill="1" applyBorder="1" applyAlignment="1">
      <alignment/>
    </xf>
    <xf numFmtId="3" fontId="0" fillId="8" borderId="41" xfId="0" applyNumberFormat="1" applyFill="1" applyBorder="1" applyAlignment="1">
      <alignment/>
    </xf>
    <xf numFmtId="0" fontId="2" fillId="8" borderId="45" xfId="0" applyFont="1" applyFill="1" applyBorder="1" applyAlignment="1">
      <alignment/>
    </xf>
    <xf numFmtId="0" fontId="2" fillId="8" borderId="34" xfId="0" applyFont="1" applyFill="1" applyBorder="1" applyAlignment="1">
      <alignment/>
    </xf>
    <xf numFmtId="3" fontId="2" fillId="8" borderId="44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46" xfId="0" applyFill="1" applyBorder="1" applyAlignment="1">
      <alignment/>
    </xf>
    <xf numFmtId="3" fontId="0" fillId="9" borderId="42" xfId="0" applyNumberFormat="1" applyFill="1" applyBorder="1" applyAlignment="1">
      <alignment/>
    </xf>
    <xf numFmtId="3" fontId="0" fillId="9" borderId="12" xfId="0" applyNumberFormat="1" applyFill="1" applyBorder="1" applyAlignment="1">
      <alignment/>
    </xf>
    <xf numFmtId="3" fontId="0" fillId="9" borderId="13" xfId="0" applyNumberForma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47" xfId="0" applyFill="1" applyBorder="1" applyAlignment="1">
      <alignment/>
    </xf>
    <xf numFmtId="3" fontId="0" fillId="9" borderId="43" xfId="0" applyNumberFormat="1" applyFill="1" applyBorder="1" applyAlignment="1">
      <alignment/>
    </xf>
    <xf numFmtId="3" fontId="0" fillId="9" borderId="21" xfId="0" applyNumberFormat="1" applyFill="1" applyBorder="1" applyAlignment="1">
      <alignment/>
    </xf>
    <xf numFmtId="3" fontId="0" fillId="9" borderId="41" xfId="0" applyNumberFormat="1" applyFill="1" applyBorder="1" applyAlignment="1">
      <alignment/>
    </xf>
    <xf numFmtId="0" fontId="2" fillId="9" borderId="45" xfId="0" applyFont="1" applyFill="1" applyBorder="1" applyAlignment="1">
      <alignment/>
    </xf>
    <xf numFmtId="0" fontId="2" fillId="9" borderId="34" xfId="0" applyFont="1" applyFill="1" applyBorder="1" applyAlignment="1">
      <alignment/>
    </xf>
    <xf numFmtId="3" fontId="2" fillId="9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0" fillId="0" borderId="39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9" fillId="0" borderId="2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6" fillId="0" borderId="2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0" fillId="0" borderId="35" xfId="0" applyNumberFormat="1" applyFont="1" applyBorder="1" applyAlignment="1">
      <alignment/>
    </xf>
    <xf numFmtId="0" fontId="18" fillId="0" borderId="0" xfId="0" applyFont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_XLBI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List3!$A$3:$B$3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List3!$C$3:$T$3</c:f>
            </c:numRef>
          </c:val>
        </c:ser>
        <c:ser>
          <c:idx val="17"/>
          <c:order val="1"/>
          <c:tx>
            <c:strRef>
              <c:f>List3!$A$4:$B$4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List3!$C$4:$T$4</c:f>
            </c:numRef>
          </c:val>
        </c:ser>
        <c:ser>
          <c:idx val="18"/>
          <c:order val="2"/>
          <c:tx>
            <c:strRef>
              <c:f>List3!$A$5:$B$5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List3!$C$5:$T$5</c:f>
            </c:numRef>
          </c:val>
        </c:ser>
        <c:ser>
          <c:idx val="0"/>
          <c:order val="3"/>
          <c:tx>
            <c:strRef>
              <c:f>List3!$A$6:$B$6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List3!$C$6:$T$6</c:f>
            </c:numRef>
          </c:val>
        </c:ser>
        <c:ser>
          <c:idx val="1"/>
          <c:order val="4"/>
          <c:tx>
            <c:strRef>
              <c:f>List3!$A$7:$B$7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List3!$C$7:$T$7</c:f>
            </c:numRef>
          </c:val>
        </c:ser>
        <c:ser>
          <c:idx val="2"/>
          <c:order val="5"/>
          <c:tx>
            <c:strRef>
              <c:f>List3!$A$8:$B$8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List3!$C$8:$T$8</c:f>
            </c:numRef>
          </c:val>
        </c:ser>
        <c:ser>
          <c:idx val="3"/>
          <c:order val="6"/>
          <c:tx>
            <c:strRef>
              <c:f>List3!$A$9:$B$9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List3!$C$9:$T$9</c:f>
            </c:numRef>
          </c:val>
        </c:ser>
        <c:ser>
          <c:idx val="4"/>
          <c:order val="7"/>
          <c:tx>
            <c:strRef>
              <c:f>List3!$A$10:$B$10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List3!$C$10:$T$10</c:f>
            </c:numRef>
          </c:val>
        </c:ser>
        <c:ser>
          <c:idx val="5"/>
          <c:order val="8"/>
          <c:tx>
            <c:strRef>
              <c:f>List3!$A$11:$B$11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List3!$C$11:$T$11</c:f>
            </c:numRef>
          </c:val>
        </c:ser>
        <c:ser>
          <c:idx val="6"/>
          <c:order val="9"/>
          <c:tx>
            <c:strRef>
              <c:f>List3!$A$12:$B$12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List3!$C$12:$T$12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1600000</c:v>
                </c:pt>
                <c:pt idx="7">
                  <c:v>1300000</c:v>
                </c:pt>
                <c:pt idx="8">
                  <c:v>1600000</c:v>
                </c:pt>
                <c:pt idx="9">
                  <c:v>1700000</c:v>
                </c:pt>
                <c:pt idx="10">
                  <c:v>2200000</c:v>
                </c:pt>
                <c:pt idx="11">
                  <c:v>1900000</c:v>
                </c:pt>
                <c:pt idx="12">
                  <c:v>1900000</c:v>
                </c:pt>
                <c:pt idx="13">
                  <c:v>1900000</c:v>
                </c:pt>
                <c:pt idx="14">
                  <c:v>1950000</c:v>
                </c:pt>
              </c:numCache>
            </c:numRef>
          </c:val>
        </c:ser>
        <c:ser>
          <c:idx val="7"/>
          <c:order val="10"/>
          <c:tx>
            <c:strRef>
              <c:f>List3!$A$13:$B$13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List3!$C$13:$T$13</c:f>
            </c:numRef>
          </c:val>
        </c:ser>
        <c:ser>
          <c:idx val="8"/>
          <c:order val="11"/>
          <c:tx>
            <c:strRef>
              <c:f>List3!$A$14:$B$14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List3!$C$14:$T$14</c:f>
            </c:numRef>
          </c:val>
        </c:ser>
        <c:ser>
          <c:idx val="9"/>
          <c:order val="12"/>
          <c:tx>
            <c:strRef>
              <c:f>List3!$A$15:$B$15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List3!$C$15:$T$15</c:f>
            </c:numRef>
          </c:val>
        </c:ser>
        <c:ser>
          <c:idx val="10"/>
          <c:order val="13"/>
          <c:tx>
            <c:strRef>
              <c:f>List3!$A$16:$B$16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List3!$C$16:$T$16</c:f>
            </c:numRef>
          </c:val>
        </c:ser>
        <c:ser>
          <c:idx val="11"/>
          <c:order val="14"/>
          <c:tx>
            <c:strRef>
              <c:f>List3!$A$17:$B$17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List3!$C$17:$T$17</c:f>
            </c:numRef>
          </c:val>
        </c:ser>
        <c:ser>
          <c:idx val="12"/>
          <c:order val="15"/>
          <c:tx>
            <c:strRef>
              <c:f>List3!$A$18:$B$18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List3!$C$18:$T$18</c:f>
            </c:numRef>
          </c:val>
        </c:ser>
        <c:ser>
          <c:idx val="13"/>
          <c:order val="16"/>
          <c:tx>
            <c:strRef>
              <c:f>List3!$A$19:$B$19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List3!$C$19:$T$19</c:f>
            </c:numRef>
          </c:val>
        </c:ser>
        <c:ser>
          <c:idx val="14"/>
          <c:order val="17"/>
          <c:tx>
            <c:strRef>
              <c:f>List3!$A$20:$B$20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List3!$C$20:$T$20</c:f>
            </c:numRef>
          </c:val>
        </c:ser>
        <c:ser>
          <c:idx val="19"/>
          <c:order val="18"/>
          <c:tx>
            <c:strRef>
              <c:f>List3!$A$21:$B$21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List3!$C$21:$T$21</c:f>
            </c:numRef>
          </c:val>
        </c:ser>
        <c:ser>
          <c:idx val="20"/>
          <c:order val="19"/>
          <c:tx>
            <c:strRef>
              <c:f>List3!$A$22:$B$22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List3!$C$22:$T$22</c:f>
            </c:numRef>
          </c:val>
        </c:ser>
        <c:ser>
          <c:idx val="21"/>
          <c:order val="20"/>
          <c:tx>
            <c:strRef>
              <c:f>List3!$A$23:$B$23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List3!$C$23:$T$23</c:f>
            </c:numRef>
          </c:val>
        </c:ser>
        <c:ser>
          <c:idx val="22"/>
          <c:order val="21"/>
          <c:tx>
            <c:strRef>
              <c:f>List3!$A$24:$B$24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List3!$C$24:$T$24</c:f>
            </c:numRef>
          </c:val>
        </c:ser>
        <c:ser>
          <c:idx val="23"/>
          <c:order val="22"/>
          <c:tx>
            <c:strRef>
              <c:f>List3!$A$25:$B$25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List3!$C$25:$T$25</c:f>
            </c:numRef>
          </c:val>
        </c:ser>
        <c:ser>
          <c:idx val="24"/>
          <c:order val="23"/>
          <c:tx>
            <c:strRef>
              <c:f>List3!$A$26:$B$26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List3!$C$26:$T$26</c:f>
            </c:numRef>
          </c:val>
        </c:ser>
        <c:ser>
          <c:idx val="25"/>
          <c:order val="24"/>
          <c:tx>
            <c:strRef>
              <c:f>List3!$A$27:$B$27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List3!$C$27:$T$27</c:f>
            </c:numRef>
          </c:val>
        </c:ser>
        <c:ser>
          <c:idx val="26"/>
          <c:order val="25"/>
          <c:tx>
            <c:strRef>
              <c:f>List3!$A$28:$B$28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List3!$C$28:$T$28</c:f>
            </c:numRef>
          </c:val>
        </c:ser>
        <c:ser>
          <c:idx val="27"/>
          <c:order val="26"/>
          <c:tx>
            <c:strRef>
              <c:f>List3!$A$29:$B$29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List3!$C$29:$T$29</c:f>
            </c:numRef>
          </c:val>
        </c:ser>
        <c:ser>
          <c:idx val="28"/>
          <c:order val="27"/>
          <c:tx>
            <c:strRef>
              <c:f>List3!$A$30:$B$30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List3!$C$30:$T$30</c:f>
            </c:numRef>
          </c:val>
        </c:ser>
        <c:ser>
          <c:idx val="15"/>
          <c:order val="28"/>
          <c:tx>
            <c:strRef>
              <c:f>List3!$A$31:$B$31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List3!$C$31:$T$31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-5000000</c:v>
                </c:pt>
                <c:pt idx="14">
                  <c:v>-5100000</c:v>
                </c:pt>
              </c:numCache>
            </c:numRef>
          </c:val>
        </c:ser>
        <c:axId val="38748663"/>
        <c:axId val="5302020"/>
      </c:barChart>
      <c:catAx>
        <c:axId val="3874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020"/>
        <c:crosses val="autoZero"/>
        <c:auto val="1"/>
        <c:lblOffset val="100"/>
        <c:noMultiLvlLbl val="0"/>
      </c:catAx>
      <c:valAx>
        <c:axId val="530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86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List3!$A$40:$B$40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List3!$C$40:$T$40</c:f>
            </c:numRef>
          </c:val>
        </c:ser>
        <c:ser>
          <c:idx val="17"/>
          <c:order val="1"/>
          <c:tx>
            <c:strRef>
              <c:f>List3!$A$41:$B$41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List3!$C$41:$T$41</c:f>
            </c:numRef>
          </c:val>
        </c:ser>
        <c:ser>
          <c:idx val="18"/>
          <c:order val="2"/>
          <c:tx>
            <c:strRef>
              <c:f>List3!$A$42:$B$42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List3!$C$42:$T$42</c:f>
            </c:numRef>
          </c:val>
        </c:ser>
        <c:ser>
          <c:idx val="0"/>
          <c:order val="3"/>
          <c:tx>
            <c:strRef>
              <c:f>List3!$A$43:$B$43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List3!$C$43:$T$43</c:f>
            </c:numRef>
          </c:val>
        </c:ser>
        <c:ser>
          <c:idx val="1"/>
          <c:order val="4"/>
          <c:tx>
            <c:strRef>
              <c:f>List3!$A$44:$B$44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List3!$C$44:$T$44</c:f>
            </c:numRef>
          </c:val>
        </c:ser>
        <c:ser>
          <c:idx val="2"/>
          <c:order val="5"/>
          <c:tx>
            <c:strRef>
              <c:f>List3!$A$45:$B$45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List3!$C$45:$T$45</c:f>
            </c:numRef>
          </c:val>
        </c:ser>
        <c:ser>
          <c:idx val="3"/>
          <c:order val="6"/>
          <c:tx>
            <c:strRef>
              <c:f>List3!$A$46:$B$46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List3!$C$46:$T$46</c:f>
            </c:numRef>
          </c:val>
        </c:ser>
        <c:ser>
          <c:idx val="4"/>
          <c:order val="7"/>
          <c:tx>
            <c:strRef>
              <c:f>List3!$A$47:$B$47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List3!$C$47:$T$47</c:f>
            </c:numRef>
          </c:val>
        </c:ser>
        <c:ser>
          <c:idx val="5"/>
          <c:order val="8"/>
          <c:tx>
            <c:strRef>
              <c:f>List3!$A$48:$B$48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List3!$C$48:$T$48</c:f>
            </c:numRef>
          </c:val>
        </c:ser>
        <c:ser>
          <c:idx val="6"/>
          <c:order val="9"/>
          <c:tx>
            <c:strRef>
              <c:f>List3!$A$49:$B$49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List3!$C$49:$T$49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1200000</c:v>
                </c:pt>
                <c:pt idx="7">
                  <c:v>1200000</c:v>
                </c:pt>
                <c:pt idx="8">
                  <c:v>1200000</c:v>
                </c:pt>
                <c:pt idx="9">
                  <c:v>1200000</c:v>
                </c:pt>
                <c:pt idx="10">
                  <c:v>1200000</c:v>
                </c:pt>
                <c:pt idx="11">
                  <c:v>1200000</c:v>
                </c:pt>
                <c:pt idx="12">
                  <c:v>1300000</c:v>
                </c:pt>
                <c:pt idx="13">
                  <c:v>1300000</c:v>
                </c:pt>
                <c:pt idx="14">
                  <c:v>1300000</c:v>
                </c:pt>
              </c:numCache>
            </c:numRef>
          </c:val>
        </c:ser>
        <c:ser>
          <c:idx val="7"/>
          <c:order val="10"/>
          <c:tx>
            <c:strRef>
              <c:f>List3!$A$50:$B$50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List3!$C$50:$T$50</c:f>
            </c:numRef>
          </c:val>
        </c:ser>
        <c:ser>
          <c:idx val="8"/>
          <c:order val="11"/>
          <c:tx>
            <c:strRef>
              <c:f>List3!$A$51:$B$51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List3!$C$51:$T$51</c:f>
            </c:numRef>
          </c:val>
        </c:ser>
        <c:ser>
          <c:idx val="9"/>
          <c:order val="12"/>
          <c:tx>
            <c:strRef>
              <c:f>List3!$A$52:$B$52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List3!$C$52:$T$52</c:f>
            </c:numRef>
          </c:val>
        </c:ser>
        <c:ser>
          <c:idx val="10"/>
          <c:order val="13"/>
          <c:tx>
            <c:strRef>
              <c:f>List3!$A$53:$B$53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List3!$C$53:$T$53</c:f>
            </c:numRef>
          </c:val>
        </c:ser>
        <c:ser>
          <c:idx val="11"/>
          <c:order val="14"/>
          <c:tx>
            <c:strRef>
              <c:f>List3!$A$54:$B$54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List3!$C$54:$T$54</c:f>
            </c:numRef>
          </c:val>
        </c:ser>
        <c:ser>
          <c:idx val="12"/>
          <c:order val="15"/>
          <c:tx>
            <c:strRef>
              <c:f>List3!$A$55:$B$55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List3!$C$55:$T$55</c:f>
            </c:numRef>
          </c:val>
        </c:ser>
        <c:ser>
          <c:idx val="13"/>
          <c:order val="16"/>
          <c:tx>
            <c:strRef>
              <c:f>List3!$A$56:$B$56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List3!$C$56:$T$56</c:f>
            </c:numRef>
          </c:val>
        </c:ser>
        <c:ser>
          <c:idx val="14"/>
          <c:order val="17"/>
          <c:tx>
            <c:strRef>
              <c:f>List3!$A$57:$B$57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List3!$C$57:$T$57</c:f>
            </c:numRef>
          </c:val>
        </c:ser>
        <c:ser>
          <c:idx val="19"/>
          <c:order val="18"/>
          <c:tx>
            <c:strRef>
              <c:f>List3!$A$58:$B$58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List3!$C$58:$T$58</c:f>
            </c:numRef>
          </c:val>
        </c:ser>
        <c:ser>
          <c:idx val="20"/>
          <c:order val="19"/>
          <c:tx>
            <c:strRef>
              <c:f>List3!$A$59:$B$59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List3!$C$59:$T$59</c:f>
            </c:numRef>
          </c:val>
        </c:ser>
        <c:ser>
          <c:idx val="21"/>
          <c:order val="20"/>
          <c:tx>
            <c:strRef>
              <c:f>List3!$A$60:$B$60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List3!$C$60:$T$60</c:f>
            </c:numRef>
          </c:val>
        </c:ser>
        <c:ser>
          <c:idx val="22"/>
          <c:order val="21"/>
          <c:tx>
            <c:strRef>
              <c:f>List3!$A$61:$B$61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List3!$C$61:$T$61</c:f>
            </c:numRef>
          </c:val>
        </c:ser>
        <c:ser>
          <c:idx val="23"/>
          <c:order val="22"/>
          <c:tx>
            <c:strRef>
              <c:f>List3!$A$62:$B$62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List3!$C$62:$T$62</c:f>
            </c:numRef>
          </c:val>
        </c:ser>
        <c:ser>
          <c:idx val="24"/>
          <c:order val="23"/>
          <c:tx>
            <c:strRef>
              <c:f>List3!$A$63:$B$63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List3!$C$63:$T$63</c:f>
            </c:numRef>
          </c:val>
        </c:ser>
        <c:ser>
          <c:idx val="25"/>
          <c:order val="24"/>
          <c:tx>
            <c:strRef>
              <c:f>List3!$A$64:$B$64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List3!$C$64:$T$64</c:f>
            </c:numRef>
          </c:val>
        </c:ser>
        <c:ser>
          <c:idx val="26"/>
          <c:order val="25"/>
          <c:tx>
            <c:strRef>
              <c:f>List3!$A$65:$B$65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List3!$C$65:$T$65</c:f>
            </c:numRef>
          </c:val>
        </c:ser>
        <c:ser>
          <c:idx val="27"/>
          <c:order val="26"/>
          <c:tx>
            <c:strRef>
              <c:f>List3!$A$66:$B$66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List3!$C$66:$T$66</c:f>
            </c:numRef>
          </c:val>
        </c:ser>
        <c:ser>
          <c:idx val="28"/>
          <c:order val="27"/>
          <c:tx>
            <c:strRef>
              <c:f>List3!$A$67:$B$67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List3!$C$67:$T$67</c:f>
            </c:numRef>
          </c:val>
        </c:ser>
        <c:ser>
          <c:idx val="15"/>
          <c:order val="28"/>
          <c:tx>
            <c:strRef>
              <c:f>List3!$A$68:$B$68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List3!$C$68:$T$68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0</c:v>
                </c:pt>
                <c:pt idx="14">
                  <c:v>-5100000</c:v>
                </c:pt>
              </c:numCache>
            </c:numRef>
          </c:val>
        </c:ser>
        <c:axId val="48018517"/>
        <c:axId val="55042106"/>
      </c:barChart>
      <c:catAx>
        <c:axId val="4801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42106"/>
        <c:crosses val="autoZero"/>
        <c:auto val="1"/>
        <c:lblOffset val="100"/>
        <c:noMultiLvlLbl val="0"/>
      </c:catAx>
      <c:valAx>
        <c:axId val="55042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185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List3!$A$3:$B$3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List3!$C$3:$T$3</c:f>
            </c:numRef>
          </c:val>
        </c:ser>
        <c:ser>
          <c:idx val="17"/>
          <c:order val="1"/>
          <c:tx>
            <c:strRef>
              <c:f>List3!$A$4:$B$4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List3!$C$4:$T$4</c:f>
            </c:numRef>
          </c:val>
        </c:ser>
        <c:ser>
          <c:idx val="18"/>
          <c:order val="2"/>
          <c:tx>
            <c:strRef>
              <c:f>List3!$A$5:$B$5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List3!$C$5:$T$5</c:f>
            </c:numRef>
          </c:val>
        </c:ser>
        <c:ser>
          <c:idx val="0"/>
          <c:order val="3"/>
          <c:tx>
            <c:strRef>
              <c:f>List3!$A$6:$B$6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List3!$C$6:$T$6</c:f>
            </c:numRef>
          </c:val>
        </c:ser>
        <c:ser>
          <c:idx val="1"/>
          <c:order val="4"/>
          <c:tx>
            <c:strRef>
              <c:f>List3!$A$7:$B$7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List3!$C$7:$T$7</c:f>
            </c:numRef>
          </c:val>
        </c:ser>
        <c:ser>
          <c:idx val="2"/>
          <c:order val="5"/>
          <c:tx>
            <c:strRef>
              <c:f>List3!$A$8:$B$8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List3!$C$8:$T$8</c:f>
            </c:numRef>
          </c:val>
        </c:ser>
        <c:ser>
          <c:idx val="3"/>
          <c:order val="6"/>
          <c:tx>
            <c:strRef>
              <c:f>List3!$A$9:$B$9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List3!$C$9:$T$9</c:f>
            </c:numRef>
          </c:val>
        </c:ser>
        <c:ser>
          <c:idx val="4"/>
          <c:order val="7"/>
          <c:tx>
            <c:strRef>
              <c:f>List3!$A$10:$B$10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List3!$C$10:$T$10</c:f>
            </c:numRef>
          </c:val>
        </c:ser>
        <c:ser>
          <c:idx val="5"/>
          <c:order val="8"/>
          <c:tx>
            <c:strRef>
              <c:f>List3!$A$11:$B$11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List3!$C$11:$T$11</c:f>
            </c:numRef>
          </c:val>
        </c:ser>
        <c:ser>
          <c:idx val="6"/>
          <c:order val="9"/>
          <c:tx>
            <c:strRef>
              <c:f>List3!$A$12:$B$12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List3!$C$12:$T$12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10"/>
          <c:tx>
            <c:strRef>
              <c:f>List3!$A$13:$B$13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List3!$C$13:$T$13</c:f>
            </c:numRef>
          </c:val>
        </c:ser>
        <c:ser>
          <c:idx val="8"/>
          <c:order val="11"/>
          <c:tx>
            <c:strRef>
              <c:f>List3!$A$14:$B$14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List3!$C$14:$T$14</c:f>
            </c:numRef>
          </c:val>
        </c:ser>
        <c:ser>
          <c:idx val="9"/>
          <c:order val="12"/>
          <c:tx>
            <c:strRef>
              <c:f>List3!$A$15:$B$15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List3!$C$15:$T$15</c:f>
            </c:numRef>
          </c:val>
        </c:ser>
        <c:ser>
          <c:idx val="10"/>
          <c:order val="13"/>
          <c:tx>
            <c:strRef>
              <c:f>List3!$A$16:$B$16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List3!$C$16:$T$16</c:f>
            </c:numRef>
          </c:val>
        </c:ser>
        <c:ser>
          <c:idx val="11"/>
          <c:order val="14"/>
          <c:tx>
            <c:strRef>
              <c:f>List3!$A$17:$B$17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List3!$C$17:$T$17</c:f>
            </c:numRef>
          </c:val>
        </c:ser>
        <c:ser>
          <c:idx val="12"/>
          <c:order val="15"/>
          <c:tx>
            <c:strRef>
              <c:f>List3!$A$18:$B$18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List3!$C$18:$T$18</c:f>
            </c:numRef>
          </c:val>
        </c:ser>
        <c:ser>
          <c:idx val="13"/>
          <c:order val="16"/>
          <c:tx>
            <c:strRef>
              <c:f>List3!$A$19:$B$19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List3!$C$19:$T$19</c:f>
            </c:numRef>
          </c:val>
        </c:ser>
        <c:ser>
          <c:idx val="14"/>
          <c:order val="17"/>
          <c:tx>
            <c:strRef>
              <c:f>List3!$A$20:$B$20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List3!$C$20:$T$20</c:f>
            </c:numRef>
          </c:val>
        </c:ser>
        <c:ser>
          <c:idx val="19"/>
          <c:order val="18"/>
          <c:tx>
            <c:strRef>
              <c:f>List3!$A$21:$B$21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List3!$C$21:$T$21</c:f>
            </c:numRef>
          </c:val>
        </c:ser>
        <c:ser>
          <c:idx val="20"/>
          <c:order val="19"/>
          <c:tx>
            <c:strRef>
              <c:f>List3!$A$22:$B$22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List3!$C$22:$T$22</c:f>
            </c:numRef>
          </c:val>
        </c:ser>
        <c:ser>
          <c:idx val="21"/>
          <c:order val="20"/>
          <c:tx>
            <c:strRef>
              <c:f>List3!$A$23:$B$23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List3!$C$23:$T$23</c:f>
            </c:numRef>
          </c:val>
        </c:ser>
        <c:ser>
          <c:idx val="22"/>
          <c:order val="21"/>
          <c:tx>
            <c:strRef>
              <c:f>List3!$A$24:$B$24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List3!$C$24:$T$24</c:f>
            </c:numRef>
          </c:val>
        </c:ser>
        <c:ser>
          <c:idx val="23"/>
          <c:order val="22"/>
          <c:tx>
            <c:strRef>
              <c:f>List3!$A$25:$B$25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List3!$C$25:$T$25</c:f>
            </c:numRef>
          </c:val>
        </c:ser>
        <c:ser>
          <c:idx val="24"/>
          <c:order val="23"/>
          <c:tx>
            <c:strRef>
              <c:f>List3!$A$26:$B$26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List3!$C$26:$T$26</c:f>
            </c:numRef>
          </c:val>
        </c:ser>
        <c:ser>
          <c:idx val="25"/>
          <c:order val="24"/>
          <c:tx>
            <c:strRef>
              <c:f>List3!$A$27:$B$27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List3!$C$27:$T$27</c:f>
            </c:numRef>
          </c:val>
        </c:ser>
        <c:ser>
          <c:idx val="26"/>
          <c:order val="25"/>
          <c:tx>
            <c:strRef>
              <c:f>List3!$A$28:$B$28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List3!$C$28:$T$28</c:f>
            </c:numRef>
          </c:val>
        </c:ser>
        <c:ser>
          <c:idx val="27"/>
          <c:order val="26"/>
          <c:tx>
            <c:strRef>
              <c:f>List3!$A$29:$B$29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List3!$C$29:$T$29</c:f>
            </c:numRef>
          </c:val>
        </c:ser>
        <c:ser>
          <c:idx val="28"/>
          <c:order val="27"/>
          <c:tx>
            <c:strRef>
              <c:f>List3!$A$30:$B$30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List3!$C$30:$T$30</c:f>
            </c:numRef>
          </c:val>
        </c:ser>
        <c:ser>
          <c:idx val="15"/>
          <c:order val="28"/>
          <c:tx>
            <c:strRef>
              <c:f>List3!$A$31:$B$31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List3!$C$31:$T$31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8067395"/>
        <c:axId val="59196736"/>
      </c:barChart>
      <c:catAx>
        <c:axId val="48067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96736"/>
        <c:crosses val="autoZero"/>
        <c:auto val="1"/>
        <c:lblOffset val="100"/>
        <c:noMultiLvlLbl val="0"/>
      </c:catAx>
      <c:valAx>
        <c:axId val="59196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7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List3!$A$40:$B$40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List3!$C$40:$T$40</c:f>
            </c:numRef>
          </c:val>
        </c:ser>
        <c:ser>
          <c:idx val="17"/>
          <c:order val="1"/>
          <c:tx>
            <c:strRef>
              <c:f>List3!$A$41:$B$41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List3!$C$41:$T$41</c:f>
            </c:numRef>
          </c:val>
        </c:ser>
        <c:ser>
          <c:idx val="18"/>
          <c:order val="2"/>
          <c:tx>
            <c:strRef>
              <c:f>List3!$A$42:$B$42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List3!$C$42:$T$42</c:f>
            </c:numRef>
          </c:val>
        </c:ser>
        <c:ser>
          <c:idx val="0"/>
          <c:order val="3"/>
          <c:tx>
            <c:strRef>
              <c:f>List3!$A$43:$B$43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List3!$C$43:$T$43</c:f>
            </c:numRef>
          </c:val>
        </c:ser>
        <c:ser>
          <c:idx val="1"/>
          <c:order val="4"/>
          <c:tx>
            <c:strRef>
              <c:f>List3!$A$44:$B$44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List3!$C$44:$T$44</c:f>
            </c:numRef>
          </c:val>
        </c:ser>
        <c:ser>
          <c:idx val="2"/>
          <c:order val="5"/>
          <c:tx>
            <c:strRef>
              <c:f>List3!$A$45:$B$45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List3!$C$45:$T$45</c:f>
            </c:numRef>
          </c:val>
        </c:ser>
        <c:ser>
          <c:idx val="3"/>
          <c:order val="6"/>
          <c:tx>
            <c:strRef>
              <c:f>List3!$A$46:$B$46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List3!$C$46:$T$46</c:f>
            </c:numRef>
          </c:val>
        </c:ser>
        <c:ser>
          <c:idx val="4"/>
          <c:order val="7"/>
          <c:tx>
            <c:strRef>
              <c:f>List3!$A$47:$B$47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List3!$C$47:$T$47</c:f>
            </c:numRef>
          </c:val>
        </c:ser>
        <c:ser>
          <c:idx val="5"/>
          <c:order val="8"/>
          <c:tx>
            <c:strRef>
              <c:f>List3!$A$48:$B$48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List3!$C$48:$T$48</c:f>
            </c:numRef>
          </c:val>
        </c:ser>
        <c:ser>
          <c:idx val="6"/>
          <c:order val="9"/>
          <c:tx>
            <c:strRef>
              <c:f>List3!$A$49:$B$49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List3!$C$49:$T$49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1200000</c:v>
                </c:pt>
                <c:pt idx="7">
                  <c:v>1200000</c:v>
                </c:pt>
                <c:pt idx="8">
                  <c:v>1200000</c:v>
                </c:pt>
                <c:pt idx="9">
                  <c:v>1200000</c:v>
                </c:pt>
                <c:pt idx="10">
                  <c:v>1200000</c:v>
                </c:pt>
                <c:pt idx="11">
                  <c:v>1200000</c:v>
                </c:pt>
                <c:pt idx="12">
                  <c:v>1300000</c:v>
                </c:pt>
                <c:pt idx="13">
                  <c:v>1300000</c:v>
                </c:pt>
                <c:pt idx="14">
                  <c:v>1300000</c:v>
                </c:pt>
              </c:numCache>
            </c:numRef>
          </c:val>
        </c:ser>
        <c:ser>
          <c:idx val="7"/>
          <c:order val="10"/>
          <c:tx>
            <c:strRef>
              <c:f>List3!$A$50:$B$50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List3!$C$50:$T$50</c:f>
            </c:numRef>
          </c:val>
        </c:ser>
        <c:ser>
          <c:idx val="8"/>
          <c:order val="11"/>
          <c:tx>
            <c:strRef>
              <c:f>List3!$A$51:$B$51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List3!$C$51:$T$51</c:f>
            </c:numRef>
          </c:val>
        </c:ser>
        <c:ser>
          <c:idx val="9"/>
          <c:order val="12"/>
          <c:tx>
            <c:strRef>
              <c:f>List3!$A$52:$B$52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List3!$C$52:$T$52</c:f>
            </c:numRef>
          </c:val>
        </c:ser>
        <c:ser>
          <c:idx val="10"/>
          <c:order val="13"/>
          <c:tx>
            <c:strRef>
              <c:f>List3!$A$53:$B$53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List3!$C$53:$T$53</c:f>
            </c:numRef>
          </c:val>
        </c:ser>
        <c:ser>
          <c:idx val="11"/>
          <c:order val="14"/>
          <c:tx>
            <c:strRef>
              <c:f>List3!$A$54:$B$54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List3!$C$54:$T$54</c:f>
            </c:numRef>
          </c:val>
        </c:ser>
        <c:ser>
          <c:idx val="12"/>
          <c:order val="15"/>
          <c:tx>
            <c:strRef>
              <c:f>List3!$A$55:$B$55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List3!$C$55:$T$55</c:f>
            </c:numRef>
          </c:val>
        </c:ser>
        <c:ser>
          <c:idx val="13"/>
          <c:order val="16"/>
          <c:tx>
            <c:strRef>
              <c:f>List3!$A$56:$B$56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List3!$C$56:$T$56</c:f>
            </c:numRef>
          </c:val>
        </c:ser>
        <c:ser>
          <c:idx val="14"/>
          <c:order val="17"/>
          <c:tx>
            <c:strRef>
              <c:f>List3!$A$57:$B$57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List3!$C$57:$T$57</c:f>
            </c:numRef>
          </c:val>
        </c:ser>
        <c:ser>
          <c:idx val="19"/>
          <c:order val="18"/>
          <c:tx>
            <c:strRef>
              <c:f>List3!$A$58:$B$58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List3!$C$58:$T$58</c:f>
            </c:numRef>
          </c:val>
        </c:ser>
        <c:ser>
          <c:idx val="20"/>
          <c:order val="19"/>
          <c:tx>
            <c:strRef>
              <c:f>List3!$A$59:$B$59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List3!$C$59:$T$59</c:f>
            </c:numRef>
          </c:val>
        </c:ser>
        <c:ser>
          <c:idx val="21"/>
          <c:order val="20"/>
          <c:tx>
            <c:strRef>
              <c:f>List3!$A$60:$B$60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List3!$C$60:$T$60</c:f>
            </c:numRef>
          </c:val>
        </c:ser>
        <c:ser>
          <c:idx val="22"/>
          <c:order val="21"/>
          <c:tx>
            <c:strRef>
              <c:f>List3!$A$61:$B$61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List3!$C$61:$T$61</c:f>
            </c:numRef>
          </c:val>
        </c:ser>
        <c:ser>
          <c:idx val="23"/>
          <c:order val="22"/>
          <c:tx>
            <c:strRef>
              <c:f>List3!$A$62:$B$62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List3!$C$62:$T$62</c:f>
            </c:numRef>
          </c:val>
        </c:ser>
        <c:ser>
          <c:idx val="24"/>
          <c:order val="23"/>
          <c:tx>
            <c:strRef>
              <c:f>List3!$A$63:$B$63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List3!$C$63:$T$63</c:f>
            </c:numRef>
          </c:val>
        </c:ser>
        <c:ser>
          <c:idx val="25"/>
          <c:order val="24"/>
          <c:tx>
            <c:strRef>
              <c:f>List3!$A$64:$B$64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List3!$C$64:$T$64</c:f>
            </c:numRef>
          </c:val>
        </c:ser>
        <c:ser>
          <c:idx val="26"/>
          <c:order val="25"/>
          <c:tx>
            <c:strRef>
              <c:f>List3!$A$65:$B$65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List3!$C$65:$T$65</c:f>
            </c:numRef>
          </c:val>
        </c:ser>
        <c:ser>
          <c:idx val="27"/>
          <c:order val="26"/>
          <c:tx>
            <c:strRef>
              <c:f>List3!$A$66:$B$66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List3!$C$66:$T$66</c:f>
            </c:numRef>
          </c:val>
        </c:ser>
        <c:ser>
          <c:idx val="28"/>
          <c:order val="27"/>
          <c:tx>
            <c:strRef>
              <c:f>List3!$A$67:$B$67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List3!$C$67:$T$67</c:f>
            </c:numRef>
          </c:val>
        </c:ser>
        <c:ser>
          <c:idx val="15"/>
          <c:order val="28"/>
          <c:tx>
            <c:strRef>
              <c:f>List3!$A$68:$B$68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List3!$C$68:$T$68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0</c:v>
                </c:pt>
                <c:pt idx="14">
                  <c:v>-5100000</c:v>
                </c:pt>
              </c:numCache>
            </c:numRef>
          </c:val>
        </c:ser>
        <c:axId val="65666625"/>
        <c:axId val="11627414"/>
      </c:barChart>
      <c:catAx>
        <c:axId val="6566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7414"/>
        <c:crosses val="autoZero"/>
        <c:auto val="1"/>
        <c:lblOffset val="100"/>
        <c:noMultiLvlLbl val="0"/>
      </c:catAx>
      <c:valAx>
        <c:axId val="11627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66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19</xdr:col>
      <xdr:colOff>876300</xdr:colOff>
      <xdr:row>35</xdr:row>
      <xdr:rowOff>542925</xdr:rowOff>
    </xdr:to>
    <xdr:graphicFrame>
      <xdr:nvGraphicFramePr>
        <xdr:cNvPr id="1" name="Chart 2"/>
        <xdr:cNvGraphicFramePr/>
      </xdr:nvGraphicFramePr>
      <xdr:xfrm>
        <a:off x="0" y="6581775"/>
        <a:ext cx="19640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20</xdr:col>
      <xdr:colOff>0</xdr:colOff>
      <xdr:row>86</xdr:row>
      <xdr:rowOff>142875</xdr:rowOff>
    </xdr:to>
    <xdr:graphicFrame>
      <xdr:nvGraphicFramePr>
        <xdr:cNvPr id="2" name="Chart 3"/>
        <xdr:cNvGraphicFramePr/>
      </xdr:nvGraphicFramePr>
      <xdr:xfrm>
        <a:off x="0" y="19497675"/>
        <a:ext cx="1965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31</xdr:row>
      <xdr:rowOff>57150</xdr:rowOff>
    </xdr:from>
    <xdr:to>
      <xdr:col>12</xdr:col>
      <xdr:colOff>200025</xdr:colOff>
      <xdr:row>35</xdr:row>
      <xdr:rowOff>304800</xdr:rowOff>
    </xdr:to>
    <xdr:graphicFrame>
      <xdr:nvGraphicFramePr>
        <xdr:cNvPr id="1" name="Chart 2"/>
        <xdr:cNvGraphicFramePr/>
      </xdr:nvGraphicFramePr>
      <xdr:xfrm>
        <a:off x="2571750" y="1371600"/>
        <a:ext cx="5114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48</xdr:row>
      <xdr:rowOff>476250</xdr:rowOff>
    </xdr:from>
    <xdr:to>
      <xdr:col>12</xdr:col>
      <xdr:colOff>200025</xdr:colOff>
      <xdr:row>83</xdr:row>
      <xdr:rowOff>47625</xdr:rowOff>
    </xdr:to>
    <xdr:graphicFrame>
      <xdr:nvGraphicFramePr>
        <xdr:cNvPr id="2" name="Chart 3"/>
        <xdr:cNvGraphicFramePr/>
      </xdr:nvGraphicFramePr>
      <xdr:xfrm>
        <a:off x="2571750" y="5781675"/>
        <a:ext cx="5114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7"/>
  <sheetViews>
    <sheetView workbookViewId="0" topLeftCell="A1">
      <selection activeCell="A3" sqref="A3:A10"/>
    </sheetView>
  </sheetViews>
  <sheetFormatPr defaultColWidth="9.00390625" defaultRowHeight="12.75"/>
  <cols>
    <col min="1" max="1" width="26.625" style="0" customWidth="1"/>
    <col min="2" max="2" width="20.875" style="0" bestFit="1" customWidth="1"/>
    <col min="3" max="3" width="16.00390625" style="0" customWidth="1"/>
    <col min="4" max="4" width="9.75390625" style="0" bestFit="1" customWidth="1"/>
    <col min="5" max="7" width="9.25390625" style="0" bestFit="1" customWidth="1"/>
    <col min="8" max="11" width="10.375" style="0" bestFit="1" customWidth="1"/>
    <col min="12" max="15" width="13.875" style="0" bestFit="1" customWidth="1"/>
    <col min="16" max="16" width="13.375" style="0" customWidth="1"/>
    <col min="17" max="20" width="11.625" style="0" customWidth="1"/>
  </cols>
  <sheetData>
    <row r="1" spans="1:5" ht="16.5" thickBot="1">
      <c r="A1" s="1" t="s">
        <v>0</v>
      </c>
      <c r="C1" s="2"/>
      <c r="D1" s="2"/>
      <c r="E1" s="2"/>
    </row>
    <row r="2" spans="2:20" ht="33" customHeight="1" thickBot="1">
      <c r="B2" s="2"/>
      <c r="C2" s="3" t="s">
        <v>1</v>
      </c>
      <c r="D2" s="4" t="s">
        <v>2</v>
      </c>
      <c r="E2" s="5" t="s">
        <v>3</v>
      </c>
      <c r="F2" s="6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8">
        <v>2013</v>
      </c>
    </row>
    <row r="3" spans="1:20" ht="30.75" customHeight="1">
      <c r="A3" s="295" t="s">
        <v>21</v>
      </c>
      <c r="B3" s="9" t="s">
        <v>4</v>
      </c>
      <c r="C3" s="10">
        <v>3750000</v>
      </c>
      <c r="D3" s="11">
        <v>2000</v>
      </c>
      <c r="E3" s="12">
        <v>2010</v>
      </c>
      <c r="F3" s="13"/>
      <c r="G3" s="14" t="s">
        <v>5</v>
      </c>
      <c r="H3" s="15">
        <f>$C$3/10</f>
        <v>375000</v>
      </c>
      <c r="I3" s="15">
        <f aca="true" t="shared" si="0" ref="I3:Q3">$C$3/10</f>
        <v>375000</v>
      </c>
      <c r="J3" s="15">
        <f t="shared" si="0"/>
        <v>375000</v>
      </c>
      <c r="K3" s="15">
        <f t="shared" si="0"/>
        <v>375000</v>
      </c>
      <c r="L3" s="15">
        <f t="shared" si="0"/>
        <v>375000</v>
      </c>
      <c r="M3" s="15">
        <f t="shared" si="0"/>
        <v>375000</v>
      </c>
      <c r="N3" s="15">
        <f t="shared" si="0"/>
        <v>375000</v>
      </c>
      <c r="O3" s="15">
        <f t="shared" si="0"/>
        <v>375000</v>
      </c>
      <c r="P3" s="15">
        <f t="shared" si="0"/>
        <v>375000</v>
      </c>
      <c r="Q3" s="15">
        <f t="shared" si="0"/>
        <v>375000</v>
      </c>
      <c r="R3" s="16"/>
      <c r="S3" s="16"/>
      <c r="T3" s="17"/>
    </row>
    <row r="4" spans="1:20" ht="30.75" customHeight="1">
      <c r="A4" s="296"/>
      <c r="B4" s="18" t="s">
        <v>6</v>
      </c>
      <c r="C4" s="19">
        <v>7250000</v>
      </c>
      <c r="D4" s="20">
        <v>1999</v>
      </c>
      <c r="E4" s="21">
        <v>2009</v>
      </c>
      <c r="F4" s="22" t="s">
        <v>5</v>
      </c>
      <c r="G4" s="23">
        <f>$C$4/10</f>
        <v>725000</v>
      </c>
      <c r="H4" s="23">
        <f aca="true" t="shared" si="1" ref="H4:P4">$C$4/10</f>
        <v>725000</v>
      </c>
      <c r="I4" s="23">
        <f t="shared" si="1"/>
        <v>725000</v>
      </c>
      <c r="J4" s="23">
        <f t="shared" si="1"/>
        <v>725000</v>
      </c>
      <c r="K4" s="23">
        <f t="shared" si="1"/>
        <v>725000</v>
      </c>
      <c r="L4" s="23">
        <f t="shared" si="1"/>
        <v>725000</v>
      </c>
      <c r="M4" s="23">
        <f t="shared" si="1"/>
        <v>725000</v>
      </c>
      <c r="N4" s="23">
        <f t="shared" si="1"/>
        <v>725000</v>
      </c>
      <c r="O4" s="23">
        <f t="shared" si="1"/>
        <v>725000</v>
      </c>
      <c r="P4" s="23">
        <f t="shared" si="1"/>
        <v>725000</v>
      </c>
      <c r="Q4" s="23"/>
      <c r="R4" s="24"/>
      <c r="S4" s="24"/>
      <c r="T4" s="25"/>
    </row>
    <row r="5" spans="1:20" ht="30.75" customHeight="1">
      <c r="A5" s="296"/>
      <c r="B5" s="18" t="s">
        <v>7</v>
      </c>
      <c r="C5" s="19">
        <v>5000000</v>
      </c>
      <c r="D5" s="20">
        <v>2001</v>
      </c>
      <c r="E5" s="21">
        <v>2011</v>
      </c>
      <c r="F5" s="26"/>
      <c r="G5" s="24"/>
      <c r="H5" s="27" t="s">
        <v>5</v>
      </c>
      <c r="I5" s="23">
        <f>$C$5/10</f>
        <v>500000</v>
      </c>
      <c r="J5" s="23">
        <f aca="true" t="shared" si="2" ref="J5:R5">$C$5/10</f>
        <v>500000</v>
      </c>
      <c r="K5" s="23">
        <f t="shared" si="2"/>
        <v>500000</v>
      </c>
      <c r="L5" s="23">
        <f t="shared" si="2"/>
        <v>500000</v>
      </c>
      <c r="M5" s="23">
        <f t="shared" si="2"/>
        <v>500000</v>
      </c>
      <c r="N5" s="23">
        <f t="shared" si="2"/>
        <v>500000</v>
      </c>
      <c r="O5" s="23">
        <f t="shared" si="2"/>
        <v>500000</v>
      </c>
      <c r="P5" s="23">
        <f t="shared" si="2"/>
        <v>500000</v>
      </c>
      <c r="Q5" s="23">
        <f t="shared" si="2"/>
        <v>500000</v>
      </c>
      <c r="R5" s="23">
        <f t="shared" si="2"/>
        <v>500000</v>
      </c>
      <c r="S5" s="24"/>
      <c r="T5" s="25"/>
    </row>
    <row r="6" spans="1:21" ht="30.75" customHeight="1" thickBot="1">
      <c r="A6" s="296"/>
      <c r="B6" s="28" t="s">
        <v>8</v>
      </c>
      <c r="C6" s="29">
        <v>5389000</v>
      </c>
      <c r="D6" s="30">
        <v>2003</v>
      </c>
      <c r="E6" s="31">
        <v>2013</v>
      </c>
      <c r="F6" s="32"/>
      <c r="G6" s="33"/>
      <c r="H6" s="33"/>
      <c r="I6" s="33"/>
      <c r="J6" s="34" t="s">
        <v>5</v>
      </c>
      <c r="K6" s="35">
        <f>$C$6/10</f>
        <v>538900</v>
      </c>
      <c r="L6" s="35">
        <f aca="true" t="shared" si="3" ref="L6:T6">$C$6/10</f>
        <v>538900</v>
      </c>
      <c r="M6" s="35">
        <f t="shared" si="3"/>
        <v>538900</v>
      </c>
      <c r="N6" s="35">
        <f t="shared" si="3"/>
        <v>538900</v>
      </c>
      <c r="O6" s="35">
        <f t="shared" si="3"/>
        <v>538900</v>
      </c>
      <c r="P6" s="35">
        <f t="shared" si="3"/>
        <v>538900</v>
      </c>
      <c r="Q6" s="35">
        <f t="shared" si="3"/>
        <v>538900</v>
      </c>
      <c r="R6" s="35">
        <f t="shared" si="3"/>
        <v>538900</v>
      </c>
      <c r="S6" s="35">
        <f t="shared" si="3"/>
        <v>538900</v>
      </c>
      <c r="T6" s="35">
        <f t="shared" si="3"/>
        <v>538900</v>
      </c>
      <c r="U6" s="36"/>
    </row>
    <row r="7" spans="1:5" ht="30.75" customHeight="1" thickBot="1">
      <c r="A7" s="296"/>
      <c r="B7" s="2"/>
      <c r="C7" s="2"/>
      <c r="D7" s="2"/>
      <c r="E7" s="2"/>
    </row>
    <row r="8" spans="1:20" ht="30.75" customHeight="1" thickBot="1">
      <c r="A8" s="296"/>
      <c r="B8" s="37" t="s">
        <v>9</v>
      </c>
      <c r="C8" s="38"/>
      <c r="D8" s="38"/>
      <c r="E8" s="38"/>
      <c r="F8" s="39"/>
      <c r="G8" s="40">
        <f>SUM(G4:G7)</f>
        <v>725000</v>
      </c>
      <c r="H8" s="40">
        <f aca="true" t="shared" si="4" ref="H8:T8">SUM(H4:H7)</f>
        <v>725000</v>
      </c>
      <c r="I8" s="40">
        <f t="shared" si="4"/>
        <v>1225000</v>
      </c>
      <c r="J8" s="40">
        <f t="shared" si="4"/>
        <v>1225000</v>
      </c>
      <c r="K8" s="40">
        <f t="shared" si="4"/>
        <v>1763900</v>
      </c>
      <c r="L8" s="40">
        <f t="shared" si="4"/>
        <v>1763900</v>
      </c>
      <c r="M8" s="40">
        <f t="shared" si="4"/>
        <v>1763900</v>
      </c>
      <c r="N8" s="40">
        <f t="shared" si="4"/>
        <v>1763900</v>
      </c>
      <c r="O8" s="40">
        <f t="shared" si="4"/>
        <v>1763900</v>
      </c>
      <c r="P8" s="40">
        <f t="shared" si="4"/>
        <v>1763900</v>
      </c>
      <c r="Q8" s="40">
        <f t="shared" si="4"/>
        <v>1038900</v>
      </c>
      <c r="R8" s="40">
        <f t="shared" si="4"/>
        <v>1038900</v>
      </c>
      <c r="S8" s="40">
        <f t="shared" si="4"/>
        <v>538900</v>
      </c>
      <c r="T8" s="40">
        <f t="shared" si="4"/>
        <v>538900</v>
      </c>
    </row>
    <row r="9" spans="1:20" ht="30.75" customHeight="1" thickBot="1">
      <c r="A9" s="296"/>
      <c r="B9" s="41"/>
      <c r="C9" s="2"/>
      <c r="D9" s="2"/>
      <c r="E9" s="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thickBot="1">
      <c r="A10" s="297"/>
      <c r="B10" s="37" t="s">
        <v>10</v>
      </c>
      <c r="C10" s="38"/>
      <c r="D10" s="38"/>
      <c r="E10" s="38"/>
      <c r="F10" s="39"/>
      <c r="G10" s="40">
        <f>F10+H8</f>
        <v>725000</v>
      </c>
      <c r="H10" s="40">
        <f aca="true" t="shared" si="5" ref="H10:P10">G10+I8</f>
        <v>1950000</v>
      </c>
      <c r="I10" s="40">
        <f t="shared" si="5"/>
        <v>3175000</v>
      </c>
      <c r="J10" s="40">
        <f t="shared" si="5"/>
        <v>4938900</v>
      </c>
      <c r="K10" s="40">
        <f t="shared" si="5"/>
        <v>6702800</v>
      </c>
      <c r="L10" s="40">
        <f t="shared" si="5"/>
        <v>8466700</v>
      </c>
      <c r="M10" s="40">
        <f t="shared" si="5"/>
        <v>10230600</v>
      </c>
      <c r="N10" s="40">
        <f t="shared" si="5"/>
        <v>11994500</v>
      </c>
      <c r="O10" s="40">
        <f t="shared" si="5"/>
        <v>13758400</v>
      </c>
      <c r="P10" s="40">
        <f t="shared" si="5"/>
        <v>14797300</v>
      </c>
      <c r="Q10" s="43"/>
      <c r="R10" s="43"/>
      <c r="S10" s="43"/>
      <c r="T10" s="43"/>
    </row>
    <row r="11" spans="2:238" ht="30.75" customHeight="1" thickBot="1">
      <c r="B11" s="2"/>
      <c r="C11" s="2"/>
      <c r="D11" s="2"/>
      <c r="E11" s="2"/>
      <c r="G11" s="298" t="s">
        <v>11</v>
      </c>
      <c r="H11" s="299"/>
      <c r="I11" s="299"/>
      <c r="J11" s="299"/>
      <c r="K11" s="300"/>
      <c r="L11" s="298" t="s">
        <v>12</v>
      </c>
      <c r="M11" s="299"/>
      <c r="N11" s="299"/>
      <c r="O11" s="299"/>
      <c r="P11" s="299"/>
      <c r="Q11" s="298" t="s">
        <v>13</v>
      </c>
      <c r="R11" s="299"/>
      <c r="S11" s="299"/>
      <c r="T11" s="300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</row>
    <row r="12" spans="1:238" s="53" customFormat="1" ht="30.75" customHeight="1" thickBot="1">
      <c r="A12" s="45" t="s">
        <v>14</v>
      </c>
      <c r="B12" s="46" t="s">
        <v>11</v>
      </c>
      <c r="C12" s="38"/>
      <c r="D12" s="38"/>
      <c r="E12" s="38"/>
      <c r="F12" s="88"/>
      <c r="G12" s="90">
        <v>700000</v>
      </c>
      <c r="H12" s="40">
        <v>1055000</v>
      </c>
      <c r="I12" s="40">
        <v>1055000</v>
      </c>
      <c r="J12" s="40">
        <v>1225000</v>
      </c>
      <c r="K12" s="91">
        <v>1000000</v>
      </c>
      <c r="L12" s="100">
        <v>1600000</v>
      </c>
      <c r="M12" s="101">
        <v>1300000</v>
      </c>
      <c r="N12" s="101">
        <v>1600000</v>
      </c>
      <c r="O12" s="101">
        <v>1700000</v>
      </c>
      <c r="P12" s="102">
        <v>2200000</v>
      </c>
      <c r="Q12" s="51">
        <v>1950000</v>
      </c>
      <c r="R12" s="51">
        <v>2000000</v>
      </c>
      <c r="S12" s="51">
        <v>2000000</v>
      </c>
      <c r="T12" s="51">
        <v>2000000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</row>
    <row r="13" spans="1:238" ht="30.75" customHeight="1" thickBot="1">
      <c r="A13" s="54"/>
      <c r="B13" s="55" t="s">
        <v>15</v>
      </c>
      <c r="C13" s="56"/>
      <c r="D13" s="56"/>
      <c r="E13" s="56"/>
      <c r="F13" s="89"/>
      <c r="G13" s="92">
        <v>700000</v>
      </c>
      <c r="H13" s="58">
        <v>1755000</v>
      </c>
      <c r="I13" s="58">
        <v>2810000</v>
      </c>
      <c r="J13" s="58">
        <v>4035000</v>
      </c>
      <c r="K13" s="93">
        <v>5035000</v>
      </c>
      <c r="L13" s="94">
        <f aca="true" t="shared" si="6" ref="L13:T13">L12+K13</f>
        <v>6635000</v>
      </c>
      <c r="M13" s="95">
        <f t="shared" si="6"/>
        <v>7935000</v>
      </c>
      <c r="N13" s="95">
        <f t="shared" si="6"/>
        <v>9535000</v>
      </c>
      <c r="O13" s="95">
        <f t="shared" si="6"/>
        <v>11235000</v>
      </c>
      <c r="P13" s="96">
        <f t="shared" si="6"/>
        <v>13435000</v>
      </c>
      <c r="Q13" s="63">
        <f t="shared" si="6"/>
        <v>15385000</v>
      </c>
      <c r="R13" s="64">
        <f t="shared" si="6"/>
        <v>17385000</v>
      </c>
      <c r="S13" s="64">
        <f t="shared" si="6"/>
        <v>19385000</v>
      </c>
      <c r="T13" s="97">
        <f t="shared" si="6"/>
        <v>21385000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</row>
    <row r="14" spans="1:238" ht="16.5" thickBot="1">
      <c r="A14" s="66"/>
      <c r="B14" s="67"/>
      <c r="C14" s="2"/>
      <c r="D14" s="2"/>
      <c r="E14" s="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</row>
    <row r="15" spans="1:238" ht="16.5" hidden="1" thickBot="1">
      <c r="A15" s="66"/>
      <c r="B15" s="67"/>
      <c r="C15" s="2"/>
      <c r="D15" s="2"/>
      <c r="E15" s="2"/>
      <c r="G15" s="43"/>
      <c r="H15" s="43"/>
      <c r="I15" s="43"/>
      <c r="J15" s="43"/>
      <c r="K15" s="43"/>
      <c r="L15" s="43"/>
      <c r="M15" s="43"/>
      <c r="N15" s="43"/>
      <c r="O15" s="43"/>
      <c r="P15" s="4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</row>
    <row r="16" spans="1:238" ht="16.5" hidden="1" thickBot="1">
      <c r="A16" s="6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</row>
    <row r="17" spans="1:238" ht="16.5" hidden="1" thickBot="1">
      <c r="A17" s="66"/>
      <c r="B17" t="s">
        <v>16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</row>
    <row r="18" spans="1:238" ht="16.5" hidden="1" thickBot="1">
      <c r="A18" s="66"/>
      <c r="B18" s="301" t="s">
        <v>17</v>
      </c>
      <c r="C18" s="301"/>
      <c r="D18" s="301"/>
      <c r="E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</row>
    <row r="19" spans="1:238" ht="16.5" hidden="1" thickBot="1">
      <c r="A19" s="66"/>
      <c r="B19" s="301"/>
      <c r="C19" s="301"/>
      <c r="D19" s="301"/>
      <c r="E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</row>
    <row r="20" spans="1:238" ht="16.5" hidden="1" thickBot="1">
      <c r="A20" s="66"/>
      <c r="B20" s="301"/>
      <c r="C20" s="301"/>
      <c r="D20" s="301"/>
      <c r="E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</row>
    <row r="21" spans="1:238" ht="16.5" hidden="1" thickBot="1">
      <c r="A21" s="66"/>
      <c r="B21" s="301"/>
      <c r="C21" s="301"/>
      <c r="D21" s="301"/>
      <c r="E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</row>
    <row r="22" spans="1:238" ht="16.5" hidden="1" thickBot="1">
      <c r="A22" s="66"/>
      <c r="B22" s="301"/>
      <c r="C22" s="301"/>
      <c r="D22" s="301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</row>
    <row r="23" spans="1:238" ht="16.5" hidden="1" thickBot="1">
      <c r="A23" s="66"/>
      <c r="B23" s="301"/>
      <c r="C23" s="301"/>
      <c r="D23" s="30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</row>
    <row r="24" spans="1:238" ht="16.5" hidden="1" thickBot="1">
      <c r="A24" s="66"/>
      <c r="B24" s="301"/>
      <c r="C24" s="301"/>
      <c r="D24" s="30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</row>
    <row r="25" spans="1:238" ht="16.5" hidden="1" thickBot="1">
      <c r="A25" s="66"/>
      <c r="B25" s="301"/>
      <c r="C25" s="301"/>
      <c r="D25" s="30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</row>
    <row r="26" spans="1:238" ht="16.5" hidden="1" thickBot="1">
      <c r="A26" s="66"/>
      <c r="B26" s="301"/>
      <c r="C26" s="301"/>
      <c r="D26" s="301"/>
      <c r="G26" s="43"/>
      <c r="H26" s="43"/>
      <c r="I26" s="43"/>
      <c r="J26" s="43"/>
      <c r="K26" s="43"/>
      <c r="L26" s="43"/>
      <c r="M26" s="43"/>
      <c r="N26" s="43"/>
      <c r="O26" s="43"/>
      <c r="P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</row>
    <row r="27" spans="1:238" s="69" customFormat="1" ht="25.5" customHeight="1" thickBot="1">
      <c r="A27" s="68"/>
      <c r="L27" s="70"/>
      <c r="M27" s="70"/>
      <c r="N27" s="70"/>
      <c r="O27" s="70"/>
      <c r="P27" s="71" t="s">
        <v>6</v>
      </c>
      <c r="Q27" s="71" t="s">
        <v>4</v>
      </c>
      <c r="R27" s="71" t="s">
        <v>7</v>
      </c>
      <c r="S27" s="72"/>
      <c r="T27" s="71" t="s">
        <v>8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</row>
    <row r="28" spans="1:238" s="75" customFormat="1" ht="23.25" customHeight="1" thickBot="1">
      <c r="A28" s="74" t="s">
        <v>18</v>
      </c>
      <c r="L28" s="76"/>
      <c r="M28" s="76"/>
      <c r="N28" s="76"/>
      <c r="O28" s="76"/>
      <c r="P28" s="77">
        <v>7250000</v>
      </c>
      <c r="Q28" s="77">
        <v>3750000</v>
      </c>
      <c r="R28" s="77">
        <v>5000000</v>
      </c>
      <c r="S28" s="78"/>
      <c r="T28" s="77">
        <v>5389000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</row>
    <row r="29" spans="1:238" ht="16.5" thickBot="1">
      <c r="A29" s="66"/>
      <c r="L29" s="43"/>
      <c r="M29" s="43"/>
      <c r="N29" s="43"/>
      <c r="O29" s="43"/>
      <c r="P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</row>
    <row r="30" spans="1:238" s="79" customFormat="1" ht="48.75" customHeight="1" thickBot="1">
      <c r="A30" s="45" t="s">
        <v>19</v>
      </c>
      <c r="G30" s="80">
        <f aca="true" t="shared" si="7" ref="G30:T30">F30+G12-G28</f>
        <v>700000</v>
      </c>
      <c r="H30" s="80">
        <f t="shared" si="7"/>
        <v>1755000</v>
      </c>
      <c r="I30" s="80">
        <f t="shared" si="7"/>
        <v>2810000</v>
      </c>
      <c r="J30" s="80">
        <f t="shared" si="7"/>
        <v>4035000</v>
      </c>
      <c r="K30" s="80">
        <f t="shared" si="7"/>
        <v>5035000</v>
      </c>
      <c r="L30" s="80">
        <f t="shared" si="7"/>
        <v>6635000</v>
      </c>
      <c r="M30" s="80">
        <f t="shared" si="7"/>
        <v>7935000</v>
      </c>
      <c r="N30" s="80">
        <f t="shared" si="7"/>
        <v>9535000</v>
      </c>
      <c r="O30" s="80">
        <f t="shared" si="7"/>
        <v>11235000</v>
      </c>
      <c r="P30" s="80">
        <f t="shared" si="7"/>
        <v>6185000</v>
      </c>
      <c r="Q30" s="80">
        <f t="shared" si="7"/>
        <v>4385000</v>
      </c>
      <c r="R30" s="80">
        <f t="shared" si="7"/>
        <v>1385000</v>
      </c>
      <c r="S30" s="80">
        <f t="shared" si="7"/>
        <v>3385000</v>
      </c>
      <c r="T30" s="81">
        <f t="shared" si="7"/>
        <v>-4000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</row>
    <row r="31" spans="1:20" s="73" customFormat="1" ht="48.75" customHeight="1">
      <c r="A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1:20" s="73" customFormat="1" ht="48.75" customHeight="1">
      <c r="A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73" customFormat="1" ht="48.75" customHeight="1">
      <c r="A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73" customFormat="1" ht="48.75" customHeight="1">
      <c r="A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73" customFormat="1" ht="48.75" customHeight="1">
      <c r="A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73" customFormat="1" ht="48.75" customHeight="1">
      <c r="A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s="73" customFormat="1" ht="48.75" customHeight="1">
      <c r="A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:20" s="73" customFormat="1" ht="48.75" customHeight="1">
      <c r="A38" s="98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12:238" ht="12.75">
      <c r="L39" s="43"/>
      <c r="M39" s="43"/>
      <c r="N39" s="43"/>
      <c r="O39" s="43"/>
      <c r="P39" s="4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</row>
    <row r="40" spans="12:16" ht="12.75">
      <c r="L40" s="43"/>
      <c r="M40" s="43"/>
      <c r="N40" s="43"/>
      <c r="O40" s="43"/>
      <c r="P40" s="43"/>
    </row>
    <row r="41" spans="1:16" ht="16.5" thickBot="1">
      <c r="A41" s="1" t="s">
        <v>20</v>
      </c>
      <c r="B41" s="83"/>
      <c r="C41" s="83"/>
      <c r="D41" s="83"/>
      <c r="E41" s="83"/>
      <c r="F41" s="83"/>
      <c r="G41" s="83"/>
      <c r="H41" s="83"/>
      <c r="I41" s="83"/>
      <c r="J41" s="83"/>
      <c r="L41" s="43"/>
      <c r="M41" s="43"/>
      <c r="N41" s="43"/>
      <c r="O41" s="43"/>
      <c r="P41" s="43"/>
    </row>
    <row r="42" spans="2:20" ht="41.25" customHeight="1" thickBot="1">
      <c r="B42" s="2"/>
      <c r="C42" s="3" t="s">
        <v>1</v>
      </c>
      <c r="D42" s="4" t="s">
        <v>2</v>
      </c>
      <c r="E42" s="5" t="s">
        <v>3</v>
      </c>
      <c r="F42" s="6">
        <v>1999</v>
      </c>
      <c r="G42" s="7">
        <v>2000</v>
      </c>
      <c r="H42" s="7">
        <v>2001</v>
      </c>
      <c r="I42" s="7">
        <v>2002</v>
      </c>
      <c r="J42" s="7">
        <v>2003</v>
      </c>
      <c r="K42" s="7">
        <v>2004</v>
      </c>
      <c r="L42" s="7">
        <v>2005</v>
      </c>
      <c r="M42" s="7">
        <v>2006</v>
      </c>
      <c r="N42" s="7">
        <v>2007</v>
      </c>
      <c r="O42" s="7">
        <v>2008</v>
      </c>
      <c r="P42" s="7">
        <v>2009</v>
      </c>
      <c r="Q42" s="7">
        <v>2010</v>
      </c>
      <c r="R42" s="7">
        <v>2011</v>
      </c>
      <c r="S42" s="7">
        <v>2012</v>
      </c>
      <c r="T42" s="8">
        <v>2013</v>
      </c>
    </row>
    <row r="43" spans="1:20" ht="41.25" customHeight="1">
      <c r="A43" s="295" t="s">
        <v>21</v>
      </c>
      <c r="B43" s="84" t="s">
        <v>4</v>
      </c>
      <c r="C43" s="10">
        <v>3750000</v>
      </c>
      <c r="D43" s="11">
        <v>2000</v>
      </c>
      <c r="E43" s="12">
        <v>2010</v>
      </c>
      <c r="F43" s="13"/>
      <c r="G43" s="14" t="s">
        <v>5</v>
      </c>
      <c r="H43" s="15">
        <f>$C$3/10</f>
        <v>375000</v>
      </c>
      <c r="I43" s="15">
        <f aca="true" t="shared" si="8" ref="I43:Q43">$C$3/10</f>
        <v>375000</v>
      </c>
      <c r="J43" s="15">
        <f t="shared" si="8"/>
        <v>375000</v>
      </c>
      <c r="K43" s="15">
        <f t="shared" si="8"/>
        <v>375000</v>
      </c>
      <c r="L43" s="15">
        <f t="shared" si="8"/>
        <v>375000</v>
      </c>
      <c r="M43" s="15">
        <f t="shared" si="8"/>
        <v>375000</v>
      </c>
      <c r="N43" s="15">
        <f t="shared" si="8"/>
        <v>375000</v>
      </c>
      <c r="O43" s="15">
        <f t="shared" si="8"/>
        <v>375000</v>
      </c>
      <c r="P43" s="15">
        <f t="shared" si="8"/>
        <v>375000</v>
      </c>
      <c r="Q43" s="15">
        <f t="shared" si="8"/>
        <v>375000</v>
      </c>
      <c r="R43" s="16"/>
      <c r="S43" s="16"/>
      <c r="T43" s="17"/>
    </row>
    <row r="44" spans="1:20" ht="41.25" customHeight="1">
      <c r="A44" s="296"/>
      <c r="B44" s="85" t="s">
        <v>6</v>
      </c>
      <c r="C44" s="19">
        <v>7250000</v>
      </c>
      <c r="D44" s="20">
        <v>1999</v>
      </c>
      <c r="E44" s="21">
        <v>2009</v>
      </c>
      <c r="F44" s="22" t="s">
        <v>5</v>
      </c>
      <c r="G44" s="23">
        <f>$C$4/10</f>
        <v>725000</v>
      </c>
      <c r="H44" s="23">
        <f aca="true" t="shared" si="9" ref="H44:P44">$C$4/10</f>
        <v>725000</v>
      </c>
      <c r="I44" s="23">
        <f t="shared" si="9"/>
        <v>725000</v>
      </c>
      <c r="J44" s="23">
        <f t="shared" si="9"/>
        <v>725000</v>
      </c>
      <c r="K44" s="23">
        <f t="shared" si="9"/>
        <v>725000</v>
      </c>
      <c r="L44" s="23">
        <f t="shared" si="9"/>
        <v>725000</v>
      </c>
      <c r="M44" s="23">
        <f t="shared" si="9"/>
        <v>725000</v>
      </c>
      <c r="N44" s="23">
        <f t="shared" si="9"/>
        <v>725000</v>
      </c>
      <c r="O44" s="23">
        <f t="shared" si="9"/>
        <v>725000</v>
      </c>
      <c r="P44" s="23">
        <f t="shared" si="9"/>
        <v>725000</v>
      </c>
      <c r="Q44" s="23"/>
      <c r="R44" s="24"/>
      <c r="S44" s="24"/>
      <c r="T44" s="25"/>
    </row>
    <row r="45" spans="1:20" ht="41.25" customHeight="1">
      <c r="A45" s="296"/>
      <c r="B45" s="85" t="s">
        <v>7</v>
      </c>
      <c r="C45" s="19">
        <v>5000000</v>
      </c>
      <c r="D45" s="20">
        <v>2001</v>
      </c>
      <c r="E45" s="21">
        <v>2011</v>
      </c>
      <c r="F45" s="26"/>
      <c r="G45" s="24"/>
      <c r="H45" s="27" t="s">
        <v>5</v>
      </c>
      <c r="I45" s="23">
        <f>$C$5/10</f>
        <v>500000</v>
      </c>
      <c r="J45" s="23">
        <f aca="true" t="shared" si="10" ref="J45:R45">$C$5/10</f>
        <v>500000</v>
      </c>
      <c r="K45" s="23">
        <f t="shared" si="10"/>
        <v>500000</v>
      </c>
      <c r="L45" s="23">
        <f t="shared" si="10"/>
        <v>500000</v>
      </c>
      <c r="M45" s="23">
        <f t="shared" si="10"/>
        <v>500000</v>
      </c>
      <c r="N45" s="23">
        <f t="shared" si="10"/>
        <v>500000</v>
      </c>
      <c r="O45" s="23">
        <f t="shared" si="10"/>
        <v>500000</v>
      </c>
      <c r="P45" s="23">
        <f t="shared" si="10"/>
        <v>500000</v>
      </c>
      <c r="Q45" s="23">
        <f t="shared" si="10"/>
        <v>500000</v>
      </c>
      <c r="R45" s="23">
        <f t="shared" si="10"/>
        <v>500000</v>
      </c>
      <c r="S45" s="24"/>
      <c r="T45" s="25"/>
    </row>
    <row r="46" spans="1:21" ht="41.25" customHeight="1" thickBot="1">
      <c r="A46" s="296"/>
      <c r="B46" s="86" t="s">
        <v>8</v>
      </c>
      <c r="C46" s="29">
        <v>5389000</v>
      </c>
      <c r="D46" s="30">
        <v>2003</v>
      </c>
      <c r="E46" s="31">
        <v>2013</v>
      </c>
      <c r="F46" s="32"/>
      <c r="G46" s="33"/>
      <c r="H46" s="33"/>
      <c r="I46" s="33"/>
      <c r="J46" s="34" t="s">
        <v>5</v>
      </c>
      <c r="K46" s="35">
        <f>$C$6/10</f>
        <v>538900</v>
      </c>
      <c r="L46" s="35">
        <f aca="true" t="shared" si="11" ref="L46:T46">$C$6/10</f>
        <v>538900</v>
      </c>
      <c r="M46" s="35">
        <f t="shared" si="11"/>
        <v>538900</v>
      </c>
      <c r="N46" s="35">
        <f t="shared" si="11"/>
        <v>538900</v>
      </c>
      <c r="O46" s="35">
        <f t="shared" si="11"/>
        <v>538900</v>
      </c>
      <c r="P46" s="35">
        <f t="shared" si="11"/>
        <v>538900</v>
      </c>
      <c r="Q46" s="35">
        <f t="shared" si="11"/>
        <v>538900</v>
      </c>
      <c r="R46" s="35">
        <f t="shared" si="11"/>
        <v>538900</v>
      </c>
      <c r="S46" s="35">
        <f t="shared" si="11"/>
        <v>538900</v>
      </c>
      <c r="T46" s="35">
        <f t="shared" si="11"/>
        <v>538900</v>
      </c>
      <c r="U46" s="36"/>
    </row>
    <row r="47" spans="1:5" ht="41.25" customHeight="1" hidden="1" thickBot="1">
      <c r="A47" s="296"/>
      <c r="B47" s="2"/>
      <c r="C47" s="2"/>
      <c r="D47" s="2"/>
      <c r="E47" s="2"/>
    </row>
    <row r="48" spans="1:20" ht="41.25" customHeight="1" thickBot="1">
      <c r="A48" s="296"/>
      <c r="B48" s="87" t="s">
        <v>9</v>
      </c>
      <c r="C48" s="38"/>
      <c r="D48" s="38"/>
      <c r="E48" s="38"/>
      <c r="F48" s="39"/>
      <c r="G48" s="40">
        <f aca="true" t="shared" si="12" ref="G48:T48">SUM(G44:G47)</f>
        <v>725000</v>
      </c>
      <c r="H48" s="40">
        <f t="shared" si="12"/>
        <v>725000</v>
      </c>
      <c r="I48" s="40">
        <f t="shared" si="12"/>
        <v>1225000</v>
      </c>
      <c r="J48" s="40">
        <f t="shared" si="12"/>
        <v>1225000</v>
      </c>
      <c r="K48" s="40">
        <f t="shared" si="12"/>
        <v>1763900</v>
      </c>
      <c r="L48" s="40">
        <f t="shared" si="12"/>
        <v>1763900</v>
      </c>
      <c r="M48" s="40">
        <f t="shared" si="12"/>
        <v>1763900</v>
      </c>
      <c r="N48" s="40">
        <f t="shared" si="12"/>
        <v>1763900</v>
      </c>
      <c r="O48" s="40">
        <f t="shared" si="12"/>
        <v>1763900</v>
      </c>
      <c r="P48" s="40">
        <f t="shared" si="12"/>
        <v>1763900</v>
      </c>
      <c r="Q48" s="40">
        <f t="shared" si="12"/>
        <v>1038900</v>
      </c>
      <c r="R48" s="40">
        <f t="shared" si="12"/>
        <v>1038900</v>
      </c>
      <c r="S48" s="40">
        <f t="shared" si="12"/>
        <v>538900</v>
      </c>
      <c r="T48" s="40">
        <f t="shared" si="12"/>
        <v>538900</v>
      </c>
    </row>
    <row r="49" spans="1:20" ht="41.25" customHeight="1" hidden="1" thickBot="1">
      <c r="A49" s="296"/>
      <c r="B49" s="41"/>
      <c r="C49" s="2"/>
      <c r="D49" s="2"/>
      <c r="E49" s="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41.25" customHeight="1" thickBot="1">
      <c r="A50" s="297"/>
      <c r="B50" s="87" t="s">
        <v>10</v>
      </c>
      <c r="C50" s="38"/>
      <c r="D50" s="38"/>
      <c r="E50" s="38"/>
      <c r="F50" s="39"/>
      <c r="G50" s="40">
        <f>F50+H48</f>
        <v>725000</v>
      </c>
      <c r="H50" s="40">
        <f aca="true" t="shared" si="13" ref="H50:P50">G50+I48</f>
        <v>1950000</v>
      </c>
      <c r="I50" s="40">
        <f t="shared" si="13"/>
        <v>3175000</v>
      </c>
      <c r="J50" s="40">
        <f t="shared" si="13"/>
        <v>4938900</v>
      </c>
      <c r="K50" s="40">
        <f t="shared" si="13"/>
        <v>6702800</v>
      </c>
      <c r="L50" s="40">
        <f t="shared" si="13"/>
        <v>8466700</v>
      </c>
      <c r="M50" s="40">
        <f t="shared" si="13"/>
        <v>10230600</v>
      </c>
      <c r="N50" s="40">
        <f t="shared" si="13"/>
        <v>11994500</v>
      </c>
      <c r="O50" s="40">
        <f t="shared" si="13"/>
        <v>13758400</v>
      </c>
      <c r="P50" s="40">
        <f t="shared" si="13"/>
        <v>14797300</v>
      </c>
      <c r="Q50" s="43"/>
      <c r="R50" s="43"/>
      <c r="S50" s="43"/>
      <c r="T50" s="43"/>
    </row>
    <row r="51" spans="2:238" ht="41.25" customHeight="1" thickBot="1">
      <c r="B51" s="2"/>
      <c r="C51" s="2"/>
      <c r="D51" s="2"/>
      <c r="E51" s="2"/>
      <c r="G51" s="298" t="s">
        <v>11</v>
      </c>
      <c r="H51" s="299"/>
      <c r="I51" s="299"/>
      <c r="J51" s="299"/>
      <c r="K51" s="300"/>
      <c r="L51" s="298" t="s">
        <v>22</v>
      </c>
      <c r="M51" s="299"/>
      <c r="N51" s="299"/>
      <c r="O51" s="299"/>
      <c r="P51" s="299"/>
      <c r="Q51" s="298" t="s">
        <v>13</v>
      </c>
      <c r="R51" s="299"/>
      <c r="S51" s="299"/>
      <c r="T51" s="300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</row>
    <row r="52" spans="1:238" s="53" customFormat="1" ht="41.25" customHeight="1" thickBot="1">
      <c r="A52" s="45" t="s">
        <v>14</v>
      </c>
      <c r="B52" s="46" t="s">
        <v>11</v>
      </c>
      <c r="C52" s="38"/>
      <c r="D52" s="38"/>
      <c r="E52" s="38"/>
      <c r="F52" s="39"/>
      <c r="G52" s="40">
        <v>700000</v>
      </c>
      <c r="H52" s="40">
        <v>1055000</v>
      </c>
      <c r="I52" s="40">
        <v>1055000</v>
      </c>
      <c r="J52" s="40">
        <v>1225000</v>
      </c>
      <c r="K52" s="47">
        <v>1000000</v>
      </c>
      <c r="L52" s="100">
        <v>1200000</v>
      </c>
      <c r="M52" s="101">
        <v>1200000</v>
      </c>
      <c r="N52" s="101">
        <v>1200000</v>
      </c>
      <c r="O52" s="101">
        <v>1200000</v>
      </c>
      <c r="P52" s="102">
        <v>1200000</v>
      </c>
      <c r="Q52" s="51">
        <v>1200000</v>
      </c>
      <c r="R52" s="51">
        <v>1300000</v>
      </c>
      <c r="S52" s="51">
        <v>1300000</v>
      </c>
      <c r="T52" s="52">
        <v>1300000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</row>
    <row r="53" spans="1:238" ht="41.25" customHeight="1" thickBot="1">
      <c r="A53" s="54"/>
      <c r="B53" s="55" t="s">
        <v>15</v>
      </c>
      <c r="C53" s="56"/>
      <c r="D53" s="56"/>
      <c r="E53" s="56"/>
      <c r="F53" s="57"/>
      <c r="G53" s="58">
        <v>700000</v>
      </c>
      <c r="H53" s="58">
        <v>1755000</v>
      </c>
      <c r="I53" s="58">
        <v>2810000</v>
      </c>
      <c r="J53" s="58">
        <v>4035000</v>
      </c>
      <c r="K53" s="59">
        <v>5035000</v>
      </c>
      <c r="L53" s="60">
        <f aca="true" t="shared" si="14" ref="L53:T53">L52+K53</f>
        <v>6235000</v>
      </c>
      <c r="M53" s="61">
        <f t="shared" si="14"/>
        <v>7435000</v>
      </c>
      <c r="N53" s="61">
        <f t="shared" si="14"/>
        <v>8635000</v>
      </c>
      <c r="O53" s="61">
        <f t="shared" si="14"/>
        <v>9835000</v>
      </c>
      <c r="P53" s="62">
        <f t="shared" si="14"/>
        <v>11035000</v>
      </c>
      <c r="Q53" s="63">
        <f t="shared" si="14"/>
        <v>12235000</v>
      </c>
      <c r="R53" s="64">
        <f t="shared" si="14"/>
        <v>13535000</v>
      </c>
      <c r="S53" s="64">
        <f t="shared" si="14"/>
        <v>14835000</v>
      </c>
      <c r="T53" s="65">
        <f t="shared" si="14"/>
        <v>16135000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</row>
    <row r="54" spans="1:238" ht="41.25" customHeight="1" thickBot="1">
      <c r="A54" s="66"/>
      <c r="B54" s="67"/>
      <c r="C54" s="2"/>
      <c r="D54" s="2"/>
      <c r="E54" s="2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</row>
    <row r="55" spans="1:238" ht="41.25" customHeight="1" hidden="1">
      <c r="A55" s="66"/>
      <c r="B55" s="67"/>
      <c r="C55" s="2"/>
      <c r="D55" s="2"/>
      <c r="E55" s="2"/>
      <c r="G55" s="43"/>
      <c r="H55" s="43"/>
      <c r="I55" s="43"/>
      <c r="J55" s="43"/>
      <c r="K55" s="43"/>
      <c r="L55" s="43"/>
      <c r="M55" s="43"/>
      <c r="N55" s="43"/>
      <c r="O55" s="43"/>
      <c r="P55" s="43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</row>
    <row r="56" spans="1:238" ht="41.25" customHeight="1" hidden="1">
      <c r="A56" s="66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</row>
    <row r="57" spans="1:238" ht="41.25" customHeight="1" hidden="1">
      <c r="A57" s="66"/>
      <c r="B57" t="s">
        <v>16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</row>
    <row r="58" spans="1:238" ht="41.25" customHeight="1" hidden="1">
      <c r="A58" s="66"/>
      <c r="B58" s="301" t="s">
        <v>17</v>
      </c>
      <c r="C58" s="301"/>
      <c r="D58" s="301"/>
      <c r="E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</row>
    <row r="59" spans="1:238" ht="41.25" customHeight="1" hidden="1">
      <c r="A59" s="66"/>
      <c r="B59" s="301"/>
      <c r="C59" s="301"/>
      <c r="D59" s="301"/>
      <c r="E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</row>
    <row r="60" spans="1:238" ht="41.25" customHeight="1" hidden="1">
      <c r="A60" s="66"/>
      <c r="B60" s="301"/>
      <c r="C60" s="301"/>
      <c r="D60" s="301"/>
      <c r="E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</row>
    <row r="61" spans="1:238" ht="41.25" customHeight="1" hidden="1">
      <c r="A61" s="66"/>
      <c r="B61" s="301"/>
      <c r="C61" s="301"/>
      <c r="D61" s="301"/>
      <c r="E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</row>
    <row r="62" spans="1:238" ht="41.25" customHeight="1" hidden="1">
      <c r="A62" s="66"/>
      <c r="B62" s="301"/>
      <c r="C62" s="301"/>
      <c r="D62" s="301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</row>
    <row r="63" spans="1:238" ht="41.25" customHeight="1" hidden="1">
      <c r="A63" s="66"/>
      <c r="B63" s="301"/>
      <c r="C63" s="301"/>
      <c r="D63" s="301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</row>
    <row r="64" spans="1:238" ht="41.25" customHeight="1" hidden="1">
      <c r="A64" s="66"/>
      <c r="B64" s="301"/>
      <c r="C64" s="301"/>
      <c r="D64" s="301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</row>
    <row r="65" spans="1:238" ht="41.25" customHeight="1" hidden="1">
      <c r="A65" s="66"/>
      <c r="B65" s="301"/>
      <c r="C65" s="301"/>
      <c r="D65" s="301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</row>
    <row r="66" spans="1:238" ht="41.25" customHeight="1" hidden="1" thickBot="1">
      <c r="A66" s="66"/>
      <c r="B66" s="301"/>
      <c r="C66" s="301"/>
      <c r="D66" s="301"/>
      <c r="G66" s="43"/>
      <c r="H66" s="43"/>
      <c r="I66" s="43"/>
      <c r="J66" s="43"/>
      <c r="K66" s="43"/>
      <c r="L66" s="43"/>
      <c r="M66" s="43"/>
      <c r="N66" s="43"/>
      <c r="O66" s="43"/>
      <c r="P66" s="43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</row>
    <row r="67" spans="1:238" s="69" customFormat="1" ht="41.25" customHeight="1" thickBot="1">
      <c r="A67" s="68"/>
      <c r="L67" s="70"/>
      <c r="M67" s="70"/>
      <c r="N67" s="70"/>
      <c r="O67" s="70"/>
      <c r="P67" s="71" t="s">
        <v>6</v>
      </c>
      <c r="Q67" s="71" t="s">
        <v>4</v>
      </c>
      <c r="R67" s="71" t="s">
        <v>7</v>
      </c>
      <c r="S67" s="72"/>
      <c r="T67" s="71" t="s">
        <v>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75" customFormat="1" ht="41.25" customHeight="1" thickBot="1">
      <c r="A68" s="74" t="s">
        <v>18</v>
      </c>
      <c r="L68" s="76"/>
      <c r="M68" s="76"/>
      <c r="N68" s="76"/>
      <c r="O68" s="76"/>
      <c r="P68" s="77">
        <v>7250000</v>
      </c>
      <c r="Q68" s="77">
        <v>3750000</v>
      </c>
      <c r="R68" s="82">
        <v>0</v>
      </c>
      <c r="S68" s="78"/>
      <c r="T68" s="77">
        <v>5389000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</row>
    <row r="69" spans="1:238" ht="16.5" thickBot="1">
      <c r="A69" s="66"/>
      <c r="L69" s="43"/>
      <c r="M69" s="43"/>
      <c r="N69" s="43"/>
      <c r="O69" s="43"/>
      <c r="P69" s="43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</row>
    <row r="70" spans="1:238" s="79" customFormat="1" ht="32.25" thickBot="1">
      <c r="A70" s="45" t="s">
        <v>19</v>
      </c>
      <c r="G70" s="80">
        <f aca="true" t="shared" si="15" ref="G70:T70">F70+G52-G68</f>
        <v>700000</v>
      </c>
      <c r="H70" s="80">
        <f t="shared" si="15"/>
        <v>1755000</v>
      </c>
      <c r="I70" s="80">
        <f t="shared" si="15"/>
        <v>2810000</v>
      </c>
      <c r="J70" s="80">
        <f t="shared" si="15"/>
        <v>4035000</v>
      </c>
      <c r="K70" s="80">
        <f t="shared" si="15"/>
        <v>5035000</v>
      </c>
      <c r="L70" s="80">
        <f t="shared" si="15"/>
        <v>6235000</v>
      </c>
      <c r="M70" s="80">
        <f t="shared" si="15"/>
        <v>7435000</v>
      </c>
      <c r="N70" s="80">
        <f t="shared" si="15"/>
        <v>8635000</v>
      </c>
      <c r="O70" s="80">
        <f t="shared" si="15"/>
        <v>9835000</v>
      </c>
      <c r="P70" s="80">
        <f t="shared" si="15"/>
        <v>3785000</v>
      </c>
      <c r="Q70" s="80">
        <f t="shared" si="15"/>
        <v>1235000</v>
      </c>
      <c r="R70" s="80">
        <f t="shared" si="15"/>
        <v>2535000</v>
      </c>
      <c r="S70" s="80">
        <f t="shared" si="15"/>
        <v>3835000</v>
      </c>
      <c r="T70" s="81">
        <f t="shared" si="15"/>
        <v>-254000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2" spans="7:16" ht="12.75"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4" spans="7:11" ht="12.75">
      <c r="G74" s="43"/>
      <c r="H74" s="43"/>
      <c r="I74" s="43"/>
      <c r="J74" s="43"/>
      <c r="K74" s="43"/>
    </row>
    <row r="75" spans="7:11" ht="12.75">
      <c r="G75" s="43"/>
      <c r="H75" s="43"/>
      <c r="I75" s="43"/>
      <c r="J75" s="43"/>
      <c r="K75" s="43"/>
    </row>
    <row r="77" spans="7:11" ht="12.75">
      <c r="G77" s="43"/>
      <c r="H77" s="43"/>
      <c r="I77" s="43"/>
      <c r="J77" s="43"/>
      <c r="K77" s="43"/>
    </row>
  </sheetData>
  <mergeCells count="10">
    <mergeCell ref="Q51:T51"/>
    <mergeCell ref="B58:D66"/>
    <mergeCell ref="G11:K11"/>
    <mergeCell ref="L11:P11"/>
    <mergeCell ref="Q11:T11"/>
    <mergeCell ref="B18:D26"/>
    <mergeCell ref="A43:A50"/>
    <mergeCell ref="A3:A10"/>
    <mergeCell ref="G51:K51"/>
    <mergeCell ref="L51:P5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55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7"/>
  <sheetViews>
    <sheetView tabSelected="1" zoomScale="80" zoomScaleNormal="80" workbookViewId="0" topLeftCell="C178">
      <selection activeCell="A180" sqref="A180:P180"/>
    </sheetView>
  </sheetViews>
  <sheetFormatPr defaultColWidth="9.00390625" defaultRowHeight="12.75"/>
  <cols>
    <col min="1" max="1" width="27.75390625" style="0" customWidth="1"/>
    <col min="2" max="2" width="3.375" style="0" hidden="1" customWidth="1"/>
    <col min="3" max="3" width="7.625" style="0" bestFit="1" customWidth="1"/>
    <col min="11" max="11" width="10.125" style="0" bestFit="1" customWidth="1"/>
    <col min="12" max="13" width="9.25390625" style="0" bestFit="1" customWidth="1"/>
    <col min="14" max="14" width="9.875" style="0" bestFit="1" customWidth="1"/>
    <col min="15" max="15" width="9.625" style="0" customWidth="1"/>
    <col min="16" max="16" width="9.875" style="0" bestFit="1" customWidth="1"/>
    <col min="17" max="66" width="9.125" style="257" customWidth="1"/>
  </cols>
  <sheetData>
    <row r="1" spans="3:16" ht="12.75" hidden="1">
      <c r="C1" s="103">
        <v>2000</v>
      </c>
      <c r="D1" s="103">
        <v>2001</v>
      </c>
      <c r="E1" s="103">
        <v>2002</v>
      </c>
      <c r="F1" s="103">
        <v>2003</v>
      </c>
      <c r="G1" s="103">
        <v>2004</v>
      </c>
      <c r="H1" s="103">
        <v>2005</v>
      </c>
      <c r="I1" s="103">
        <v>2006</v>
      </c>
      <c r="J1" s="103">
        <v>2007</v>
      </c>
      <c r="K1" s="103">
        <v>2008</v>
      </c>
      <c r="L1" s="103">
        <v>2009</v>
      </c>
      <c r="M1" s="103">
        <v>2010</v>
      </c>
      <c r="N1" s="103">
        <v>2011</v>
      </c>
      <c r="O1" s="103">
        <v>2012</v>
      </c>
      <c r="P1" s="104">
        <v>2013</v>
      </c>
    </row>
    <row r="2" spans="1:17" ht="12.75" hidden="1">
      <c r="A2" s="112" t="s">
        <v>14</v>
      </c>
      <c r="B2" s="115"/>
      <c r="C2" s="109">
        <v>700000</v>
      </c>
      <c r="D2" s="105">
        <v>1055000</v>
      </c>
      <c r="E2" s="105">
        <v>1055000</v>
      </c>
      <c r="F2" s="105">
        <v>1225000</v>
      </c>
      <c r="G2" s="105">
        <v>1000000</v>
      </c>
      <c r="H2" s="105">
        <v>1600000</v>
      </c>
      <c r="I2" s="105">
        <v>1300000</v>
      </c>
      <c r="J2" s="105">
        <v>1600000</v>
      </c>
      <c r="K2" s="105">
        <v>1700000</v>
      </c>
      <c r="L2" s="105">
        <v>2200000</v>
      </c>
      <c r="M2" s="105">
        <v>1950000</v>
      </c>
      <c r="N2" s="105">
        <v>2000000</v>
      </c>
      <c r="O2" s="105">
        <v>2000000</v>
      </c>
      <c r="P2" s="106">
        <v>2000000</v>
      </c>
      <c r="Q2" s="258"/>
    </row>
    <row r="3" spans="1:17" ht="13.5" hidden="1" thickBot="1">
      <c r="A3" s="113" t="s">
        <v>18</v>
      </c>
      <c r="B3" s="116"/>
      <c r="C3" s="110"/>
      <c r="D3" s="107"/>
      <c r="E3" s="107"/>
      <c r="F3" s="107"/>
      <c r="G3" s="107"/>
      <c r="H3" s="107"/>
      <c r="I3" s="107"/>
      <c r="J3" s="107"/>
      <c r="K3" s="107"/>
      <c r="L3" s="107">
        <v>7250000</v>
      </c>
      <c r="M3" s="107">
        <v>3750000</v>
      </c>
      <c r="N3" s="107">
        <v>5000000</v>
      </c>
      <c r="O3" s="107"/>
      <c r="P3" s="108">
        <v>5389000</v>
      </c>
      <c r="Q3" s="258"/>
    </row>
    <row r="4" spans="1:17" ht="13.5" hidden="1" thickBot="1">
      <c r="A4" s="114" t="s">
        <v>23</v>
      </c>
      <c r="B4" s="117"/>
      <c r="C4" s="111">
        <f>B4+C2-C3</f>
        <v>700000</v>
      </c>
      <c r="D4" s="111">
        <f aca="true" t="shared" si="0" ref="D4:P4">C4+D2-D3</f>
        <v>1755000</v>
      </c>
      <c r="E4" s="111">
        <f t="shared" si="0"/>
        <v>2810000</v>
      </c>
      <c r="F4" s="111">
        <f t="shared" si="0"/>
        <v>4035000</v>
      </c>
      <c r="G4" s="111">
        <f t="shared" si="0"/>
        <v>5035000</v>
      </c>
      <c r="H4" s="111">
        <f t="shared" si="0"/>
        <v>6635000</v>
      </c>
      <c r="I4" s="111">
        <f t="shared" si="0"/>
        <v>7935000</v>
      </c>
      <c r="J4" s="111">
        <f t="shared" si="0"/>
        <v>9535000</v>
      </c>
      <c r="K4" s="111">
        <f t="shared" si="0"/>
        <v>11235000</v>
      </c>
      <c r="L4" s="111">
        <f t="shared" si="0"/>
        <v>6185000</v>
      </c>
      <c r="M4" s="111">
        <f t="shared" si="0"/>
        <v>4385000</v>
      </c>
      <c r="N4" s="111">
        <f t="shared" si="0"/>
        <v>1385000</v>
      </c>
      <c r="O4" s="111">
        <f t="shared" si="0"/>
        <v>3385000</v>
      </c>
      <c r="P4" s="111">
        <f t="shared" si="0"/>
        <v>-4000</v>
      </c>
      <c r="Q4" s="258"/>
    </row>
    <row r="5" spans="3:16" ht="12.75" hidden="1">
      <c r="C5" s="103">
        <v>2000</v>
      </c>
      <c r="D5" s="103">
        <v>2001</v>
      </c>
      <c r="E5" s="103">
        <v>2002</v>
      </c>
      <c r="F5" s="103">
        <v>2003</v>
      </c>
      <c r="G5" s="103">
        <v>2004</v>
      </c>
      <c r="H5" s="103">
        <v>2005</v>
      </c>
      <c r="I5" s="103">
        <v>2006</v>
      </c>
      <c r="J5" s="103">
        <v>2007</v>
      </c>
      <c r="K5" s="103">
        <v>2008</v>
      </c>
      <c r="L5" s="103">
        <v>2009</v>
      </c>
      <c r="M5" s="103">
        <v>2010</v>
      </c>
      <c r="N5" s="103">
        <v>2011</v>
      </c>
      <c r="O5" s="103">
        <v>2012</v>
      </c>
      <c r="P5" s="104">
        <v>2013</v>
      </c>
    </row>
    <row r="6" spans="1:17" ht="12.75" hidden="1">
      <c r="A6" s="112" t="s">
        <v>14</v>
      </c>
      <c r="B6" s="115"/>
      <c r="C6" s="109">
        <v>700000</v>
      </c>
      <c r="D6" s="105">
        <v>1055000</v>
      </c>
      <c r="E6" s="105">
        <v>1055000</v>
      </c>
      <c r="F6" s="105">
        <v>1225000</v>
      </c>
      <c r="G6" s="105">
        <v>1000000</v>
      </c>
      <c r="H6" s="105">
        <v>1000000</v>
      </c>
      <c r="I6" s="105">
        <v>1000000</v>
      </c>
      <c r="J6" s="105">
        <v>1000000</v>
      </c>
      <c r="K6" s="105">
        <v>1000000</v>
      </c>
      <c r="L6" s="105">
        <v>1000000</v>
      </c>
      <c r="M6" s="105">
        <v>1000000</v>
      </c>
      <c r="N6" s="105">
        <v>1000000</v>
      </c>
      <c r="O6" s="105">
        <v>1000000</v>
      </c>
      <c r="P6" s="105">
        <v>1000000</v>
      </c>
      <c r="Q6" s="258"/>
    </row>
    <row r="7" spans="1:17" ht="13.5" hidden="1" thickBot="1">
      <c r="A7" s="113" t="s">
        <v>18</v>
      </c>
      <c r="B7" s="116"/>
      <c r="C7" s="110"/>
      <c r="D7" s="107"/>
      <c r="E7" s="107"/>
      <c r="F7" s="107"/>
      <c r="G7" s="107"/>
      <c r="H7" s="107"/>
      <c r="I7" s="107"/>
      <c r="J7" s="107"/>
      <c r="K7" s="107"/>
      <c r="L7" s="107">
        <v>7250000</v>
      </c>
      <c r="M7" s="107">
        <v>3750000</v>
      </c>
      <c r="N7" s="107">
        <v>5000000</v>
      </c>
      <c r="O7" s="107"/>
      <c r="P7" s="108">
        <v>5389000</v>
      </c>
      <c r="Q7" s="258"/>
    </row>
    <row r="8" spans="1:17" ht="13.5" hidden="1" thickBot="1">
      <c r="A8" s="114" t="s">
        <v>23</v>
      </c>
      <c r="B8" s="117"/>
      <c r="C8" s="111">
        <f aca="true" t="shared" si="1" ref="C8:P8">B8+C6-C7</f>
        <v>700000</v>
      </c>
      <c r="D8" s="111">
        <f t="shared" si="1"/>
        <v>1755000</v>
      </c>
      <c r="E8" s="111">
        <f t="shared" si="1"/>
        <v>2810000</v>
      </c>
      <c r="F8" s="111">
        <f t="shared" si="1"/>
        <v>4035000</v>
      </c>
      <c r="G8" s="111">
        <f t="shared" si="1"/>
        <v>5035000</v>
      </c>
      <c r="H8" s="111">
        <f t="shared" si="1"/>
        <v>6035000</v>
      </c>
      <c r="I8" s="111">
        <f t="shared" si="1"/>
        <v>7035000</v>
      </c>
      <c r="J8" s="111">
        <f t="shared" si="1"/>
        <v>8035000</v>
      </c>
      <c r="K8" s="111">
        <f t="shared" si="1"/>
        <v>9035000</v>
      </c>
      <c r="L8" s="111">
        <f t="shared" si="1"/>
        <v>2785000</v>
      </c>
      <c r="M8" s="111">
        <f t="shared" si="1"/>
        <v>35000</v>
      </c>
      <c r="N8" s="111">
        <f t="shared" si="1"/>
        <v>-3965000</v>
      </c>
      <c r="O8" s="111">
        <f t="shared" si="1"/>
        <v>-2965000</v>
      </c>
      <c r="P8" s="111">
        <f t="shared" si="1"/>
        <v>-7354000</v>
      </c>
      <c r="Q8" s="258"/>
    </row>
    <row r="9" spans="3:16" ht="12.75" hidden="1">
      <c r="C9" s="103">
        <v>2000</v>
      </c>
      <c r="D9" s="103">
        <v>2001</v>
      </c>
      <c r="E9" s="103">
        <v>2002</v>
      </c>
      <c r="F9" s="103">
        <v>2003</v>
      </c>
      <c r="G9" s="103">
        <v>2004</v>
      </c>
      <c r="H9" s="103">
        <v>2005</v>
      </c>
      <c r="I9" s="103">
        <v>2006</v>
      </c>
      <c r="J9" s="103">
        <v>2007</v>
      </c>
      <c r="K9" s="103">
        <v>2008</v>
      </c>
      <c r="L9" s="103">
        <v>2009</v>
      </c>
      <c r="M9" s="103">
        <v>2010</v>
      </c>
      <c r="N9" s="103">
        <v>2011</v>
      </c>
      <c r="O9" s="103">
        <v>2012</v>
      </c>
      <c r="P9" s="104">
        <v>2013</v>
      </c>
    </row>
    <row r="10" spans="1:17" ht="12.75" hidden="1">
      <c r="A10" s="112" t="s">
        <v>14</v>
      </c>
      <c r="B10" s="115"/>
      <c r="C10" s="109">
        <v>700000</v>
      </c>
      <c r="D10" s="105">
        <v>1055000</v>
      </c>
      <c r="E10" s="105">
        <v>1055000</v>
      </c>
      <c r="F10" s="105">
        <v>1225000</v>
      </c>
      <c r="G10" s="105">
        <v>1000000</v>
      </c>
      <c r="H10" s="105">
        <v>1000000</v>
      </c>
      <c r="I10" s="105">
        <f>I2</f>
        <v>1300000</v>
      </c>
      <c r="J10" s="105">
        <f aca="true" t="shared" si="2" ref="J10:P10">J2</f>
        <v>1600000</v>
      </c>
      <c r="K10" s="105">
        <f t="shared" si="2"/>
        <v>1700000</v>
      </c>
      <c r="L10" s="105">
        <f t="shared" si="2"/>
        <v>2200000</v>
      </c>
      <c r="M10" s="105">
        <f t="shared" si="2"/>
        <v>1950000</v>
      </c>
      <c r="N10" s="105">
        <f t="shared" si="2"/>
        <v>2000000</v>
      </c>
      <c r="O10" s="105">
        <f>O2</f>
        <v>2000000</v>
      </c>
      <c r="P10" s="105">
        <f t="shared" si="2"/>
        <v>2000000</v>
      </c>
      <c r="Q10" s="258"/>
    </row>
    <row r="11" spans="1:17" ht="13.5" hidden="1" thickBot="1">
      <c r="A11" s="113" t="s">
        <v>18</v>
      </c>
      <c r="B11" s="116"/>
      <c r="C11" s="110"/>
      <c r="D11" s="107"/>
      <c r="E11" s="107"/>
      <c r="F11" s="107"/>
      <c r="G11" s="107"/>
      <c r="H11" s="107"/>
      <c r="I11" s="107"/>
      <c r="J11" s="107"/>
      <c r="K11" s="107"/>
      <c r="L11" s="107">
        <v>7250000</v>
      </c>
      <c r="M11" s="107">
        <v>3750000</v>
      </c>
      <c r="N11" s="107">
        <v>5000000</v>
      </c>
      <c r="O11" s="107"/>
      <c r="P11" s="108">
        <v>5389000</v>
      </c>
      <c r="Q11" s="258"/>
    </row>
    <row r="12" spans="1:17" ht="13.5" hidden="1" thickBot="1">
      <c r="A12" s="114" t="s">
        <v>23</v>
      </c>
      <c r="B12" s="117"/>
      <c r="C12" s="111">
        <f aca="true" t="shared" si="3" ref="C12:P12">B12+C10-C11</f>
        <v>700000</v>
      </c>
      <c r="D12" s="111">
        <f t="shared" si="3"/>
        <v>1755000</v>
      </c>
      <c r="E12" s="111">
        <f t="shared" si="3"/>
        <v>2810000</v>
      </c>
      <c r="F12" s="111">
        <f t="shared" si="3"/>
        <v>4035000</v>
      </c>
      <c r="G12" s="111">
        <f t="shared" si="3"/>
        <v>5035000</v>
      </c>
      <c r="H12" s="111">
        <f t="shared" si="3"/>
        <v>6035000</v>
      </c>
      <c r="I12" s="111">
        <f t="shared" si="3"/>
        <v>7335000</v>
      </c>
      <c r="J12" s="111">
        <f t="shared" si="3"/>
        <v>8935000</v>
      </c>
      <c r="K12" s="111">
        <f t="shared" si="3"/>
        <v>10635000</v>
      </c>
      <c r="L12" s="111">
        <f t="shared" si="3"/>
        <v>5585000</v>
      </c>
      <c r="M12" s="111">
        <f t="shared" si="3"/>
        <v>3785000</v>
      </c>
      <c r="N12" s="111">
        <f t="shared" si="3"/>
        <v>785000</v>
      </c>
      <c r="O12" s="111">
        <f t="shared" si="3"/>
        <v>2785000</v>
      </c>
      <c r="P12" s="111">
        <f t="shared" si="3"/>
        <v>-604000</v>
      </c>
      <c r="Q12" s="258"/>
    </row>
    <row r="13" spans="3:66" s="161" customFormat="1" ht="12.75" hidden="1">
      <c r="C13" s="162">
        <v>2000</v>
      </c>
      <c r="D13" s="162">
        <v>2001</v>
      </c>
      <c r="E13" s="162">
        <v>2002</v>
      </c>
      <c r="F13" s="162">
        <v>2003</v>
      </c>
      <c r="G13" s="162">
        <v>2004</v>
      </c>
      <c r="H13" s="162">
        <v>2005</v>
      </c>
      <c r="I13" s="162">
        <v>2006</v>
      </c>
      <c r="J13" s="162">
        <v>2007</v>
      </c>
      <c r="K13" s="162">
        <v>2008</v>
      </c>
      <c r="L13" s="162">
        <v>2009</v>
      </c>
      <c r="M13" s="162">
        <v>2010</v>
      </c>
      <c r="N13" s="162">
        <v>2011</v>
      </c>
      <c r="O13" s="162">
        <v>2012</v>
      </c>
      <c r="P13" s="163">
        <v>2013</v>
      </c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</row>
    <row r="14" spans="1:66" s="161" customFormat="1" ht="12.75" hidden="1">
      <c r="A14" s="164" t="s">
        <v>14</v>
      </c>
      <c r="B14" s="165"/>
      <c r="C14" s="109">
        <v>700000</v>
      </c>
      <c r="D14" s="105">
        <v>1055000</v>
      </c>
      <c r="E14" s="105">
        <v>1055000</v>
      </c>
      <c r="F14" s="105">
        <v>1225000</v>
      </c>
      <c r="G14" s="105">
        <v>1000000</v>
      </c>
      <c r="H14" s="105">
        <v>1600000</v>
      </c>
      <c r="I14" s="105">
        <v>1300000</v>
      </c>
      <c r="J14" s="105">
        <v>1600000</v>
      </c>
      <c r="K14" s="105">
        <v>1700000</v>
      </c>
      <c r="L14" s="105">
        <v>2200000</v>
      </c>
      <c r="M14" s="105">
        <v>1950000</v>
      </c>
      <c r="N14" s="105">
        <v>2000000</v>
      </c>
      <c r="O14" s="105">
        <v>2000000</v>
      </c>
      <c r="P14" s="106">
        <v>2000000</v>
      </c>
      <c r="Q14" s="258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</row>
    <row r="15" spans="1:66" s="161" customFormat="1" ht="13.5" hidden="1" thickBot="1">
      <c r="A15" s="166" t="s">
        <v>18</v>
      </c>
      <c r="B15" s="167"/>
      <c r="C15" s="110"/>
      <c r="D15" s="107"/>
      <c r="E15" s="107"/>
      <c r="F15" s="107"/>
      <c r="G15" s="107"/>
      <c r="H15" s="107"/>
      <c r="I15" s="107"/>
      <c r="J15" s="107"/>
      <c r="K15" s="107"/>
      <c r="L15" s="107">
        <v>7250000</v>
      </c>
      <c r="M15" s="107">
        <v>3750000</v>
      </c>
      <c r="N15" s="107">
        <v>5000000</v>
      </c>
      <c r="O15" s="107"/>
      <c r="P15" s="108">
        <v>5389000</v>
      </c>
      <c r="Q15" s="258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</row>
    <row r="16" spans="1:66" s="161" customFormat="1" ht="13.5" hidden="1" thickBot="1">
      <c r="A16" s="168" t="s">
        <v>23</v>
      </c>
      <c r="B16" s="169"/>
      <c r="C16" s="111">
        <f aca="true" t="shared" si="4" ref="C16:P16">B16+C14-C15</f>
        <v>700000</v>
      </c>
      <c r="D16" s="111">
        <f t="shared" si="4"/>
        <v>1755000</v>
      </c>
      <c r="E16" s="111">
        <f t="shared" si="4"/>
        <v>2810000</v>
      </c>
      <c r="F16" s="111">
        <f t="shared" si="4"/>
        <v>4035000</v>
      </c>
      <c r="G16" s="111">
        <f t="shared" si="4"/>
        <v>5035000</v>
      </c>
      <c r="H16" s="111">
        <f t="shared" si="4"/>
        <v>6635000</v>
      </c>
      <c r="I16" s="111">
        <f t="shared" si="4"/>
        <v>7935000</v>
      </c>
      <c r="J16" s="111">
        <f t="shared" si="4"/>
        <v>9535000</v>
      </c>
      <c r="K16" s="111">
        <f t="shared" si="4"/>
        <v>11235000</v>
      </c>
      <c r="L16" s="111">
        <f t="shared" si="4"/>
        <v>6185000</v>
      </c>
      <c r="M16" s="111">
        <f t="shared" si="4"/>
        <v>4385000</v>
      </c>
      <c r="N16" s="111">
        <f t="shared" si="4"/>
        <v>1385000</v>
      </c>
      <c r="O16" s="111">
        <f t="shared" si="4"/>
        <v>3385000</v>
      </c>
      <c r="P16" s="111">
        <f t="shared" si="4"/>
        <v>-4000</v>
      </c>
      <c r="Q16" s="258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</row>
    <row r="17" spans="3:66" s="170" customFormat="1" ht="12.75" hidden="1">
      <c r="C17" s="171">
        <v>2000</v>
      </c>
      <c r="D17" s="171">
        <v>2001</v>
      </c>
      <c r="E17" s="171">
        <v>2002</v>
      </c>
      <c r="F17" s="171">
        <v>2003</v>
      </c>
      <c r="G17" s="171">
        <v>2004</v>
      </c>
      <c r="H17" s="171">
        <v>2005</v>
      </c>
      <c r="I17" s="171">
        <v>2006</v>
      </c>
      <c r="J17" s="171">
        <v>2007</v>
      </c>
      <c r="K17" s="171">
        <v>2008</v>
      </c>
      <c r="L17" s="171">
        <v>2009</v>
      </c>
      <c r="M17" s="171">
        <v>2010</v>
      </c>
      <c r="N17" s="171">
        <v>2011</v>
      </c>
      <c r="O17" s="171">
        <v>2012</v>
      </c>
      <c r="P17" s="172">
        <v>2013</v>
      </c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</row>
    <row r="18" spans="1:66" s="170" customFormat="1" ht="12.75" hidden="1">
      <c r="A18" s="173" t="s">
        <v>14</v>
      </c>
      <c r="B18" s="174"/>
      <c r="C18" s="109">
        <v>700000</v>
      </c>
      <c r="D18" s="105">
        <v>1055000</v>
      </c>
      <c r="E18" s="105">
        <v>1055000</v>
      </c>
      <c r="F18" s="105">
        <v>1225000</v>
      </c>
      <c r="G18" s="105">
        <v>1000000</v>
      </c>
      <c r="H18" s="105">
        <v>1600000</v>
      </c>
      <c r="I18" s="105">
        <v>1300000</v>
      </c>
      <c r="J18" s="105">
        <v>1600000</v>
      </c>
      <c r="K18" s="105">
        <v>1700000</v>
      </c>
      <c r="L18" s="105">
        <v>2200000</v>
      </c>
      <c r="M18" s="105">
        <v>1950000</v>
      </c>
      <c r="N18" s="105">
        <v>2000000</v>
      </c>
      <c r="O18" s="105">
        <v>2000000</v>
      </c>
      <c r="P18" s="106">
        <v>2000000</v>
      </c>
      <c r="Q18" s="258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</row>
    <row r="19" spans="1:66" s="170" customFormat="1" ht="13.5" hidden="1" thickBot="1">
      <c r="A19" s="175" t="s">
        <v>18</v>
      </c>
      <c r="B19" s="176"/>
      <c r="C19" s="110"/>
      <c r="D19" s="107"/>
      <c r="E19" s="107"/>
      <c r="F19" s="107"/>
      <c r="G19" s="107"/>
      <c r="H19" s="107"/>
      <c r="I19" s="107"/>
      <c r="J19" s="107"/>
      <c r="K19" s="107"/>
      <c r="L19" s="107">
        <v>7250000</v>
      </c>
      <c r="M19" s="107">
        <v>3750000</v>
      </c>
      <c r="N19" s="107">
        <v>5000000</v>
      </c>
      <c r="O19" s="107"/>
      <c r="P19" s="108">
        <v>5389000</v>
      </c>
      <c r="Q19" s="258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</row>
    <row r="20" spans="1:66" s="170" customFormat="1" ht="13.5" hidden="1" thickBot="1">
      <c r="A20" s="177" t="s">
        <v>23</v>
      </c>
      <c r="B20" s="178"/>
      <c r="C20" s="111">
        <f aca="true" t="shared" si="5" ref="C20:P20">B20+C18-C19</f>
        <v>700000</v>
      </c>
      <c r="D20" s="111">
        <f t="shared" si="5"/>
        <v>1755000</v>
      </c>
      <c r="E20" s="111">
        <f t="shared" si="5"/>
        <v>2810000</v>
      </c>
      <c r="F20" s="111">
        <f t="shared" si="5"/>
        <v>4035000</v>
      </c>
      <c r="G20" s="111">
        <f t="shared" si="5"/>
        <v>5035000</v>
      </c>
      <c r="H20" s="111">
        <f t="shared" si="5"/>
        <v>6635000</v>
      </c>
      <c r="I20" s="111">
        <f t="shared" si="5"/>
        <v>7935000</v>
      </c>
      <c r="J20" s="111">
        <f t="shared" si="5"/>
        <v>9535000</v>
      </c>
      <c r="K20" s="111">
        <f t="shared" si="5"/>
        <v>11235000</v>
      </c>
      <c r="L20" s="111">
        <f t="shared" si="5"/>
        <v>6185000</v>
      </c>
      <c r="M20" s="111">
        <f t="shared" si="5"/>
        <v>4385000</v>
      </c>
      <c r="N20" s="111">
        <f t="shared" si="5"/>
        <v>1385000</v>
      </c>
      <c r="O20" s="111">
        <f t="shared" si="5"/>
        <v>3385000</v>
      </c>
      <c r="P20" s="111">
        <f t="shared" si="5"/>
        <v>-4000</v>
      </c>
      <c r="Q20" s="258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</row>
    <row r="21" spans="3:66" s="179" customFormat="1" ht="12.75" hidden="1">
      <c r="C21" s="180">
        <v>2000</v>
      </c>
      <c r="D21" s="180">
        <v>2001</v>
      </c>
      <c r="E21" s="180">
        <v>2002</v>
      </c>
      <c r="F21" s="180">
        <v>2003</v>
      </c>
      <c r="G21" s="180">
        <v>2004</v>
      </c>
      <c r="H21" s="180">
        <v>2005</v>
      </c>
      <c r="I21" s="180">
        <v>2006</v>
      </c>
      <c r="J21" s="180">
        <v>2007</v>
      </c>
      <c r="K21" s="180">
        <v>2008</v>
      </c>
      <c r="L21" s="180">
        <v>2009</v>
      </c>
      <c r="M21" s="180">
        <v>2010</v>
      </c>
      <c r="N21" s="180">
        <v>2011</v>
      </c>
      <c r="O21" s="180">
        <v>2012</v>
      </c>
      <c r="P21" s="181">
        <v>2013</v>
      </c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</row>
    <row r="22" spans="1:66" s="179" customFormat="1" ht="12.75" hidden="1">
      <c r="A22" s="182" t="s">
        <v>14</v>
      </c>
      <c r="B22" s="183"/>
      <c r="C22" s="109">
        <v>700000</v>
      </c>
      <c r="D22" s="105">
        <v>1055000</v>
      </c>
      <c r="E22" s="105">
        <v>1055000</v>
      </c>
      <c r="F22" s="105">
        <v>1225000</v>
      </c>
      <c r="G22" s="105">
        <v>1000000</v>
      </c>
      <c r="H22" s="105">
        <v>1600000</v>
      </c>
      <c r="I22" s="105">
        <v>1300000</v>
      </c>
      <c r="J22" s="105">
        <v>1600000</v>
      </c>
      <c r="K22" s="105">
        <v>1700000</v>
      </c>
      <c r="L22" s="105">
        <v>2200000</v>
      </c>
      <c r="M22" s="105">
        <v>1950000</v>
      </c>
      <c r="N22" s="105">
        <v>2000000</v>
      </c>
      <c r="O22" s="105">
        <v>2000000</v>
      </c>
      <c r="P22" s="106">
        <v>2000000</v>
      </c>
      <c r="Q22" s="258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</row>
    <row r="23" spans="1:66" s="179" customFormat="1" ht="13.5" hidden="1" thickBot="1">
      <c r="A23" s="184" t="s">
        <v>18</v>
      </c>
      <c r="B23" s="185"/>
      <c r="C23" s="110"/>
      <c r="D23" s="107"/>
      <c r="E23" s="107"/>
      <c r="F23" s="107"/>
      <c r="G23" s="107"/>
      <c r="H23" s="107"/>
      <c r="I23" s="107"/>
      <c r="J23" s="107"/>
      <c r="K23" s="107"/>
      <c r="L23" s="107">
        <v>7250000</v>
      </c>
      <c r="M23" s="107">
        <v>3750000</v>
      </c>
      <c r="N23" s="107">
        <v>5000000</v>
      </c>
      <c r="O23" s="107"/>
      <c r="P23" s="108">
        <v>5389000</v>
      </c>
      <c r="Q23" s="258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</row>
    <row r="24" spans="1:66" s="179" customFormat="1" ht="13.5" hidden="1" thickBot="1">
      <c r="A24" s="186" t="s">
        <v>23</v>
      </c>
      <c r="B24" s="187"/>
      <c r="C24" s="111">
        <f aca="true" t="shared" si="6" ref="C24:P24">B24+C22-C23</f>
        <v>700000</v>
      </c>
      <c r="D24" s="111">
        <f t="shared" si="6"/>
        <v>1755000</v>
      </c>
      <c r="E24" s="111">
        <f t="shared" si="6"/>
        <v>2810000</v>
      </c>
      <c r="F24" s="111">
        <f t="shared" si="6"/>
        <v>4035000</v>
      </c>
      <c r="G24" s="111">
        <f t="shared" si="6"/>
        <v>5035000</v>
      </c>
      <c r="H24" s="111">
        <f t="shared" si="6"/>
        <v>6635000</v>
      </c>
      <c r="I24" s="111">
        <f t="shared" si="6"/>
        <v>7935000</v>
      </c>
      <c r="J24" s="111">
        <f t="shared" si="6"/>
        <v>9535000</v>
      </c>
      <c r="K24" s="111">
        <f t="shared" si="6"/>
        <v>11235000</v>
      </c>
      <c r="L24" s="111">
        <f t="shared" si="6"/>
        <v>6185000</v>
      </c>
      <c r="M24" s="111">
        <f t="shared" si="6"/>
        <v>4385000</v>
      </c>
      <c r="N24" s="111">
        <f t="shared" si="6"/>
        <v>1385000</v>
      </c>
      <c r="O24" s="111">
        <f t="shared" si="6"/>
        <v>3385000</v>
      </c>
      <c r="P24" s="111">
        <f t="shared" si="6"/>
        <v>-4000</v>
      </c>
      <c r="Q24" s="258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</row>
    <row r="25" spans="3:66" s="189" customFormat="1" ht="12.75" hidden="1">
      <c r="C25" s="190">
        <v>2000</v>
      </c>
      <c r="D25" s="190">
        <v>2001</v>
      </c>
      <c r="E25" s="190">
        <v>2002</v>
      </c>
      <c r="F25" s="190">
        <v>2003</v>
      </c>
      <c r="G25" s="190">
        <v>2004</v>
      </c>
      <c r="H25" s="190">
        <v>2005</v>
      </c>
      <c r="I25" s="190">
        <v>2006</v>
      </c>
      <c r="J25" s="190">
        <v>2007</v>
      </c>
      <c r="K25" s="190">
        <v>2008</v>
      </c>
      <c r="L25" s="190">
        <v>2009</v>
      </c>
      <c r="M25" s="190">
        <v>2010</v>
      </c>
      <c r="N25" s="190">
        <v>2011</v>
      </c>
      <c r="O25" s="190">
        <v>2012</v>
      </c>
      <c r="P25" s="191">
        <v>2013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</row>
    <row r="26" spans="1:66" s="189" customFormat="1" ht="12.75" hidden="1">
      <c r="A26" s="192" t="s">
        <v>14</v>
      </c>
      <c r="B26" s="193"/>
      <c r="C26" s="194">
        <v>700000</v>
      </c>
      <c r="D26" s="195">
        <v>1055000</v>
      </c>
      <c r="E26" s="195">
        <v>1055000</v>
      </c>
      <c r="F26" s="195">
        <v>1225000</v>
      </c>
      <c r="G26" s="195">
        <v>1000000</v>
      </c>
      <c r="H26" s="195">
        <v>1600000</v>
      </c>
      <c r="I26" s="195">
        <v>1300000</v>
      </c>
      <c r="J26" s="195">
        <v>1600000</v>
      </c>
      <c r="K26" s="195">
        <v>1700000</v>
      </c>
      <c r="L26" s="195">
        <v>2200000</v>
      </c>
      <c r="M26" s="195">
        <v>1950000</v>
      </c>
      <c r="N26" s="195">
        <v>2000000</v>
      </c>
      <c r="O26" s="195">
        <v>2000000</v>
      </c>
      <c r="P26" s="196">
        <v>2000000</v>
      </c>
      <c r="Q26" s="258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</row>
    <row r="27" spans="1:66" s="189" customFormat="1" ht="13.5" hidden="1" thickBot="1">
      <c r="A27" s="197" t="s">
        <v>18</v>
      </c>
      <c r="B27" s="198"/>
      <c r="C27" s="199"/>
      <c r="D27" s="200"/>
      <c r="E27" s="200"/>
      <c r="F27" s="200"/>
      <c r="G27" s="200"/>
      <c r="H27" s="200"/>
      <c r="I27" s="200"/>
      <c r="J27" s="200"/>
      <c r="K27" s="200"/>
      <c r="L27" s="200">
        <v>7250000</v>
      </c>
      <c r="M27" s="200">
        <v>3750000</v>
      </c>
      <c r="N27" s="200">
        <v>5000000</v>
      </c>
      <c r="O27" s="200"/>
      <c r="P27" s="201">
        <v>5389000</v>
      </c>
      <c r="Q27" s="258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</row>
    <row r="28" spans="1:66" s="189" customFormat="1" ht="13.5" hidden="1" thickBot="1">
      <c r="A28" s="202" t="s">
        <v>23</v>
      </c>
      <c r="B28" s="203"/>
      <c r="C28" s="204">
        <f aca="true" t="shared" si="7" ref="C28:P28">B28+C26-C27</f>
        <v>700000</v>
      </c>
      <c r="D28" s="204">
        <f t="shared" si="7"/>
        <v>1755000</v>
      </c>
      <c r="E28" s="204">
        <f t="shared" si="7"/>
        <v>2810000</v>
      </c>
      <c r="F28" s="204">
        <f t="shared" si="7"/>
        <v>4035000</v>
      </c>
      <c r="G28" s="204">
        <f t="shared" si="7"/>
        <v>5035000</v>
      </c>
      <c r="H28" s="204">
        <f t="shared" si="7"/>
        <v>6635000</v>
      </c>
      <c r="I28" s="204">
        <f t="shared" si="7"/>
        <v>7935000</v>
      </c>
      <c r="J28" s="204">
        <f t="shared" si="7"/>
        <v>9535000</v>
      </c>
      <c r="K28" s="204">
        <f t="shared" si="7"/>
        <v>11235000</v>
      </c>
      <c r="L28" s="204">
        <f t="shared" si="7"/>
        <v>6185000</v>
      </c>
      <c r="M28" s="204">
        <f t="shared" si="7"/>
        <v>4385000</v>
      </c>
      <c r="N28" s="204">
        <f t="shared" si="7"/>
        <v>1385000</v>
      </c>
      <c r="O28" s="204">
        <f t="shared" si="7"/>
        <v>3385000</v>
      </c>
      <c r="P28" s="204">
        <f t="shared" si="7"/>
        <v>-4000</v>
      </c>
      <c r="Q28" s="258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</row>
    <row r="29" spans="3:66" s="209" customFormat="1" ht="12.75" hidden="1">
      <c r="C29" s="210">
        <v>2000</v>
      </c>
      <c r="D29" s="210">
        <v>2001</v>
      </c>
      <c r="E29" s="210">
        <v>2002</v>
      </c>
      <c r="F29" s="210">
        <v>2003</v>
      </c>
      <c r="G29" s="210">
        <v>2004</v>
      </c>
      <c r="H29" s="210">
        <v>2005</v>
      </c>
      <c r="I29" s="210">
        <v>2006</v>
      </c>
      <c r="J29" s="210">
        <v>2007</v>
      </c>
      <c r="K29" s="210">
        <v>2008</v>
      </c>
      <c r="L29" s="210">
        <v>2009</v>
      </c>
      <c r="M29" s="210">
        <v>2010</v>
      </c>
      <c r="N29" s="210">
        <v>2011</v>
      </c>
      <c r="O29" s="210">
        <v>2012</v>
      </c>
      <c r="P29" s="211">
        <v>2013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</row>
    <row r="30" spans="1:66" s="209" customFormat="1" ht="12.75" hidden="1">
      <c r="A30" s="212" t="s">
        <v>14</v>
      </c>
      <c r="B30" s="213"/>
      <c r="C30" s="214">
        <v>700000</v>
      </c>
      <c r="D30" s="215">
        <v>1055000</v>
      </c>
      <c r="E30" s="215">
        <v>1055000</v>
      </c>
      <c r="F30" s="215">
        <v>1225000</v>
      </c>
      <c r="G30" s="215">
        <v>1000000</v>
      </c>
      <c r="H30" s="215">
        <v>1600000</v>
      </c>
      <c r="I30" s="215">
        <v>1300000</v>
      </c>
      <c r="J30" s="215">
        <v>1600000</v>
      </c>
      <c r="K30" s="215">
        <v>1700000</v>
      </c>
      <c r="L30" s="215">
        <v>2200000</v>
      </c>
      <c r="M30" s="215">
        <v>1950000</v>
      </c>
      <c r="N30" s="215">
        <v>2000000</v>
      </c>
      <c r="O30" s="215">
        <v>2000000</v>
      </c>
      <c r="P30" s="216">
        <v>2000000</v>
      </c>
      <c r="Q30" s="258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</row>
    <row r="31" spans="1:66" s="209" customFormat="1" ht="13.5" hidden="1" thickBot="1">
      <c r="A31" s="217" t="s">
        <v>18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>
        <v>7250000</v>
      </c>
      <c r="M31" s="220">
        <v>3750000</v>
      </c>
      <c r="N31" s="220">
        <v>5000000</v>
      </c>
      <c r="O31" s="220"/>
      <c r="P31" s="221">
        <v>5389000</v>
      </c>
      <c r="Q31" s="258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</row>
    <row r="32" spans="1:66" s="209" customFormat="1" ht="13.5" hidden="1" thickBot="1">
      <c r="A32" s="222" t="s">
        <v>23</v>
      </c>
      <c r="B32" s="223"/>
      <c r="C32" s="224">
        <f aca="true" t="shared" si="8" ref="C32:P32">B32+C30-C31</f>
        <v>700000</v>
      </c>
      <c r="D32" s="224">
        <f t="shared" si="8"/>
        <v>1755000</v>
      </c>
      <c r="E32" s="224">
        <f t="shared" si="8"/>
        <v>2810000</v>
      </c>
      <c r="F32" s="224">
        <f t="shared" si="8"/>
        <v>4035000</v>
      </c>
      <c r="G32" s="224">
        <f t="shared" si="8"/>
        <v>5035000</v>
      </c>
      <c r="H32" s="224">
        <f t="shared" si="8"/>
        <v>6635000</v>
      </c>
      <c r="I32" s="224">
        <f t="shared" si="8"/>
        <v>7935000</v>
      </c>
      <c r="J32" s="224">
        <f t="shared" si="8"/>
        <v>9535000</v>
      </c>
      <c r="K32" s="224">
        <f t="shared" si="8"/>
        <v>11235000</v>
      </c>
      <c r="L32" s="224">
        <f t="shared" si="8"/>
        <v>6185000</v>
      </c>
      <c r="M32" s="224">
        <f t="shared" si="8"/>
        <v>4385000</v>
      </c>
      <c r="N32" s="224">
        <f t="shared" si="8"/>
        <v>1385000</v>
      </c>
      <c r="O32" s="224">
        <f t="shared" si="8"/>
        <v>3385000</v>
      </c>
      <c r="P32" s="224">
        <f t="shared" si="8"/>
        <v>-4000</v>
      </c>
      <c r="Q32" s="258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</row>
    <row r="33" spans="3:66" s="225" customFormat="1" ht="12.75" hidden="1">
      <c r="C33" s="226">
        <v>2000</v>
      </c>
      <c r="D33" s="226">
        <v>2001</v>
      </c>
      <c r="E33" s="226">
        <v>2002</v>
      </c>
      <c r="F33" s="226">
        <v>2003</v>
      </c>
      <c r="G33" s="226">
        <v>2004</v>
      </c>
      <c r="H33" s="226">
        <v>2005</v>
      </c>
      <c r="I33" s="226">
        <v>2006</v>
      </c>
      <c r="J33" s="226">
        <v>2007</v>
      </c>
      <c r="K33" s="226">
        <v>2008</v>
      </c>
      <c r="L33" s="226">
        <v>2009</v>
      </c>
      <c r="M33" s="226">
        <v>2010</v>
      </c>
      <c r="N33" s="226">
        <v>2011</v>
      </c>
      <c r="O33" s="226">
        <v>2012</v>
      </c>
      <c r="P33" s="227">
        <v>2013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</row>
    <row r="34" spans="1:66" s="225" customFormat="1" ht="12.75" hidden="1">
      <c r="A34" s="228" t="s">
        <v>14</v>
      </c>
      <c r="B34" s="229"/>
      <c r="C34" s="230">
        <v>700000</v>
      </c>
      <c r="D34" s="231">
        <v>1055000</v>
      </c>
      <c r="E34" s="231">
        <v>1055000</v>
      </c>
      <c r="F34" s="231">
        <v>1225000</v>
      </c>
      <c r="G34" s="231">
        <v>1000000</v>
      </c>
      <c r="H34" s="231">
        <v>1600000</v>
      </c>
      <c r="I34" s="231">
        <v>1300000</v>
      </c>
      <c r="J34" s="231">
        <v>1600000</v>
      </c>
      <c r="K34" s="231">
        <v>1700000</v>
      </c>
      <c r="L34" s="231">
        <v>2200000</v>
      </c>
      <c r="M34" s="231">
        <v>1950000</v>
      </c>
      <c r="N34" s="231">
        <v>2000000</v>
      </c>
      <c r="O34" s="231">
        <v>2000000</v>
      </c>
      <c r="P34" s="232">
        <v>2000000</v>
      </c>
      <c r="Q34" s="258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</row>
    <row r="35" spans="1:66" s="225" customFormat="1" ht="13.5" hidden="1" thickBot="1">
      <c r="A35" s="233" t="s">
        <v>18</v>
      </c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>
        <v>7250000</v>
      </c>
      <c r="M35" s="236">
        <v>3750000</v>
      </c>
      <c r="N35" s="236">
        <v>5000000</v>
      </c>
      <c r="O35" s="236"/>
      <c r="P35" s="237">
        <v>5389000</v>
      </c>
      <c r="Q35" s="258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:66" s="225" customFormat="1" ht="13.5" hidden="1" thickBot="1">
      <c r="A36" s="238" t="s">
        <v>23</v>
      </c>
      <c r="B36" s="239"/>
      <c r="C36" s="240">
        <f aca="true" t="shared" si="9" ref="C36:P36">B36+C34-C35</f>
        <v>700000</v>
      </c>
      <c r="D36" s="240">
        <f t="shared" si="9"/>
        <v>1755000</v>
      </c>
      <c r="E36" s="240">
        <f t="shared" si="9"/>
        <v>2810000</v>
      </c>
      <c r="F36" s="240">
        <f t="shared" si="9"/>
        <v>4035000</v>
      </c>
      <c r="G36" s="240">
        <f t="shared" si="9"/>
        <v>5035000</v>
      </c>
      <c r="H36" s="240">
        <f t="shared" si="9"/>
        <v>6635000</v>
      </c>
      <c r="I36" s="240">
        <f t="shared" si="9"/>
        <v>7935000</v>
      </c>
      <c r="J36" s="240">
        <f t="shared" si="9"/>
        <v>9535000</v>
      </c>
      <c r="K36" s="240">
        <f t="shared" si="9"/>
        <v>11235000</v>
      </c>
      <c r="L36" s="240">
        <f t="shared" si="9"/>
        <v>6185000</v>
      </c>
      <c r="M36" s="240">
        <f t="shared" si="9"/>
        <v>4385000</v>
      </c>
      <c r="N36" s="240">
        <f t="shared" si="9"/>
        <v>1385000</v>
      </c>
      <c r="O36" s="240">
        <f t="shared" si="9"/>
        <v>3385000</v>
      </c>
      <c r="P36" s="240">
        <f t="shared" si="9"/>
        <v>-4000</v>
      </c>
      <c r="Q36" s="258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</row>
    <row r="37" spans="3:66" s="241" customFormat="1" ht="12.75" hidden="1">
      <c r="C37" s="242">
        <v>2000</v>
      </c>
      <c r="D37" s="242">
        <v>2001</v>
      </c>
      <c r="E37" s="242">
        <v>2002</v>
      </c>
      <c r="F37" s="242">
        <v>2003</v>
      </c>
      <c r="G37" s="242">
        <v>2004</v>
      </c>
      <c r="H37" s="242">
        <v>2005</v>
      </c>
      <c r="I37" s="242">
        <v>2006</v>
      </c>
      <c r="J37" s="242">
        <v>2007</v>
      </c>
      <c r="K37" s="242">
        <v>2008</v>
      </c>
      <c r="L37" s="242">
        <v>2009</v>
      </c>
      <c r="M37" s="242">
        <v>2010</v>
      </c>
      <c r="N37" s="242">
        <v>2011</v>
      </c>
      <c r="O37" s="242">
        <v>2012</v>
      </c>
      <c r="P37" s="243">
        <v>2013</v>
      </c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</row>
    <row r="38" spans="1:66" s="241" customFormat="1" ht="12.75" hidden="1">
      <c r="A38" s="244" t="s">
        <v>14</v>
      </c>
      <c r="B38" s="245"/>
      <c r="C38" s="246">
        <v>700000</v>
      </c>
      <c r="D38" s="247">
        <v>1055000</v>
      </c>
      <c r="E38" s="247">
        <v>1055000</v>
      </c>
      <c r="F38" s="247">
        <v>1225000</v>
      </c>
      <c r="G38" s="247">
        <v>1000000</v>
      </c>
      <c r="H38" s="247">
        <v>1600000</v>
      </c>
      <c r="I38" s="247">
        <v>1300000</v>
      </c>
      <c r="J38" s="247">
        <v>1600000</v>
      </c>
      <c r="K38" s="247">
        <v>1700000</v>
      </c>
      <c r="L38" s="247">
        <v>2200000</v>
      </c>
      <c r="M38" s="247">
        <v>1950000</v>
      </c>
      <c r="N38" s="247">
        <v>2000000</v>
      </c>
      <c r="O38" s="247">
        <v>2000000</v>
      </c>
      <c r="P38" s="248">
        <v>2000000</v>
      </c>
      <c r="Q38" s="258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</row>
    <row r="39" spans="1:66" s="241" customFormat="1" ht="13.5" hidden="1" thickBot="1">
      <c r="A39" s="249" t="s">
        <v>18</v>
      </c>
      <c r="B39" s="250"/>
      <c r="C39" s="251"/>
      <c r="D39" s="252"/>
      <c r="E39" s="252"/>
      <c r="F39" s="252"/>
      <c r="G39" s="252"/>
      <c r="H39" s="252"/>
      <c r="I39" s="252"/>
      <c r="J39" s="252"/>
      <c r="K39" s="252"/>
      <c r="L39" s="252">
        <v>7250000</v>
      </c>
      <c r="M39" s="252">
        <v>3750000</v>
      </c>
      <c r="N39" s="252">
        <v>5000000</v>
      </c>
      <c r="O39" s="252"/>
      <c r="P39" s="253">
        <v>5389000</v>
      </c>
      <c r="Q39" s="258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</row>
    <row r="40" spans="1:66" s="241" customFormat="1" ht="13.5" hidden="1" thickBot="1">
      <c r="A40" s="254" t="s">
        <v>23</v>
      </c>
      <c r="B40" s="255"/>
      <c r="C40" s="256">
        <f aca="true" t="shared" si="10" ref="C40:P40">B40+C38-C39</f>
        <v>700000</v>
      </c>
      <c r="D40" s="256">
        <f t="shared" si="10"/>
        <v>1755000</v>
      </c>
      <c r="E40" s="256">
        <f t="shared" si="10"/>
        <v>2810000</v>
      </c>
      <c r="F40" s="256">
        <f t="shared" si="10"/>
        <v>4035000</v>
      </c>
      <c r="G40" s="256">
        <f t="shared" si="10"/>
        <v>5035000</v>
      </c>
      <c r="H40" s="256">
        <f t="shared" si="10"/>
        <v>6635000</v>
      </c>
      <c r="I40" s="256">
        <f t="shared" si="10"/>
        <v>7935000</v>
      </c>
      <c r="J40" s="256">
        <f t="shared" si="10"/>
        <v>9535000</v>
      </c>
      <c r="K40" s="256">
        <f t="shared" si="10"/>
        <v>11235000</v>
      </c>
      <c r="L40" s="256">
        <f t="shared" si="10"/>
        <v>6185000</v>
      </c>
      <c r="M40" s="256">
        <f t="shared" si="10"/>
        <v>4385000</v>
      </c>
      <c r="N40" s="256">
        <f t="shared" si="10"/>
        <v>1385000</v>
      </c>
      <c r="O40" s="256">
        <f t="shared" si="10"/>
        <v>3385000</v>
      </c>
      <c r="P40" s="256">
        <f t="shared" si="10"/>
        <v>-4000</v>
      </c>
      <c r="Q40" s="258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</row>
    <row r="41" spans="1:17" ht="12.75" hidden="1">
      <c r="A41" s="120"/>
      <c r="B41" s="12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258"/>
    </row>
    <row r="42" spans="1:17" ht="12.75" hidden="1">
      <c r="A42" s="120"/>
      <c r="B42" s="12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258"/>
    </row>
    <row r="43" spans="1:17" ht="12.75" hidden="1">
      <c r="A43" s="120"/>
      <c r="B43" s="12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258"/>
    </row>
    <row r="44" spans="1:17" ht="12.75" hidden="1">
      <c r="A44" s="120"/>
      <c r="B44" s="12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258"/>
    </row>
    <row r="45" spans="1:17" ht="12.75" hidden="1">
      <c r="A45" s="120"/>
      <c r="B45" s="12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258"/>
    </row>
    <row r="46" spans="1:17" ht="12.75" hidden="1">
      <c r="A46" s="120"/>
      <c r="B46" s="12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258"/>
    </row>
    <row r="47" spans="1:17" ht="12.75" hidden="1">
      <c r="A47" s="120"/>
      <c r="B47" s="12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258"/>
    </row>
    <row r="48" spans="1:17" ht="12.75" hidden="1">
      <c r="A48" s="120"/>
      <c r="B48" s="12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258"/>
    </row>
    <row r="49" spans="1:17" ht="12.75" hidden="1">
      <c r="A49" s="120"/>
      <c r="B49" s="12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258"/>
    </row>
    <row r="50" spans="1:17" ht="12.75" hidden="1">
      <c r="A50" s="120"/>
      <c r="B50" s="12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258"/>
    </row>
    <row r="51" spans="1:17" ht="12.75" hidden="1">
      <c r="A51" s="120"/>
      <c r="B51" s="12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258"/>
    </row>
    <row r="52" spans="1:17" ht="12.75" hidden="1">
      <c r="A52" s="120"/>
      <c r="B52" s="12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258"/>
    </row>
    <row r="53" spans="1:17" ht="20.25" hidden="1">
      <c r="A53" s="155" t="s">
        <v>25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58"/>
    </row>
    <row r="54" spans="1:16" ht="15.75" hidden="1">
      <c r="A54" s="302" t="s">
        <v>32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</row>
    <row r="55" ht="12.75" hidden="1">
      <c r="O55" s="67" t="s">
        <v>24</v>
      </c>
    </row>
    <row r="56" spans="3:16" ht="12.75" hidden="1">
      <c r="C56" s="205">
        <v>2000</v>
      </c>
      <c r="D56" s="103">
        <v>2001</v>
      </c>
      <c r="E56" s="103">
        <v>2002</v>
      </c>
      <c r="F56" s="103">
        <v>2003</v>
      </c>
      <c r="G56" s="144">
        <v>2004</v>
      </c>
      <c r="H56" s="146">
        <v>2005</v>
      </c>
      <c r="I56" s="145">
        <v>2006</v>
      </c>
      <c r="J56" s="103">
        <v>2007</v>
      </c>
      <c r="K56" s="103">
        <v>2008</v>
      </c>
      <c r="L56" s="103">
        <v>2009</v>
      </c>
      <c r="M56" s="103">
        <v>2010</v>
      </c>
      <c r="N56" s="103">
        <v>2011</v>
      </c>
      <c r="O56" s="103">
        <v>2012</v>
      </c>
      <c r="P56" s="104">
        <v>2013</v>
      </c>
    </row>
    <row r="57" spans="1:16" ht="16.5" hidden="1" thickBot="1">
      <c r="A57" s="151" t="s">
        <v>28</v>
      </c>
      <c r="B57" s="118"/>
      <c r="C57" s="130">
        <f>C2/1000</f>
        <v>700</v>
      </c>
      <c r="D57" s="131">
        <f aca="true" t="shared" si="11" ref="D57:P57">D2/1000</f>
        <v>1055</v>
      </c>
      <c r="E57" s="131">
        <f t="shared" si="11"/>
        <v>1055</v>
      </c>
      <c r="F57" s="131">
        <f t="shared" si="11"/>
        <v>1225</v>
      </c>
      <c r="G57" s="137">
        <f t="shared" si="11"/>
        <v>1000</v>
      </c>
      <c r="H57" s="157">
        <f t="shared" si="11"/>
        <v>1600</v>
      </c>
      <c r="I57" s="141">
        <f t="shared" si="11"/>
        <v>1300</v>
      </c>
      <c r="J57" s="132">
        <f t="shared" si="11"/>
        <v>1600</v>
      </c>
      <c r="K57" s="132">
        <f t="shared" si="11"/>
        <v>1700</v>
      </c>
      <c r="L57" s="132">
        <f t="shared" si="11"/>
        <v>2200</v>
      </c>
      <c r="M57" s="132">
        <f t="shared" si="11"/>
        <v>1950</v>
      </c>
      <c r="N57" s="132">
        <f t="shared" si="11"/>
        <v>2000</v>
      </c>
      <c r="O57" s="132">
        <f t="shared" si="11"/>
        <v>2000</v>
      </c>
      <c r="P57" s="133">
        <f t="shared" si="11"/>
        <v>2000</v>
      </c>
    </row>
    <row r="58" spans="1:16" ht="21" hidden="1" thickBot="1">
      <c r="A58" s="152"/>
      <c r="B58" s="36"/>
      <c r="C58" s="124"/>
      <c r="D58" s="125"/>
      <c r="E58" s="125"/>
      <c r="F58" s="125"/>
      <c r="G58" s="136"/>
      <c r="H58" s="158"/>
      <c r="I58" s="140"/>
      <c r="J58" s="126"/>
      <c r="K58" s="127"/>
      <c r="L58" s="147" t="s">
        <v>6</v>
      </c>
      <c r="M58" s="148" t="s">
        <v>4</v>
      </c>
      <c r="N58" s="148" t="s">
        <v>7</v>
      </c>
      <c r="O58" s="149"/>
      <c r="P58" s="150" t="s">
        <v>30</v>
      </c>
    </row>
    <row r="59" spans="1:16" ht="16.5" hidden="1" thickBot="1">
      <c r="A59" s="151" t="s">
        <v>29</v>
      </c>
      <c r="B59" s="119"/>
      <c r="C59" s="130">
        <f aca="true" t="shared" si="12" ref="C59:P60">C3/1000</f>
        <v>0</v>
      </c>
      <c r="D59" s="131">
        <f t="shared" si="12"/>
        <v>0</v>
      </c>
      <c r="E59" s="131">
        <f t="shared" si="12"/>
        <v>0</v>
      </c>
      <c r="F59" s="131">
        <f t="shared" si="12"/>
        <v>0</v>
      </c>
      <c r="G59" s="137">
        <f t="shared" si="12"/>
        <v>0</v>
      </c>
      <c r="H59" s="157">
        <f t="shared" si="12"/>
        <v>0</v>
      </c>
      <c r="I59" s="141">
        <f t="shared" si="12"/>
        <v>0</v>
      </c>
      <c r="J59" s="132">
        <f t="shared" si="12"/>
        <v>0</v>
      </c>
      <c r="K59" s="133">
        <f t="shared" si="12"/>
        <v>0</v>
      </c>
      <c r="L59" s="134">
        <f t="shared" si="12"/>
        <v>7250</v>
      </c>
      <c r="M59" s="122">
        <f t="shared" si="12"/>
        <v>3750</v>
      </c>
      <c r="N59" s="122">
        <f t="shared" si="12"/>
        <v>5000</v>
      </c>
      <c r="O59" s="122">
        <f t="shared" si="12"/>
        <v>0</v>
      </c>
      <c r="P59" s="123">
        <f t="shared" si="12"/>
        <v>5389</v>
      </c>
    </row>
    <row r="60" spans="1:66" s="67" customFormat="1" ht="16.5" hidden="1" thickBot="1">
      <c r="A60" s="121" t="s">
        <v>23</v>
      </c>
      <c r="B60" s="120"/>
      <c r="C60" s="128">
        <f t="shared" si="12"/>
        <v>700</v>
      </c>
      <c r="D60" s="129">
        <f t="shared" si="12"/>
        <v>1755</v>
      </c>
      <c r="E60" s="129">
        <f t="shared" si="12"/>
        <v>2810</v>
      </c>
      <c r="F60" s="129">
        <f t="shared" si="12"/>
        <v>4035</v>
      </c>
      <c r="G60" s="138">
        <f t="shared" si="12"/>
        <v>5035</v>
      </c>
      <c r="H60" s="159">
        <f t="shared" si="12"/>
        <v>6635</v>
      </c>
      <c r="I60" s="142">
        <f t="shared" si="12"/>
        <v>7935</v>
      </c>
      <c r="J60" s="122">
        <f t="shared" si="12"/>
        <v>9535</v>
      </c>
      <c r="K60" s="122">
        <f t="shared" si="12"/>
        <v>11235</v>
      </c>
      <c r="L60" s="122">
        <f t="shared" si="12"/>
        <v>6185</v>
      </c>
      <c r="M60" s="122">
        <f t="shared" si="12"/>
        <v>4385</v>
      </c>
      <c r="N60" s="122">
        <f t="shared" si="12"/>
        <v>1385</v>
      </c>
      <c r="O60" s="122">
        <f t="shared" si="12"/>
        <v>3385</v>
      </c>
      <c r="P60" s="123">
        <f t="shared" si="12"/>
        <v>-4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</row>
    <row r="61" ht="12.75" hidden="1"/>
    <row r="62" ht="12.75" hidden="1">
      <c r="Q62" s="259"/>
    </row>
    <row r="63" ht="12.75" hidden="1"/>
    <row r="64" ht="20.25" hidden="1">
      <c r="A64" s="155" t="s">
        <v>26</v>
      </c>
    </row>
    <row r="65" spans="1:16" ht="15.75" hidden="1">
      <c r="A65" s="302" t="s">
        <v>27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</row>
    <row r="66" ht="12.75" hidden="1">
      <c r="O66" s="67" t="s">
        <v>24</v>
      </c>
    </row>
    <row r="67" spans="3:16" ht="13.5" hidden="1" thickBot="1">
      <c r="C67" s="3">
        <v>2000</v>
      </c>
      <c r="D67" s="4">
        <v>2001</v>
      </c>
      <c r="E67" s="4">
        <v>2002</v>
      </c>
      <c r="F67" s="4">
        <v>2003</v>
      </c>
      <c r="G67" s="135">
        <v>2004</v>
      </c>
      <c r="H67" s="143">
        <v>2005</v>
      </c>
      <c r="I67" s="139">
        <v>2006</v>
      </c>
      <c r="J67" s="4">
        <v>2007</v>
      </c>
      <c r="K67" s="4">
        <v>2008</v>
      </c>
      <c r="L67" s="4">
        <v>2009</v>
      </c>
      <c r="M67" s="4">
        <v>2010</v>
      </c>
      <c r="N67" s="4">
        <v>2011</v>
      </c>
      <c r="O67" s="4">
        <v>2012</v>
      </c>
      <c r="P67" s="5">
        <v>2013</v>
      </c>
    </row>
    <row r="68" spans="1:16" ht="16.5" hidden="1" thickBot="1">
      <c r="A68" s="151" t="s">
        <v>28</v>
      </c>
      <c r="B68" s="118"/>
      <c r="C68" s="130">
        <f>C6/1000</f>
        <v>700</v>
      </c>
      <c r="D68" s="131">
        <f aca="true" t="shared" si="13" ref="D68:P68">D6/1000</f>
        <v>1055</v>
      </c>
      <c r="E68" s="131">
        <f t="shared" si="13"/>
        <v>1055</v>
      </c>
      <c r="F68" s="131">
        <f t="shared" si="13"/>
        <v>1225</v>
      </c>
      <c r="G68" s="137">
        <f t="shared" si="13"/>
        <v>1000</v>
      </c>
      <c r="H68" s="157">
        <f t="shared" si="13"/>
        <v>1000</v>
      </c>
      <c r="I68" s="141">
        <f t="shared" si="13"/>
        <v>1000</v>
      </c>
      <c r="J68" s="132">
        <f t="shared" si="13"/>
        <v>1000</v>
      </c>
      <c r="K68" s="132">
        <f t="shared" si="13"/>
        <v>1000</v>
      </c>
      <c r="L68" s="132">
        <f t="shared" si="13"/>
        <v>1000</v>
      </c>
      <c r="M68" s="132">
        <f t="shared" si="13"/>
        <v>1000</v>
      </c>
      <c r="N68" s="132">
        <f t="shared" si="13"/>
        <v>1000</v>
      </c>
      <c r="O68" s="132">
        <f t="shared" si="13"/>
        <v>1000</v>
      </c>
      <c r="P68" s="133">
        <f t="shared" si="13"/>
        <v>1000</v>
      </c>
    </row>
    <row r="69" spans="1:16" ht="21" hidden="1" thickBot="1">
      <c r="A69" s="152"/>
      <c r="B69" s="36"/>
      <c r="C69" s="124"/>
      <c r="D69" s="125"/>
      <c r="E69" s="125"/>
      <c r="F69" s="125"/>
      <c r="G69" s="136"/>
      <c r="H69" s="158"/>
      <c r="I69" s="140"/>
      <c r="J69" s="126"/>
      <c r="K69" s="127"/>
      <c r="L69" s="147" t="s">
        <v>6</v>
      </c>
      <c r="M69" s="148" t="s">
        <v>4</v>
      </c>
      <c r="N69" s="148" t="s">
        <v>7</v>
      </c>
      <c r="O69" s="149"/>
      <c r="P69" s="150" t="s">
        <v>30</v>
      </c>
    </row>
    <row r="70" spans="1:16" ht="16.5" hidden="1" thickBot="1">
      <c r="A70" s="151" t="s">
        <v>29</v>
      </c>
      <c r="B70" s="119"/>
      <c r="C70" s="130">
        <f aca="true" t="shared" si="14" ref="C70:P71">C7/1000</f>
        <v>0</v>
      </c>
      <c r="D70" s="131">
        <f t="shared" si="14"/>
        <v>0</v>
      </c>
      <c r="E70" s="131">
        <f t="shared" si="14"/>
        <v>0</v>
      </c>
      <c r="F70" s="131">
        <f t="shared" si="14"/>
        <v>0</v>
      </c>
      <c r="G70" s="137">
        <f t="shared" si="14"/>
        <v>0</v>
      </c>
      <c r="H70" s="157">
        <f t="shared" si="14"/>
        <v>0</v>
      </c>
      <c r="I70" s="141">
        <f t="shared" si="14"/>
        <v>0</v>
      </c>
      <c r="J70" s="132">
        <f t="shared" si="14"/>
        <v>0</v>
      </c>
      <c r="K70" s="133">
        <f t="shared" si="14"/>
        <v>0</v>
      </c>
      <c r="L70" s="134">
        <f t="shared" si="14"/>
        <v>7250</v>
      </c>
      <c r="M70" s="122">
        <f t="shared" si="14"/>
        <v>3750</v>
      </c>
      <c r="N70" s="122">
        <f t="shared" si="14"/>
        <v>5000</v>
      </c>
      <c r="O70" s="122">
        <f t="shared" si="14"/>
        <v>0</v>
      </c>
      <c r="P70" s="123">
        <f t="shared" si="14"/>
        <v>5389</v>
      </c>
    </row>
    <row r="71" spans="1:66" s="67" customFormat="1" ht="16.5" hidden="1" thickBot="1">
      <c r="A71" s="121" t="s">
        <v>23</v>
      </c>
      <c r="B71" s="120"/>
      <c r="C71" s="128">
        <f t="shared" si="14"/>
        <v>700</v>
      </c>
      <c r="D71" s="129">
        <f t="shared" si="14"/>
        <v>1755</v>
      </c>
      <c r="E71" s="129">
        <f t="shared" si="14"/>
        <v>2810</v>
      </c>
      <c r="F71" s="129">
        <f t="shared" si="14"/>
        <v>4035</v>
      </c>
      <c r="G71" s="138">
        <f t="shared" si="14"/>
        <v>5035</v>
      </c>
      <c r="H71" s="159">
        <f t="shared" si="14"/>
        <v>6035</v>
      </c>
      <c r="I71" s="142">
        <f t="shared" si="14"/>
        <v>7035</v>
      </c>
      <c r="J71" s="122">
        <f t="shared" si="14"/>
        <v>8035</v>
      </c>
      <c r="K71" s="122">
        <f t="shared" si="14"/>
        <v>9035</v>
      </c>
      <c r="L71" s="122">
        <f t="shared" si="14"/>
        <v>2785</v>
      </c>
      <c r="M71" s="122">
        <f t="shared" si="14"/>
        <v>35</v>
      </c>
      <c r="N71" s="153">
        <f t="shared" si="14"/>
        <v>-3965</v>
      </c>
      <c r="O71" s="153">
        <f t="shared" si="14"/>
        <v>-2965</v>
      </c>
      <c r="P71" s="154">
        <f t="shared" si="14"/>
        <v>-7354</v>
      </c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</row>
    <row r="72" ht="12.75" hidden="1"/>
    <row r="73" ht="12.75" hidden="1">
      <c r="A73" s="156" t="s">
        <v>31</v>
      </c>
    </row>
    <row r="74" ht="12.75" hidden="1"/>
    <row r="75" ht="12.75" hidden="1"/>
    <row r="76" ht="20.25" hidden="1">
      <c r="A76" s="155" t="s">
        <v>33</v>
      </c>
    </row>
    <row r="77" spans="1:16" ht="15.75" hidden="1">
      <c r="A77" s="302" t="s">
        <v>34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ht="12.75" hidden="1">
      <c r="O78" s="67" t="s">
        <v>24</v>
      </c>
    </row>
    <row r="79" spans="3:16" ht="13.5" hidden="1" thickBot="1">
      <c r="C79" s="3">
        <v>2000</v>
      </c>
      <c r="D79" s="4">
        <v>2001</v>
      </c>
      <c r="E79" s="4">
        <v>2002</v>
      </c>
      <c r="F79" s="4">
        <v>2003</v>
      </c>
      <c r="G79" s="135">
        <v>2004</v>
      </c>
      <c r="H79" s="143">
        <v>2005</v>
      </c>
      <c r="I79" s="139">
        <v>2006</v>
      </c>
      <c r="J79" s="4">
        <v>2007</v>
      </c>
      <c r="K79" s="4">
        <v>2008</v>
      </c>
      <c r="L79" s="4">
        <v>2009</v>
      </c>
      <c r="M79" s="4">
        <v>2010</v>
      </c>
      <c r="N79" s="4">
        <v>2011</v>
      </c>
      <c r="O79" s="4">
        <v>2012</v>
      </c>
      <c r="P79" s="5">
        <v>2013</v>
      </c>
    </row>
    <row r="80" spans="1:16" ht="16.5" hidden="1" thickBot="1">
      <c r="A80" s="151" t="s">
        <v>28</v>
      </c>
      <c r="B80" s="118"/>
      <c r="C80" s="130">
        <v>700</v>
      </c>
      <c r="D80" s="131">
        <v>1055</v>
      </c>
      <c r="E80" s="131">
        <v>1055</v>
      </c>
      <c r="F80" s="131">
        <v>1225</v>
      </c>
      <c r="G80" s="137">
        <v>1000</v>
      </c>
      <c r="H80" s="157">
        <v>1000</v>
      </c>
      <c r="I80" s="141">
        <v>1300</v>
      </c>
      <c r="J80" s="132">
        <v>1600</v>
      </c>
      <c r="K80" s="132">
        <v>1900</v>
      </c>
      <c r="L80" s="132">
        <v>2100</v>
      </c>
      <c r="M80" s="132">
        <v>2100</v>
      </c>
      <c r="N80" s="132">
        <v>2100</v>
      </c>
      <c r="O80" s="132">
        <v>2100</v>
      </c>
      <c r="P80" s="133">
        <v>2154</v>
      </c>
    </row>
    <row r="81" spans="1:16" ht="21" hidden="1" thickBot="1">
      <c r="A81" s="152"/>
      <c r="B81" s="36"/>
      <c r="C81" s="124"/>
      <c r="D81" s="125"/>
      <c r="E81" s="125"/>
      <c r="F81" s="125"/>
      <c r="G81" s="136"/>
      <c r="H81" s="158"/>
      <c r="I81" s="140"/>
      <c r="J81" s="126"/>
      <c r="K81" s="127"/>
      <c r="L81" s="147" t="s">
        <v>6</v>
      </c>
      <c r="M81" s="148" t="s">
        <v>4</v>
      </c>
      <c r="N81" s="148" t="s">
        <v>7</v>
      </c>
      <c r="O81" s="149"/>
      <c r="P81" s="150" t="s">
        <v>30</v>
      </c>
    </row>
    <row r="82" spans="1:16" ht="16.5" hidden="1" thickBot="1">
      <c r="A82" s="151" t="s">
        <v>29</v>
      </c>
      <c r="B82" s="119"/>
      <c r="C82" s="130">
        <v>0</v>
      </c>
      <c r="D82" s="131">
        <v>0</v>
      </c>
      <c r="E82" s="131">
        <v>0</v>
      </c>
      <c r="F82" s="131">
        <v>0</v>
      </c>
      <c r="G82" s="137">
        <v>0</v>
      </c>
      <c r="H82" s="157">
        <v>0</v>
      </c>
      <c r="I82" s="141">
        <v>0</v>
      </c>
      <c r="J82" s="132">
        <v>0</v>
      </c>
      <c r="K82" s="133">
        <v>0</v>
      </c>
      <c r="L82" s="134">
        <v>7250</v>
      </c>
      <c r="M82" s="122">
        <v>3750</v>
      </c>
      <c r="N82" s="122">
        <v>5000</v>
      </c>
      <c r="O82" s="122">
        <v>0</v>
      </c>
      <c r="P82" s="123">
        <v>5389</v>
      </c>
    </row>
    <row r="83" spans="1:66" s="67" customFormat="1" ht="16.5" hidden="1" thickBot="1">
      <c r="A83" s="121" t="s">
        <v>23</v>
      </c>
      <c r="B83" s="120"/>
      <c r="C83" s="128">
        <f>B83+C80-C82</f>
        <v>700</v>
      </c>
      <c r="D83" s="128">
        <f aca="true" t="shared" si="15" ref="D83:P83">C83+D80-D82</f>
        <v>1755</v>
      </c>
      <c r="E83" s="128">
        <f t="shared" si="15"/>
        <v>2810</v>
      </c>
      <c r="F83" s="128">
        <f t="shared" si="15"/>
        <v>4035</v>
      </c>
      <c r="G83" s="128">
        <f t="shared" si="15"/>
        <v>5035</v>
      </c>
      <c r="H83" s="157">
        <f t="shared" si="15"/>
        <v>6035</v>
      </c>
      <c r="I83" s="128">
        <f t="shared" si="15"/>
        <v>7335</v>
      </c>
      <c r="J83" s="128">
        <f t="shared" si="15"/>
        <v>8935</v>
      </c>
      <c r="K83" s="128">
        <f t="shared" si="15"/>
        <v>10835</v>
      </c>
      <c r="L83" s="128">
        <f t="shared" si="15"/>
        <v>5685</v>
      </c>
      <c r="M83" s="128">
        <f t="shared" si="15"/>
        <v>4035</v>
      </c>
      <c r="N83" s="128">
        <f t="shared" si="15"/>
        <v>1135</v>
      </c>
      <c r="O83" s="128">
        <f t="shared" si="15"/>
        <v>3235</v>
      </c>
      <c r="P83" s="206">
        <f t="shared" si="15"/>
        <v>0</v>
      </c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</row>
    <row r="84" ht="12.75" hidden="1"/>
    <row r="85" ht="12.75" hidden="1">
      <c r="A85" s="156"/>
    </row>
    <row r="86" ht="12.75" hidden="1">
      <c r="A86" s="156"/>
    </row>
    <row r="87" ht="12.75" hidden="1">
      <c r="A87" s="156"/>
    </row>
    <row r="88" ht="12.75" hidden="1">
      <c r="A88" s="156"/>
    </row>
    <row r="89" ht="12.75" hidden="1">
      <c r="A89" s="156"/>
    </row>
    <row r="90" ht="12.75" hidden="1">
      <c r="A90" s="156"/>
    </row>
    <row r="91" ht="12.75" hidden="1">
      <c r="A91" s="156"/>
    </row>
    <row r="92" ht="12.75" hidden="1">
      <c r="A92" s="156"/>
    </row>
    <row r="93" ht="12.75" hidden="1">
      <c r="A93" s="156"/>
    </row>
    <row r="94" ht="12.75" hidden="1">
      <c r="A94" s="156"/>
    </row>
    <row r="95" ht="12.75" hidden="1">
      <c r="A95" s="156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20.25" hidden="1">
      <c r="A106" s="155" t="s">
        <v>35</v>
      </c>
    </row>
    <row r="107" spans="1:16" ht="15.75" hidden="1">
      <c r="A107" s="302" t="s">
        <v>40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ht="12.75" hidden="1"/>
    <row r="109" spans="3:16" ht="13.5" hidden="1" thickBot="1">
      <c r="C109" s="3">
        <v>2000</v>
      </c>
      <c r="D109" s="4">
        <v>2001</v>
      </c>
      <c r="E109" s="4">
        <v>2002</v>
      </c>
      <c r="F109" s="4">
        <v>2003</v>
      </c>
      <c r="G109" s="135">
        <v>2004</v>
      </c>
      <c r="H109" s="143">
        <v>2005</v>
      </c>
      <c r="I109" s="139">
        <v>2006</v>
      </c>
      <c r="J109" s="4">
        <v>2007</v>
      </c>
      <c r="K109" s="4">
        <v>2008</v>
      </c>
      <c r="L109" s="4">
        <v>2009</v>
      </c>
      <c r="M109" s="4">
        <v>2010</v>
      </c>
      <c r="N109" s="4">
        <v>2011</v>
      </c>
      <c r="O109" s="4">
        <v>2012</v>
      </c>
      <c r="P109" s="5">
        <v>2013</v>
      </c>
    </row>
    <row r="110" spans="1:16" ht="16.5" hidden="1" thickBot="1">
      <c r="A110" s="151" t="s">
        <v>28</v>
      </c>
      <c r="B110" s="118"/>
      <c r="C110" s="130">
        <f>C14/1000</f>
        <v>700</v>
      </c>
      <c r="D110" s="131">
        <f>D14/1000</f>
        <v>1055</v>
      </c>
      <c r="E110" s="131">
        <f>E14/1000</f>
        <v>1055</v>
      </c>
      <c r="F110" s="131">
        <f>F14/1000</f>
        <v>1225</v>
      </c>
      <c r="G110" s="137">
        <f>G14/1000</f>
        <v>1000</v>
      </c>
      <c r="H110" s="157">
        <v>0</v>
      </c>
      <c r="I110" s="141">
        <v>2000</v>
      </c>
      <c r="J110" s="141">
        <v>2050</v>
      </c>
      <c r="K110" s="141">
        <v>2050</v>
      </c>
      <c r="L110" s="141">
        <v>2050</v>
      </c>
      <c r="M110" s="141">
        <v>2050</v>
      </c>
      <c r="N110" s="141">
        <v>2050</v>
      </c>
      <c r="O110" s="141">
        <v>2050</v>
      </c>
      <c r="P110" s="207">
        <v>2050</v>
      </c>
    </row>
    <row r="111" spans="1:16" ht="21" hidden="1" thickBot="1">
      <c r="A111" s="152"/>
      <c r="B111" s="36"/>
      <c r="C111" s="124"/>
      <c r="D111" s="125"/>
      <c r="E111" s="125"/>
      <c r="F111" s="125"/>
      <c r="G111" s="136"/>
      <c r="H111" s="158"/>
      <c r="I111" s="140"/>
      <c r="J111" s="126"/>
      <c r="K111" s="127"/>
      <c r="L111" s="147" t="s">
        <v>6</v>
      </c>
      <c r="M111" s="148" t="s">
        <v>4</v>
      </c>
      <c r="N111" s="148" t="s">
        <v>7</v>
      </c>
      <c r="O111" s="149"/>
      <c r="P111" s="150" t="s">
        <v>30</v>
      </c>
    </row>
    <row r="112" spans="1:17" ht="16.5" hidden="1" thickBot="1">
      <c r="A112" s="151" t="s">
        <v>29</v>
      </c>
      <c r="B112" s="119"/>
      <c r="C112" s="130">
        <f>C15/1000</f>
        <v>0</v>
      </c>
      <c r="D112" s="131">
        <f aca="true" t="shared" si="16" ref="D112:P112">D15/1000</f>
        <v>0</v>
      </c>
      <c r="E112" s="131">
        <f t="shared" si="16"/>
        <v>0</v>
      </c>
      <c r="F112" s="131">
        <f t="shared" si="16"/>
        <v>0</v>
      </c>
      <c r="G112" s="137">
        <f t="shared" si="16"/>
        <v>0</v>
      </c>
      <c r="H112" s="157">
        <f t="shared" si="16"/>
        <v>0</v>
      </c>
      <c r="I112" s="141">
        <f t="shared" si="16"/>
        <v>0</v>
      </c>
      <c r="J112" s="132">
        <f t="shared" si="16"/>
        <v>0</v>
      </c>
      <c r="K112" s="133">
        <f t="shared" si="16"/>
        <v>0</v>
      </c>
      <c r="L112" s="134">
        <f t="shared" si="16"/>
        <v>7250</v>
      </c>
      <c r="M112" s="122">
        <f t="shared" si="16"/>
        <v>3750</v>
      </c>
      <c r="N112" s="122">
        <f t="shared" si="16"/>
        <v>5000</v>
      </c>
      <c r="O112" s="122">
        <f t="shared" si="16"/>
        <v>0</v>
      </c>
      <c r="P112" s="123">
        <f t="shared" si="16"/>
        <v>5389</v>
      </c>
      <c r="Q112" s="258"/>
    </row>
    <row r="113" spans="1:66" s="67" customFormat="1" ht="16.5" hidden="1" thickBot="1">
      <c r="A113" s="121" t="s">
        <v>23</v>
      </c>
      <c r="B113" s="120"/>
      <c r="C113" s="128">
        <f>B113+C110-C112</f>
        <v>700</v>
      </c>
      <c r="D113" s="128">
        <f aca="true" t="shared" si="17" ref="D113:P113">C113+D110-D112</f>
        <v>1755</v>
      </c>
      <c r="E113" s="128">
        <f t="shared" si="17"/>
        <v>2810</v>
      </c>
      <c r="F113" s="128">
        <f t="shared" si="17"/>
        <v>4035</v>
      </c>
      <c r="G113" s="128">
        <f t="shared" si="17"/>
        <v>5035</v>
      </c>
      <c r="H113" s="157">
        <f t="shared" si="17"/>
        <v>5035</v>
      </c>
      <c r="I113" s="128">
        <f t="shared" si="17"/>
        <v>7035</v>
      </c>
      <c r="J113" s="128">
        <f t="shared" si="17"/>
        <v>9085</v>
      </c>
      <c r="K113" s="128">
        <f t="shared" si="17"/>
        <v>11135</v>
      </c>
      <c r="L113" s="128">
        <f t="shared" si="17"/>
        <v>5935</v>
      </c>
      <c r="M113" s="128">
        <f t="shared" si="17"/>
        <v>4235</v>
      </c>
      <c r="N113" s="128">
        <f t="shared" si="17"/>
        <v>1285</v>
      </c>
      <c r="O113" s="128">
        <f t="shared" si="17"/>
        <v>3335</v>
      </c>
      <c r="P113" s="206">
        <f t="shared" si="17"/>
        <v>-4</v>
      </c>
      <c r="Q113" s="260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</row>
    <row r="114" ht="12.75" hidden="1"/>
    <row r="115" ht="12.75" hidden="1"/>
    <row r="116" ht="12.75" hidden="1"/>
    <row r="117" ht="20.25" hidden="1">
      <c r="A117" s="155" t="s">
        <v>36</v>
      </c>
    </row>
    <row r="118" spans="1:16" ht="15.75" hidden="1">
      <c r="A118" s="302" t="s">
        <v>41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ht="12.75" hidden="1"/>
    <row r="120" spans="3:16" ht="13.5" hidden="1" thickBot="1">
      <c r="C120" s="3">
        <v>2000</v>
      </c>
      <c r="D120" s="4">
        <v>2001</v>
      </c>
      <c r="E120" s="4">
        <v>2002</v>
      </c>
      <c r="F120" s="4">
        <v>2003</v>
      </c>
      <c r="G120" s="135">
        <v>2004</v>
      </c>
      <c r="H120" s="143">
        <v>2005</v>
      </c>
      <c r="I120" s="139">
        <v>2006</v>
      </c>
      <c r="J120" s="4">
        <v>2007</v>
      </c>
      <c r="K120" s="4">
        <v>2008</v>
      </c>
      <c r="L120" s="4">
        <v>2009</v>
      </c>
      <c r="M120" s="4">
        <v>2010</v>
      </c>
      <c r="N120" s="4">
        <v>2011</v>
      </c>
      <c r="O120" s="4">
        <v>2012</v>
      </c>
      <c r="P120" s="5">
        <v>2013</v>
      </c>
    </row>
    <row r="121" spans="1:16" ht="16.5" hidden="1" thickBot="1">
      <c r="A121" s="151" t="s">
        <v>28</v>
      </c>
      <c r="B121" s="118"/>
      <c r="C121" s="130">
        <f>C18/1000</f>
        <v>700</v>
      </c>
      <c r="D121" s="131">
        <f>D18/1000</f>
        <v>1055</v>
      </c>
      <c r="E121" s="131">
        <f>E18/1000</f>
        <v>1055</v>
      </c>
      <c r="F121" s="131">
        <f>F18/1000</f>
        <v>1225</v>
      </c>
      <c r="G121" s="137">
        <f>G18/1000</f>
        <v>1000</v>
      </c>
      <c r="H121" s="157">
        <v>0</v>
      </c>
      <c r="I121" s="141">
        <v>0</v>
      </c>
      <c r="J121" s="141">
        <v>2335</v>
      </c>
      <c r="K121" s="141">
        <v>2335</v>
      </c>
      <c r="L121" s="141">
        <v>2335</v>
      </c>
      <c r="M121" s="141">
        <v>2335</v>
      </c>
      <c r="N121" s="141">
        <v>2335</v>
      </c>
      <c r="O121" s="141">
        <v>2335</v>
      </c>
      <c r="P121" s="207">
        <v>2335</v>
      </c>
    </row>
    <row r="122" spans="1:16" ht="21" hidden="1" thickBot="1">
      <c r="A122" s="152"/>
      <c r="B122" s="36"/>
      <c r="C122" s="124"/>
      <c r="D122" s="125"/>
      <c r="E122" s="125"/>
      <c r="F122" s="125"/>
      <c r="G122" s="136"/>
      <c r="H122" s="158"/>
      <c r="I122" s="140"/>
      <c r="J122" s="126"/>
      <c r="K122" s="127"/>
      <c r="L122" s="147" t="s">
        <v>6</v>
      </c>
      <c r="M122" s="148" t="s">
        <v>4</v>
      </c>
      <c r="N122" s="148" t="s">
        <v>7</v>
      </c>
      <c r="O122" s="149"/>
      <c r="P122" s="150" t="s">
        <v>30</v>
      </c>
    </row>
    <row r="123" spans="1:17" ht="16.5" hidden="1" thickBot="1">
      <c r="A123" s="151" t="s">
        <v>29</v>
      </c>
      <c r="B123" s="119"/>
      <c r="C123" s="130">
        <f>C19/1000</f>
        <v>0</v>
      </c>
      <c r="D123" s="131">
        <f aca="true" t="shared" si="18" ref="D123:P123">D19/1000</f>
        <v>0</v>
      </c>
      <c r="E123" s="131">
        <f t="shared" si="18"/>
        <v>0</v>
      </c>
      <c r="F123" s="131">
        <f t="shared" si="18"/>
        <v>0</v>
      </c>
      <c r="G123" s="137">
        <f t="shared" si="18"/>
        <v>0</v>
      </c>
      <c r="H123" s="157">
        <f t="shared" si="18"/>
        <v>0</v>
      </c>
      <c r="I123" s="141">
        <f t="shared" si="18"/>
        <v>0</v>
      </c>
      <c r="J123" s="132">
        <f t="shared" si="18"/>
        <v>0</v>
      </c>
      <c r="K123" s="133">
        <f t="shared" si="18"/>
        <v>0</v>
      </c>
      <c r="L123" s="134">
        <f t="shared" si="18"/>
        <v>7250</v>
      </c>
      <c r="M123" s="122">
        <f t="shared" si="18"/>
        <v>3750</v>
      </c>
      <c r="N123" s="122">
        <f t="shared" si="18"/>
        <v>5000</v>
      </c>
      <c r="O123" s="122">
        <f t="shared" si="18"/>
        <v>0</v>
      </c>
      <c r="P123" s="123">
        <f t="shared" si="18"/>
        <v>5389</v>
      </c>
      <c r="Q123" s="258"/>
    </row>
    <row r="124" spans="1:66" s="67" customFormat="1" ht="16.5" hidden="1" thickBot="1">
      <c r="A124" s="121" t="s">
        <v>23</v>
      </c>
      <c r="B124" s="120"/>
      <c r="C124" s="128">
        <f aca="true" t="shared" si="19" ref="C124:P124">B124+C121-C123</f>
        <v>700</v>
      </c>
      <c r="D124" s="128">
        <f t="shared" si="19"/>
        <v>1755</v>
      </c>
      <c r="E124" s="128">
        <f t="shared" si="19"/>
        <v>2810</v>
      </c>
      <c r="F124" s="128">
        <f t="shared" si="19"/>
        <v>4035</v>
      </c>
      <c r="G124" s="128">
        <f t="shared" si="19"/>
        <v>5035</v>
      </c>
      <c r="H124" s="157">
        <f t="shared" si="19"/>
        <v>5035</v>
      </c>
      <c r="I124" s="128">
        <f t="shared" si="19"/>
        <v>5035</v>
      </c>
      <c r="J124" s="128">
        <f t="shared" si="19"/>
        <v>7370</v>
      </c>
      <c r="K124" s="128">
        <f t="shared" si="19"/>
        <v>9705</v>
      </c>
      <c r="L124" s="128">
        <f t="shared" si="19"/>
        <v>4790</v>
      </c>
      <c r="M124" s="128">
        <f t="shared" si="19"/>
        <v>3375</v>
      </c>
      <c r="N124" s="128">
        <f t="shared" si="19"/>
        <v>710</v>
      </c>
      <c r="O124" s="128">
        <f t="shared" si="19"/>
        <v>3045</v>
      </c>
      <c r="P124" s="206">
        <f t="shared" si="19"/>
        <v>-9</v>
      </c>
      <c r="Q124" s="260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</row>
    <row r="125" ht="12.75" hidden="1"/>
    <row r="126" ht="12.75" hidden="1"/>
    <row r="127" ht="12.75" hidden="1"/>
    <row r="128" ht="20.25" hidden="1">
      <c r="A128" s="155" t="s">
        <v>37</v>
      </c>
    </row>
    <row r="129" spans="1:16" ht="15.75" hidden="1">
      <c r="A129" s="302" t="s">
        <v>39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ht="12.75" hidden="1"/>
    <row r="131" spans="3:16" ht="13.5" hidden="1" thickBot="1">
      <c r="C131" s="3">
        <v>2000</v>
      </c>
      <c r="D131" s="4">
        <v>2001</v>
      </c>
      <c r="E131" s="4">
        <v>2002</v>
      </c>
      <c r="F131" s="4">
        <v>2003</v>
      </c>
      <c r="G131" s="135">
        <v>2004</v>
      </c>
      <c r="H131" s="143">
        <v>2005</v>
      </c>
      <c r="I131" s="139">
        <v>2006</v>
      </c>
      <c r="J131" s="4">
        <v>2007</v>
      </c>
      <c r="K131" s="4">
        <v>2008</v>
      </c>
      <c r="L131" s="4">
        <v>2009</v>
      </c>
      <c r="M131" s="4">
        <v>2010</v>
      </c>
      <c r="N131" s="4">
        <v>2011</v>
      </c>
      <c r="O131" s="4">
        <v>2012</v>
      </c>
      <c r="P131" s="5">
        <v>2013</v>
      </c>
    </row>
    <row r="132" spans="1:16" ht="16.5" hidden="1" thickBot="1">
      <c r="A132" s="151" t="s">
        <v>28</v>
      </c>
      <c r="B132" s="118"/>
      <c r="C132" s="130">
        <f>C22/1000</f>
        <v>700</v>
      </c>
      <c r="D132" s="131">
        <f>D22/1000</f>
        <v>1055</v>
      </c>
      <c r="E132" s="131">
        <f>E22/1000</f>
        <v>1055</v>
      </c>
      <c r="F132" s="131">
        <f>F22/1000</f>
        <v>1225</v>
      </c>
      <c r="G132" s="137">
        <f>G22/1000</f>
        <v>1000</v>
      </c>
      <c r="H132" s="157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07">
        <v>0</v>
      </c>
    </row>
    <row r="133" spans="1:16" ht="21" hidden="1" thickBot="1">
      <c r="A133" s="152"/>
      <c r="B133" s="36"/>
      <c r="C133" s="124"/>
      <c r="D133" s="125"/>
      <c r="E133" s="125"/>
      <c r="F133" s="125"/>
      <c r="G133" s="136"/>
      <c r="H133" s="158"/>
      <c r="I133" s="140"/>
      <c r="J133" s="126"/>
      <c r="K133" s="127"/>
      <c r="L133" s="147" t="s">
        <v>6</v>
      </c>
      <c r="M133" s="148" t="s">
        <v>4</v>
      </c>
      <c r="N133" s="148" t="s">
        <v>7</v>
      </c>
      <c r="O133" s="149"/>
      <c r="P133" s="150" t="s">
        <v>30</v>
      </c>
    </row>
    <row r="134" spans="1:17" ht="16.5" hidden="1" thickBot="1">
      <c r="A134" s="151" t="s">
        <v>29</v>
      </c>
      <c r="B134" s="119"/>
      <c r="C134" s="130">
        <f>C23/1000</f>
        <v>0</v>
      </c>
      <c r="D134" s="131">
        <f aca="true" t="shared" si="20" ref="D134:P134">D23/1000</f>
        <v>0</v>
      </c>
      <c r="E134" s="131">
        <f t="shared" si="20"/>
        <v>0</v>
      </c>
      <c r="F134" s="131">
        <f t="shared" si="20"/>
        <v>0</v>
      </c>
      <c r="G134" s="137">
        <f t="shared" si="20"/>
        <v>0</v>
      </c>
      <c r="H134" s="157">
        <f t="shared" si="20"/>
        <v>0</v>
      </c>
      <c r="I134" s="141">
        <f t="shared" si="20"/>
        <v>0</v>
      </c>
      <c r="J134" s="132">
        <f t="shared" si="20"/>
        <v>0</v>
      </c>
      <c r="K134" s="133">
        <f t="shared" si="20"/>
        <v>0</v>
      </c>
      <c r="L134" s="134">
        <f t="shared" si="20"/>
        <v>7250</v>
      </c>
      <c r="M134" s="122">
        <f t="shared" si="20"/>
        <v>3750</v>
      </c>
      <c r="N134" s="122">
        <f t="shared" si="20"/>
        <v>5000</v>
      </c>
      <c r="O134" s="122">
        <f t="shared" si="20"/>
        <v>0</v>
      </c>
      <c r="P134" s="123">
        <f t="shared" si="20"/>
        <v>5389</v>
      </c>
      <c r="Q134" s="258"/>
    </row>
    <row r="135" spans="1:66" s="67" customFormat="1" ht="16.5" hidden="1" thickBot="1">
      <c r="A135" s="121" t="s">
        <v>23</v>
      </c>
      <c r="B135" s="120"/>
      <c r="C135" s="128">
        <f>B135+C132-C134</f>
        <v>700</v>
      </c>
      <c r="D135" s="128">
        <f aca="true" t="shared" si="21" ref="D135:P135">C135+D132-D134</f>
        <v>1755</v>
      </c>
      <c r="E135" s="128">
        <f t="shared" si="21"/>
        <v>2810</v>
      </c>
      <c r="F135" s="128">
        <f t="shared" si="21"/>
        <v>4035</v>
      </c>
      <c r="G135" s="128">
        <f t="shared" si="21"/>
        <v>5035</v>
      </c>
      <c r="H135" s="157">
        <f t="shared" si="21"/>
        <v>5035</v>
      </c>
      <c r="I135" s="128">
        <f t="shared" si="21"/>
        <v>5035</v>
      </c>
      <c r="J135" s="128">
        <f t="shared" si="21"/>
        <v>5035</v>
      </c>
      <c r="K135" s="128">
        <f t="shared" si="21"/>
        <v>5035</v>
      </c>
      <c r="L135" s="188">
        <f t="shared" si="21"/>
        <v>-2215</v>
      </c>
      <c r="M135" s="188">
        <f t="shared" si="21"/>
        <v>-5965</v>
      </c>
      <c r="N135" s="188">
        <f t="shared" si="21"/>
        <v>-10965</v>
      </c>
      <c r="O135" s="188">
        <f t="shared" si="21"/>
        <v>-10965</v>
      </c>
      <c r="P135" s="208">
        <f t="shared" si="21"/>
        <v>-16354</v>
      </c>
      <c r="Q135" s="260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</row>
    <row r="136" ht="12.75" hidden="1"/>
    <row r="137" ht="12.75" hidden="1"/>
    <row r="138" ht="12.75" hidden="1"/>
    <row r="139" ht="20.25" hidden="1">
      <c r="A139" s="155" t="s">
        <v>38</v>
      </c>
    </row>
    <row r="140" spans="1:16" ht="15.75" hidden="1">
      <c r="A140" s="302" t="s">
        <v>42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</row>
    <row r="141" ht="12.75" hidden="1"/>
    <row r="142" spans="3:16" ht="13.5" hidden="1" thickBot="1">
      <c r="C142" s="3">
        <v>2000</v>
      </c>
      <c r="D142" s="4">
        <v>2001</v>
      </c>
      <c r="E142" s="4">
        <v>2002</v>
      </c>
      <c r="F142" s="4">
        <v>2003</v>
      </c>
      <c r="G142" s="135">
        <v>2004</v>
      </c>
      <c r="H142" s="143">
        <v>2005</v>
      </c>
      <c r="I142" s="139">
        <v>2006</v>
      </c>
      <c r="J142" s="4">
        <v>2007</v>
      </c>
      <c r="K142" s="4">
        <v>2008</v>
      </c>
      <c r="L142" s="4">
        <v>2009</v>
      </c>
      <c r="M142" s="4">
        <v>2010</v>
      </c>
      <c r="N142" s="4">
        <v>2011</v>
      </c>
      <c r="O142" s="4">
        <v>2012</v>
      </c>
      <c r="P142" s="5">
        <v>2013</v>
      </c>
    </row>
    <row r="143" spans="1:16" ht="16.5" hidden="1" thickBot="1">
      <c r="A143" s="151" t="s">
        <v>28</v>
      </c>
      <c r="B143" s="118"/>
      <c r="C143" s="130">
        <f>C26/1000</f>
        <v>700</v>
      </c>
      <c r="D143" s="131">
        <f>D26/1000</f>
        <v>1055</v>
      </c>
      <c r="E143" s="131">
        <f>E26/1000</f>
        <v>1055</v>
      </c>
      <c r="F143" s="131">
        <f>F26/1000</f>
        <v>1225</v>
      </c>
      <c r="G143" s="137">
        <f>G26/1000</f>
        <v>1000</v>
      </c>
      <c r="H143" s="157">
        <v>0</v>
      </c>
      <c r="I143" s="141">
        <v>0</v>
      </c>
      <c r="J143" s="141">
        <v>2620</v>
      </c>
      <c r="K143" s="141">
        <v>2620</v>
      </c>
      <c r="L143" s="141">
        <v>2620</v>
      </c>
      <c r="M143" s="141">
        <v>2620</v>
      </c>
      <c r="N143" s="141">
        <v>2620</v>
      </c>
      <c r="O143" s="141">
        <v>2620</v>
      </c>
      <c r="P143" s="207">
        <v>2620</v>
      </c>
    </row>
    <row r="144" spans="1:16" ht="21" hidden="1" thickBot="1">
      <c r="A144" s="152"/>
      <c r="B144" s="36"/>
      <c r="C144" s="124"/>
      <c r="D144" s="125"/>
      <c r="E144" s="125"/>
      <c r="F144" s="125"/>
      <c r="G144" s="136"/>
      <c r="H144" s="158"/>
      <c r="I144" s="140"/>
      <c r="J144" s="126"/>
      <c r="K144" s="127"/>
      <c r="L144" s="147" t="s">
        <v>6</v>
      </c>
      <c r="M144" s="148" t="s">
        <v>4</v>
      </c>
      <c r="N144" s="148" t="s">
        <v>7</v>
      </c>
      <c r="O144" s="149"/>
      <c r="P144" s="150" t="s">
        <v>30</v>
      </c>
    </row>
    <row r="145" spans="1:17" ht="16.5" hidden="1" thickBot="1">
      <c r="A145" s="151" t="s">
        <v>29</v>
      </c>
      <c r="B145" s="119"/>
      <c r="C145" s="130">
        <f>C27/1000</f>
        <v>0</v>
      </c>
      <c r="D145" s="131">
        <f aca="true" t="shared" si="22" ref="D145:P145">D27/1000</f>
        <v>0</v>
      </c>
      <c r="E145" s="131">
        <f t="shared" si="22"/>
        <v>0</v>
      </c>
      <c r="F145" s="131">
        <f t="shared" si="22"/>
        <v>0</v>
      </c>
      <c r="G145" s="137">
        <f t="shared" si="22"/>
        <v>0</v>
      </c>
      <c r="H145" s="157">
        <v>2000</v>
      </c>
      <c r="I145" s="141">
        <f t="shared" si="22"/>
        <v>0</v>
      </c>
      <c r="J145" s="132">
        <f t="shared" si="22"/>
        <v>0</v>
      </c>
      <c r="K145" s="133">
        <f t="shared" si="22"/>
        <v>0</v>
      </c>
      <c r="L145" s="134">
        <f t="shared" si="22"/>
        <v>7250</v>
      </c>
      <c r="M145" s="122">
        <f t="shared" si="22"/>
        <v>3750</v>
      </c>
      <c r="N145" s="122">
        <f t="shared" si="22"/>
        <v>5000</v>
      </c>
      <c r="O145" s="122">
        <f t="shared" si="22"/>
        <v>0</v>
      </c>
      <c r="P145" s="123">
        <f t="shared" si="22"/>
        <v>5389</v>
      </c>
      <c r="Q145" s="258"/>
    </row>
    <row r="146" spans="1:66" s="67" customFormat="1" ht="16.5" hidden="1" thickBot="1">
      <c r="A146" s="121" t="s">
        <v>23</v>
      </c>
      <c r="B146" s="120"/>
      <c r="C146" s="128">
        <f aca="true" t="shared" si="23" ref="C146:P146">B146+C143-C145</f>
        <v>700</v>
      </c>
      <c r="D146" s="128">
        <f t="shared" si="23"/>
        <v>1755</v>
      </c>
      <c r="E146" s="128">
        <f t="shared" si="23"/>
        <v>2810</v>
      </c>
      <c r="F146" s="128">
        <f t="shared" si="23"/>
        <v>4035</v>
      </c>
      <c r="G146" s="128">
        <f t="shared" si="23"/>
        <v>5035</v>
      </c>
      <c r="H146" s="157">
        <f t="shared" si="23"/>
        <v>3035</v>
      </c>
      <c r="I146" s="128">
        <f t="shared" si="23"/>
        <v>3035</v>
      </c>
      <c r="J146" s="128">
        <f t="shared" si="23"/>
        <v>5655</v>
      </c>
      <c r="K146" s="128">
        <f t="shared" si="23"/>
        <v>8275</v>
      </c>
      <c r="L146" s="128">
        <f t="shared" si="23"/>
        <v>3645</v>
      </c>
      <c r="M146" s="128">
        <f t="shared" si="23"/>
        <v>2515</v>
      </c>
      <c r="N146" s="128">
        <f t="shared" si="23"/>
        <v>135</v>
      </c>
      <c r="O146" s="128">
        <f t="shared" si="23"/>
        <v>2755</v>
      </c>
      <c r="P146" s="206">
        <f t="shared" si="23"/>
        <v>-14</v>
      </c>
      <c r="Q146" s="260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</row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20.25" hidden="1">
      <c r="A156" s="155" t="s">
        <v>43</v>
      </c>
    </row>
    <row r="157" spans="1:16" ht="15.75" hidden="1">
      <c r="A157" s="302" t="s">
        <v>47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</row>
    <row r="158" ht="12.75" hidden="1"/>
    <row r="159" spans="3:16" ht="13.5" hidden="1" thickBot="1">
      <c r="C159" s="3">
        <v>2000</v>
      </c>
      <c r="D159" s="4">
        <v>2001</v>
      </c>
      <c r="E159" s="4">
        <v>2002</v>
      </c>
      <c r="F159" s="4">
        <v>2003</v>
      </c>
      <c r="G159" s="135">
        <v>2004</v>
      </c>
      <c r="H159" s="143">
        <v>2005</v>
      </c>
      <c r="I159" s="139">
        <v>2006</v>
      </c>
      <c r="J159" s="4">
        <v>2007</v>
      </c>
      <c r="K159" s="4">
        <v>2008</v>
      </c>
      <c r="L159" s="4">
        <v>2009</v>
      </c>
      <c r="M159" s="4">
        <v>2010</v>
      </c>
      <c r="N159" s="4">
        <v>2011</v>
      </c>
      <c r="O159" s="4">
        <v>2012</v>
      </c>
      <c r="P159" s="5">
        <v>2013</v>
      </c>
    </row>
    <row r="160" spans="1:16" ht="16.5" hidden="1" thickBot="1">
      <c r="A160" s="151" t="s">
        <v>28</v>
      </c>
      <c r="B160" s="118"/>
      <c r="C160" s="130">
        <f>C30/1000</f>
        <v>700</v>
      </c>
      <c r="D160" s="131">
        <f>D30/1000</f>
        <v>1055</v>
      </c>
      <c r="E160" s="131">
        <f>E30/1000</f>
        <v>1055</v>
      </c>
      <c r="F160" s="131">
        <f>F30/1000</f>
        <v>1225</v>
      </c>
      <c r="G160" s="137">
        <f>G30/1000</f>
        <v>1000</v>
      </c>
      <c r="H160" s="157">
        <v>500</v>
      </c>
      <c r="I160" s="141">
        <v>1980</v>
      </c>
      <c r="J160" s="141">
        <v>1980</v>
      </c>
      <c r="K160" s="141">
        <v>1980</v>
      </c>
      <c r="L160" s="141">
        <v>1980</v>
      </c>
      <c r="M160" s="141">
        <v>1980</v>
      </c>
      <c r="N160" s="141">
        <v>1980</v>
      </c>
      <c r="O160" s="141">
        <v>1980</v>
      </c>
      <c r="P160" s="141">
        <v>1994</v>
      </c>
    </row>
    <row r="161" spans="1:18" ht="27.75" customHeight="1" hidden="1" thickBot="1">
      <c r="A161" s="152"/>
      <c r="B161" s="36"/>
      <c r="C161" s="124"/>
      <c r="D161" s="125"/>
      <c r="E161" s="125"/>
      <c r="F161" s="125"/>
      <c r="G161" s="136"/>
      <c r="H161" s="158"/>
      <c r="I161" s="140"/>
      <c r="J161" s="126"/>
      <c r="K161" s="127"/>
      <c r="L161" s="147" t="s">
        <v>6</v>
      </c>
      <c r="M161" s="148" t="s">
        <v>4</v>
      </c>
      <c r="N161" s="148" t="s">
        <v>7</v>
      </c>
      <c r="O161" s="149"/>
      <c r="P161" s="150" t="s">
        <v>30</v>
      </c>
      <c r="R161" s="258"/>
    </row>
    <row r="162" spans="1:18" ht="16.5" hidden="1" thickBot="1">
      <c r="A162" s="151" t="s">
        <v>29</v>
      </c>
      <c r="B162" s="119"/>
      <c r="C162" s="130">
        <f>C31/1000</f>
        <v>0</v>
      </c>
      <c r="D162" s="131">
        <f aca="true" t="shared" si="24" ref="D162:P162">D31/1000</f>
        <v>0</v>
      </c>
      <c r="E162" s="131">
        <f t="shared" si="24"/>
        <v>0</v>
      </c>
      <c r="F162" s="131">
        <f t="shared" si="24"/>
        <v>0</v>
      </c>
      <c r="G162" s="137">
        <f t="shared" si="24"/>
        <v>0</v>
      </c>
      <c r="H162" s="157">
        <f t="shared" si="24"/>
        <v>0</v>
      </c>
      <c r="I162" s="141">
        <f t="shared" si="24"/>
        <v>0</v>
      </c>
      <c r="J162" s="132">
        <f t="shared" si="24"/>
        <v>0</v>
      </c>
      <c r="K162" s="133">
        <f t="shared" si="24"/>
        <v>0</v>
      </c>
      <c r="L162" s="134">
        <f t="shared" si="24"/>
        <v>7250</v>
      </c>
      <c r="M162" s="122">
        <f t="shared" si="24"/>
        <v>3750</v>
      </c>
      <c r="N162" s="122">
        <f t="shared" si="24"/>
        <v>5000</v>
      </c>
      <c r="O162" s="122">
        <f t="shared" si="24"/>
        <v>0</v>
      </c>
      <c r="P162" s="123">
        <f t="shared" si="24"/>
        <v>5389</v>
      </c>
      <c r="Q162" s="258"/>
      <c r="R162" s="258"/>
    </row>
    <row r="163" spans="1:66" s="67" customFormat="1" ht="16.5" hidden="1" thickBot="1">
      <c r="A163" s="121" t="s">
        <v>23</v>
      </c>
      <c r="B163" s="120"/>
      <c r="C163" s="128">
        <f aca="true" t="shared" si="25" ref="C163:P163">B163+C160-C162</f>
        <v>700</v>
      </c>
      <c r="D163" s="128">
        <f t="shared" si="25"/>
        <v>1755</v>
      </c>
      <c r="E163" s="128">
        <f t="shared" si="25"/>
        <v>2810</v>
      </c>
      <c r="F163" s="128">
        <f t="shared" si="25"/>
        <v>4035</v>
      </c>
      <c r="G163" s="128">
        <f t="shared" si="25"/>
        <v>5035</v>
      </c>
      <c r="H163" s="157">
        <f t="shared" si="25"/>
        <v>5535</v>
      </c>
      <c r="I163" s="128">
        <f t="shared" si="25"/>
        <v>7515</v>
      </c>
      <c r="J163" s="128">
        <f t="shared" si="25"/>
        <v>9495</v>
      </c>
      <c r="K163" s="128">
        <f t="shared" si="25"/>
        <v>11475</v>
      </c>
      <c r="L163" s="128">
        <f t="shared" si="25"/>
        <v>6205</v>
      </c>
      <c r="M163" s="128">
        <f t="shared" si="25"/>
        <v>4435</v>
      </c>
      <c r="N163" s="128">
        <f t="shared" si="25"/>
        <v>1415</v>
      </c>
      <c r="O163" s="128">
        <f t="shared" si="25"/>
        <v>3395</v>
      </c>
      <c r="P163" s="206">
        <f t="shared" si="25"/>
        <v>0</v>
      </c>
      <c r="Q163" s="260"/>
      <c r="R163" s="260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</row>
    <row r="164" ht="12.75" hidden="1"/>
    <row r="165" ht="12.75" hidden="1"/>
    <row r="166" ht="12.75" hidden="1"/>
    <row r="167" ht="20.25" hidden="1">
      <c r="A167" s="155" t="s">
        <v>44</v>
      </c>
    </row>
    <row r="168" spans="1:16" ht="15.75" hidden="1">
      <c r="A168" s="302" t="s">
        <v>46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</row>
    <row r="169" ht="12.75" hidden="1"/>
    <row r="170" spans="3:16" ht="13.5" hidden="1" thickBot="1">
      <c r="C170" s="3">
        <v>2000</v>
      </c>
      <c r="D170" s="4">
        <v>2001</v>
      </c>
      <c r="E170" s="4">
        <v>2002</v>
      </c>
      <c r="F170" s="4">
        <v>2003</v>
      </c>
      <c r="G170" s="135">
        <v>2004</v>
      </c>
      <c r="H170" s="143">
        <v>2005</v>
      </c>
      <c r="I170" s="139">
        <v>2006</v>
      </c>
      <c r="J170" s="4">
        <v>2007</v>
      </c>
      <c r="K170" s="4">
        <v>2008</v>
      </c>
      <c r="L170" s="4">
        <v>2009</v>
      </c>
      <c r="M170" s="4">
        <v>2010</v>
      </c>
      <c r="N170" s="4">
        <v>2011</v>
      </c>
      <c r="O170" s="4">
        <v>2012</v>
      </c>
      <c r="P170" s="5">
        <v>2013</v>
      </c>
    </row>
    <row r="171" spans="1:16" ht="16.5" hidden="1" thickBot="1">
      <c r="A171" s="151" t="s">
        <v>28</v>
      </c>
      <c r="B171" s="118"/>
      <c r="C171" s="130">
        <f>C34/1000</f>
        <v>700</v>
      </c>
      <c r="D171" s="131">
        <f>D34/1000</f>
        <v>1055</v>
      </c>
      <c r="E171" s="131">
        <f>E34/1000</f>
        <v>1055</v>
      </c>
      <c r="F171" s="131">
        <f>F34/1000</f>
        <v>1225</v>
      </c>
      <c r="G171" s="137">
        <f>G34/1000</f>
        <v>1000</v>
      </c>
      <c r="H171" s="157">
        <v>500</v>
      </c>
      <c r="I171" s="261">
        <v>500</v>
      </c>
      <c r="J171" s="141">
        <v>2200</v>
      </c>
      <c r="K171" s="141">
        <v>2200</v>
      </c>
      <c r="L171" s="141">
        <v>2200</v>
      </c>
      <c r="M171" s="141">
        <v>2200</v>
      </c>
      <c r="N171" s="141">
        <v>2200</v>
      </c>
      <c r="O171" s="141">
        <v>2200</v>
      </c>
      <c r="P171" s="141">
        <v>2150</v>
      </c>
    </row>
    <row r="172" spans="1:18" ht="26.25" customHeight="1" hidden="1" thickBot="1">
      <c r="A172" s="152"/>
      <c r="B172" s="36"/>
      <c r="C172" s="124"/>
      <c r="D172" s="125"/>
      <c r="E172" s="125"/>
      <c r="F172" s="125"/>
      <c r="G172" s="136"/>
      <c r="H172" s="158"/>
      <c r="I172" s="140"/>
      <c r="J172" s="126"/>
      <c r="K172" s="127"/>
      <c r="L172" s="147" t="s">
        <v>6</v>
      </c>
      <c r="M172" s="148" t="s">
        <v>4</v>
      </c>
      <c r="N172" s="148" t="s">
        <v>7</v>
      </c>
      <c r="O172" s="149"/>
      <c r="P172" s="150" t="s">
        <v>30</v>
      </c>
      <c r="R172" s="258"/>
    </row>
    <row r="173" spans="1:18" ht="16.5" hidden="1" thickBot="1">
      <c r="A173" s="151" t="s">
        <v>29</v>
      </c>
      <c r="B173" s="119"/>
      <c r="C173" s="130">
        <f>C35/1000</f>
        <v>0</v>
      </c>
      <c r="D173" s="131">
        <f aca="true" t="shared" si="26" ref="D173:P173">D35/1000</f>
        <v>0</v>
      </c>
      <c r="E173" s="131">
        <f t="shared" si="26"/>
        <v>0</v>
      </c>
      <c r="F173" s="131">
        <f t="shared" si="26"/>
        <v>0</v>
      </c>
      <c r="G173" s="137">
        <f t="shared" si="26"/>
        <v>0</v>
      </c>
      <c r="H173" s="157">
        <f t="shared" si="26"/>
        <v>0</v>
      </c>
      <c r="I173" s="141">
        <f t="shared" si="26"/>
        <v>0</v>
      </c>
      <c r="J173" s="132">
        <f t="shared" si="26"/>
        <v>0</v>
      </c>
      <c r="K173" s="133">
        <f t="shared" si="26"/>
        <v>0</v>
      </c>
      <c r="L173" s="134">
        <f t="shared" si="26"/>
        <v>7250</v>
      </c>
      <c r="M173" s="122">
        <f t="shared" si="26"/>
        <v>3750</v>
      </c>
      <c r="N173" s="122">
        <f t="shared" si="26"/>
        <v>5000</v>
      </c>
      <c r="O173" s="122">
        <f t="shared" si="26"/>
        <v>0</v>
      </c>
      <c r="P173" s="123">
        <f t="shared" si="26"/>
        <v>5389</v>
      </c>
      <c r="Q173" s="258"/>
      <c r="R173" s="258"/>
    </row>
    <row r="174" spans="1:66" s="67" customFormat="1" ht="16.5" hidden="1" thickBot="1">
      <c r="A174" s="121" t="s">
        <v>23</v>
      </c>
      <c r="B174" s="120"/>
      <c r="C174" s="128">
        <f aca="true" t="shared" si="27" ref="C174:P174">B174+C171-C173</f>
        <v>700</v>
      </c>
      <c r="D174" s="128">
        <f t="shared" si="27"/>
        <v>1755</v>
      </c>
      <c r="E174" s="128">
        <f t="shared" si="27"/>
        <v>2810</v>
      </c>
      <c r="F174" s="128">
        <f t="shared" si="27"/>
        <v>4035</v>
      </c>
      <c r="G174" s="128">
        <f t="shared" si="27"/>
        <v>5035</v>
      </c>
      <c r="H174" s="157">
        <f t="shared" si="27"/>
        <v>5535</v>
      </c>
      <c r="I174" s="128">
        <f t="shared" si="27"/>
        <v>6035</v>
      </c>
      <c r="J174" s="128">
        <f t="shared" si="27"/>
        <v>8235</v>
      </c>
      <c r="K174" s="128">
        <f t="shared" si="27"/>
        <v>10435</v>
      </c>
      <c r="L174" s="128">
        <f t="shared" si="27"/>
        <v>5385</v>
      </c>
      <c r="M174" s="128">
        <f t="shared" si="27"/>
        <v>3835</v>
      </c>
      <c r="N174" s="128">
        <f t="shared" si="27"/>
        <v>1035</v>
      </c>
      <c r="O174" s="128">
        <f t="shared" si="27"/>
        <v>3235</v>
      </c>
      <c r="P174" s="206">
        <f t="shared" si="27"/>
        <v>-4</v>
      </c>
      <c r="Q174" s="260"/>
      <c r="R174" s="260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</row>
    <row r="175" ht="12.75" hidden="1"/>
    <row r="176" ht="12.75" hidden="1"/>
    <row r="177" ht="12.75" hidden="1"/>
    <row r="178" ht="26.25">
      <c r="A178" s="273"/>
    </row>
    <row r="179" spans="1:11" ht="44.25" customHeight="1">
      <c r="A179" s="273"/>
      <c r="K179" s="282" t="s">
        <v>54</v>
      </c>
    </row>
    <row r="180" spans="1:16" ht="70.5" customHeight="1">
      <c r="A180" s="303" t="s">
        <v>52</v>
      </c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</row>
    <row r="181" ht="24.75" customHeight="1" thickBot="1">
      <c r="P181" t="s">
        <v>53</v>
      </c>
    </row>
    <row r="182" spans="3:16" ht="22.5" customHeight="1" thickBot="1">
      <c r="C182" s="275">
        <v>2000</v>
      </c>
      <c r="D182" s="276">
        <v>2001</v>
      </c>
      <c r="E182" s="276">
        <v>2002</v>
      </c>
      <c r="F182" s="276">
        <v>2003</v>
      </c>
      <c r="G182" s="277">
        <v>2004</v>
      </c>
      <c r="H182" s="278">
        <v>2005</v>
      </c>
      <c r="I182" s="279">
        <v>2006</v>
      </c>
      <c r="J182" s="276">
        <v>2007</v>
      </c>
      <c r="K182" s="276">
        <v>2008</v>
      </c>
      <c r="L182" s="276">
        <v>2009</v>
      </c>
      <c r="M182" s="276">
        <v>2010</v>
      </c>
      <c r="N182" s="276">
        <v>2011</v>
      </c>
      <c r="O182" s="276">
        <v>2012</v>
      </c>
      <c r="P182" s="280">
        <v>2013</v>
      </c>
    </row>
    <row r="183" spans="1:17" ht="16.5" thickBot="1">
      <c r="A183" s="151" t="s">
        <v>28</v>
      </c>
      <c r="B183" s="115"/>
      <c r="C183" s="130">
        <f>C38/1000</f>
        <v>700</v>
      </c>
      <c r="D183" s="131">
        <f>D38/1000</f>
        <v>1055</v>
      </c>
      <c r="E183" s="131">
        <v>1155</v>
      </c>
      <c r="F183" s="131">
        <f>F38/1000</f>
        <v>1225</v>
      </c>
      <c r="G183" s="137">
        <f>G38/1000</f>
        <v>1000</v>
      </c>
      <c r="H183" s="283">
        <v>500</v>
      </c>
      <c r="I183" s="261">
        <v>600</v>
      </c>
      <c r="J183" s="261">
        <v>650</v>
      </c>
      <c r="K183" s="261">
        <v>700</v>
      </c>
      <c r="L183" s="261">
        <v>800</v>
      </c>
      <c r="M183" s="261">
        <v>900</v>
      </c>
      <c r="N183" s="261">
        <v>1000</v>
      </c>
      <c r="O183" s="261">
        <v>1000</v>
      </c>
      <c r="P183" s="281">
        <v>1000</v>
      </c>
      <c r="Q183" s="258"/>
    </row>
    <row r="184" spans="1:18" ht="27.75" customHeight="1" thickBot="1">
      <c r="A184" s="152"/>
      <c r="B184" s="36"/>
      <c r="C184" s="124"/>
      <c r="D184" s="125"/>
      <c r="E184" s="125"/>
      <c r="F184" s="125"/>
      <c r="G184" s="136"/>
      <c r="H184" s="284"/>
      <c r="I184" s="285"/>
      <c r="J184" s="286"/>
      <c r="K184" s="287"/>
      <c r="L184" s="147" t="s">
        <v>6</v>
      </c>
      <c r="M184" s="148" t="s">
        <v>4</v>
      </c>
      <c r="N184" s="148" t="s">
        <v>7</v>
      </c>
      <c r="O184" s="149"/>
      <c r="P184" s="150" t="s">
        <v>30</v>
      </c>
      <c r="R184" s="258"/>
    </row>
    <row r="185" spans="1:18" ht="19.5" customHeight="1" thickBot="1">
      <c r="A185" s="151" t="s">
        <v>29</v>
      </c>
      <c r="B185" s="119"/>
      <c r="C185" s="130">
        <f>C39/1000</f>
        <v>0</v>
      </c>
      <c r="D185" s="131">
        <f aca="true" t="shared" si="28" ref="D185:P185">D39/1000</f>
        <v>0</v>
      </c>
      <c r="E185" s="131">
        <f t="shared" si="28"/>
        <v>0</v>
      </c>
      <c r="F185" s="131">
        <f t="shared" si="28"/>
        <v>0</v>
      </c>
      <c r="G185" s="137">
        <f t="shared" si="28"/>
        <v>0</v>
      </c>
      <c r="H185" s="283">
        <f t="shared" si="28"/>
        <v>0</v>
      </c>
      <c r="I185" s="288">
        <f t="shared" si="28"/>
        <v>0</v>
      </c>
      <c r="J185" s="289">
        <f t="shared" si="28"/>
        <v>0</v>
      </c>
      <c r="K185" s="290">
        <f t="shared" si="28"/>
        <v>0</v>
      </c>
      <c r="L185" s="263">
        <f t="shared" si="28"/>
        <v>7250</v>
      </c>
      <c r="M185" s="291">
        <f t="shared" si="28"/>
        <v>3750</v>
      </c>
      <c r="N185" s="291">
        <f t="shared" si="28"/>
        <v>5000</v>
      </c>
      <c r="O185" s="291">
        <f t="shared" si="28"/>
        <v>0</v>
      </c>
      <c r="P185" s="292">
        <f t="shared" si="28"/>
        <v>5389</v>
      </c>
      <c r="Q185" s="258"/>
      <c r="R185" s="258"/>
    </row>
    <row r="186" spans="1:66" s="67" customFormat="1" ht="19.5" customHeight="1" thickBot="1">
      <c r="A186" s="121" t="s">
        <v>51</v>
      </c>
      <c r="B186" s="120"/>
      <c r="C186" s="128">
        <f aca="true" t="shared" si="29" ref="C186:P186">B186+C183-C185</f>
        <v>700</v>
      </c>
      <c r="D186" s="128">
        <f t="shared" si="29"/>
        <v>1755</v>
      </c>
      <c r="E186" s="128">
        <f t="shared" si="29"/>
        <v>2910</v>
      </c>
      <c r="F186" s="128">
        <f t="shared" si="29"/>
        <v>4135</v>
      </c>
      <c r="G186" s="128">
        <f t="shared" si="29"/>
        <v>5135</v>
      </c>
      <c r="H186" s="283">
        <f t="shared" si="29"/>
        <v>5635</v>
      </c>
      <c r="I186" s="293">
        <f t="shared" si="29"/>
        <v>6235</v>
      </c>
      <c r="J186" s="293">
        <f t="shared" si="29"/>
        <v>6885</v>
      </c>
      <c r="K186" s="293">
        <f t="shared" si="29"/>
        <v>7585</v>
      </c>
      <c r="L186" s="293">
        <f t="shared" si="29"/>
        <v>1135</v>
      </c>
      <c r="M186" s="294">
        <f t="shared" si="29"/>
        <v>-1715</v>
      </c>
      <c r="N186" s="294">
        <f t="shared" si="29"/>
        <v>-5715</v>
      </c>
      <c r="O186" s="294">
        <f t="shared" si="29"/>
        <v>-4715</v>
      </c>
      <c r="P186" s="294">
        <f t="shared" si="29"/>
        <v>-9104</v>
      </c>
      <c r="Q186" s="260"/>
      <c r="R186" s="260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</row>
    <row r="187" spans="1:66" s="67" customFormat="1" ht="65.25" customHeight="1" thickBot="1">
      <c r="A187" s="274" t="s">
        <v>50</v>
      </c>
      <c r="B187" s="117"/>
      <c r="C187" s="269"/>
      <c r="D187" s="270"/>
      <c r="E187" s="270"/>
      <c r="F187" s="270"/>
      <c r="G187" s="270"/>
      <c r="H187" s="272"/>
      <c r="I187" s="270"/>
      <c r="J187" s="270"/>
      <c r="K187" s="270"/>
      <c r="L187" s="271"/>
      <c r="M187" s="266">
        <v>1715</v>
      </c>
      <c r="N187" s="267">
        <v>4000</v>
      </c>
      <c r="O187" s="267">
        <v>0</v>
      </c>
      <c r="P187" s="268">
        <f>P185-2000</f>
        <v>3389</v>
      </c>
      <c r="Q187" s="260"/>
      <c r="R187" s="260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</row>
    <row r="189" spans="12:15" ht="14.25">
      <c r="L189" s="264"/>
      <c r="M189" s="265"/>
      <c r="N189" s="36"/>
      <c r="O189" s="264"/>
    </row>
    <row r="190" spans="12:15" ht="12.75">
      <c r="L190" s="36"/>
      <c r="M190" s="264"/>
      <c r="N190" s="36"/>
      <c r="O190" s="36"/>
    </row>
    <row r="191" spans="12:15" ht="12.75">
      <c r="L191" s="36"/>
      <c r="M191" s="264"/>
      <c r="N191" s="36"/>
      <c r="O191" s="264"/>
    </row>
    <row r="192" spans="12:15" ht="12.75">
      <c r="L192" s="36"/>
      <c r="M192" s="36"/>
      <c r="N192" s="36"/>
      <c r="O192" s="36"/>
    </row>
    <row r="196" spans="13:14" ht="12.75">
      <c r="M196" s="43"/>
      <c r="N196" s="43"/>
    </row>
    <row r="197" ht="12.75">
      <c r="M197" s="43"/>
    </row>
  </sheetData>
  <mergeCells count="10">
    <mergeCell ref="A168:P168"/>
    <mergeCell ref="A180:P180"/>
    <mergeCell ref="A118:P118"/>
    <mergeCell ref="A129:P129"/>
    <mergeCell ref="A140:P140"/>
    <mergeCell ref="A157:P157"/>
    <mergeCell ref="A54:P54"/>
    <mergeCell ref="A65:P65"/>
    <mergeCell ref="A77:P77"/>
    <mergeCell ref="A107:P10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86"/>
  <sheetViews>
    <sheetView workbookViewId="0" topLeftCell="A154">
      <selection activeCell="F177" sqref="F177"/>
    </sheetView>
  </sheetViews>
  <sheetFormatPr defaultColWidth="9.00390625" defaultRowHeight="12.75"/>
  <cols>
    <col min="1" max="1" width="22.125" style="0" customWidth="1"/>
    <col min="2" max="2" width="3.375" style="0" hidden="1" customWidth="1"/>
    <col min="3" max="3" width="7.625" style="0" bestFit="1" customWidth="1"/>
    <col min="11" max="11" width="10.125" style="0" bestFit="1" customWidth="1"/>
    <col min="12" max="13" width="9.25390625" style="0" bestFit="1" customWidth="1"/>
    <col min="14" max="14" width="9.875" style="0" bestFit="1" customWidth="1"/>
    <col min="15" max="15" width="9.625" style="0" customWidth="1"/>
    <col min="16" max="16" width="9.875" style="0" bestFit="1" customWidth="1"/>
    <col min="17" max="66" width="9.125" style="257" customWidth="1"/>
  </cols>
  <sheetData>
    <row r="1" spans="3:16" ht="13.5" hidden="1" thickBot="1">
      <c r="C1" s="103">
        <v>2000</v>
      </c>
      <c r="D1" s="103">
        <v>2001</v>
      </c>
      <c r="E1" s="103">
        <v>2002</v>
      </c>
      <c r="F1" s="103">
        <v>2003</v>
      </c>
      <c r="G1" s="103">
        <v>2004</v>
      </c>
      <c r="H1" s="103">
        <v>2005</v>
      </c>
      <c r="I1" s="103">
        <v>2006</v>
      </c>
      <c r="J1" s="103">
        <v>2007</v>
      </c>
      <c r="K1" s="103">
        <v>2008</v>
      </c>
      <c r="L1" s="103">
        <v>2009</v>
      </c>
      <c r="M1" s="103">
        <v>2010</v>
      </c>
      <c r="N1" s="103">
        <v>2011</v>
      </c>
      <c r="O1" s="103">
        <v>2012</v>
      </c>
      <c r="P1" s="104">
        <v>2013</v>
      </c>
    </row>
    <row r="2" spans="1:17" ht="12.75" hidden="1">
      <c r="A2" s="112" t="s">
        <v>14</v>
      </c>
      <c r="B2" s="115"/>
      <c r="C2" s="109">
        <v>700000</v>
      </c>
      <c r="D2" s="105">
        <v>1055000</v>
      </c>
      <c r="E2" s="105">
        <v>1055000</v>
      </c>
      <c r="F2" s="105">
        <v>1225000</v>
      </c>
      <c r="G2" s="105">
        <v>1000000</v>
      </c>
      <c r="H2" s="105">
        <v>1600000</v>
      </c>
      <c r="I2" s="105">
        <v>1300000</v>
      </c>
      <c r="J2" s="105">
        <v>1600000</v>
      </c>
      <c r="K2" s="105">
        <v>1700000</v>
      </c>
      <c r="L2" s="105">
        <v>2200000</v>
      </c>
      <c r="M2" s="105">
        <v>1950000</v>
      </c>
      <c r="N2" s="105">
        <v>2000000</v>
      </c>
      <c r="O2" s="105">
        <v>2000000</v>
      </c>
      <c r="P2" s="106">
        <v>2000000</v>
      </c>
      <c r="Q2" s="258"/>
    </row>
    <row r="3" spans="1:17" ht="13.5" hidden="1" thickBot="1">
      <c r="A3" s="113" t="s">
        <v>18</v>
      </c>
      <c r="B3" s="116"/>
      <c r="C3" s="110"/>
      <c r="D3" s="107"/>
      <c r="E3" s="107"/>
      <c r="F3" s="107"/>
      <c r="G3" s="107"/>
      <c r="H3" s="107"/>
      <c r="I3" s="107"/>
      <c r="J3" s="107"/>
      <c r="K3" s="107"/>
      <c r="L3" s="107">
        <v>7250000</v>
      </c>
      <c r="M3" s="107">
        <v>3750000</v>
      </c>
      <c r="N3" s="107">
        <v>5000000</v>
      </c>
      <c r="O3" s="107"/>
      <c r="P3" s="108">
        <v>5389000</v>
      </c>
      <c r="Q3" s="258"/>
    </row>
    <row r="4" spans="1:17" ht="13.5" hidden="1" thickBot="1">
      <c r="A4" s="114" t="s">
        <v>23</v>
      </c>
      <c r="B4" s="117"/>
      <c r="C4" s="111">
        <f>B4+C2-C3</f>
        <v>700000</v>
      </c>
      <c r="D4" s="111">
        <f aca="true" t="shared" si="0" ref="D4:P4">C4+D2-D3</f>
        <v>1755000</v>
      </c>
      <c r="E4" s="111">
        <f t="shared" si="0"/>
        <v>2810000</v>
      </c>
      <c r="F4" s="111">
        <f t="shared" si="0"/>
        <v>4035000</v>
      </c>
      <c r="G4" s="111">
        <f t="shared" si="0"/>
        <v>5035000</v>
      </c>
      <c r="H4" s="111">
        <f t="shared" si="0"/>
        <v>6635000</v>
      </c>
      <c r="I4" s="111">
        <f t="shared" si="0"/>
        <v>7935000</v>
      </c>
      <c r="J4" s="111">
        <f t="shared" si="0"/>
        <v>9535000</v>
      </c>
      <c r="K4" s="111">
        <f t="shared" si="0"/>
        <v>11235000</v>
      </c>
      <c r="L4" s="111">
        <f t="shared" si="0"/>
        <v>6185000</v>
      </c>
      <c r="M4" s="111">
        <f t="shared" si="0"/>
        <v>4385000</v>
      </c>
      <c r="N4" s="111">
        <f t="shared" si="0"/>
        <v>1385000</v>
      </c>
      <c r="O4" s="111">
        <f t="shared" si="0"/>
        <v>3385000</v>
      </c>
      <c r="P4" s="111">
        <f t="shared" si="0"/>
        <v>-4000</v>
      </c>
      <c r="Q4" s="258"/>
    </row>
    <row r="5" spans="3:16" ht="13.5" hidden="1" thickBot="1">
      <c r="C5" s="103">
        <v>2000</v>
      </c>
      <c r="D5" s="103">
        <v>2001</v>
      </c>
      <c r="E5" s="103">
        <v>2002</v>
      </c>
      <c r="F5" s="103">
        <v>2003</v>
      </c>
      <c r="G5" s="103">
        <v>2004</v>
      </c>
      <c r="H5" s="103">
        <v>2005</v>
      </c>
      <c r="I5" s="103">
        <v>2006</v>
      </c>
      <c r="J5" s="103">
        <v>2007</v>
      </c>
      <c r="K5" s="103">
        <v>2008</v>
      </c>
      <c r="L5" s="103">
        <v>2009</v>
      </c>
      <c r="M5" s="103">
        <v>2010</v>
      </c>
      <c r="N5" s="103">
        <v>2011</v>
      </c>
      <c r="O5" s="103">
        <v>2012</v>
      </c>
      <c r="P5" s="104">
        <v>2013</v>
      </c>
    </row>
    <row r="6" spans="1:17" ht="12.75" hidden="1">
      <c r="A6" s="112" t="s">
        <v>14</v>
      </c>
      <c r="B6" s="115"/>
      <c r="C6" s="109">
        <v>700000</v>
      </c>
      <c r="D6" s="105">
        <v>1055000</v>
      </c>
      <c r="E6" s="105">
        <v>1055000</v>
      </c>
      <c r="F6" s="105">
        <v>1225000</v>
      </c>
      <c r="G6" s="105">
        <v>1000000</v>
      </c>
      <c r="H6" s="105">
        <v>1000000</v>
      </c>
      <c r="I6" s="105">
        <v>1000000</v>
      </c>
      <c r="J6" s="105">
        <v>1000000</v>
      </c>
      <c r="K6" s="105">
        <v>1000000</v>
      </c>
      <c r="L6" s="105">
        <v>1000000</v>
      </c>
      <c r="M6" s="105">
        <v>1000000</v>
      </c>
      <c r="N6" s="105">
        <v>1000000</v>
      </c>
      <c r="O6" s="105">
        <v>1000000</v>
      </c>
      <c r="P6" s="105">
        <v>1000000</v>
      </c>
      <c r="Q6" s="258"/>
    </row>
    <row r="7" spans="1:17" ht="13.5" hidden="1" thickBot="1">
      <c r="A7" s="113" t="s">
        <v>18</v>
      </c>
      <c r="B7" s="116"/>
      <c r="C7" s="110"/>
      <c r="D7" s="107"/>
      <c r="E7" s="107"/>
      <c r="F7" s="107"/>
      <c r="G7" s="107"/>
      <c r="H7" s="107"/>
      <c r="I7" s="107"/>
      <c r="J7" s="107"/>
      <c r="K7" s="107"/>
      <c r="L7" s="107">
        <v>7250000</v>
      </c>
      <c r="M7" s="107">
        <v>3750000</v>
      </c>
      <c r="N7" s="107">
        <v>5000000</v>
      </c>
      <c r="O7" s="107"/>
      <c r="P7" s="108">
        <v>5389000</v>
      </c>
      <c r="Q7" s="258"/>
    </row>
    <row r="8" spans="1:17" ht="13.5" hidden="1" thickBot="1">
      <c r="A8" s="114" t="s">
        <v>23</v>
      </c>
      <c r="B8" s="117"/>
      <c r="C8" s="111">
        <f aca="true" t="shared" si="1" ref="C8:P8">B8+C6-C7</f>
        <v>700000</v>
      </c>
      <c r="D8" s="111">
        <f t="shared" si="1"/>
        <v>1755000</v>
      </c>
      <c r="E8" s="111">
        <f t="shared" si="1"/>
        <v>2810000</v>
      </c>
      <c r="F8" s="111">
        <f t="shared" si="1"/>
        <v>4035000</v>
      </c>
      <c r="G8" s="111">
        <f t="shared" si="1"/>
        <v>5035000</v>
      </c>
      <c r="H8" s="111">
        <f t="shared" si="1"/>
        <v>6035000</v>
      </c>
      <c r="I8" s="111">
        <f t="shared" si="1"/>
        <v>7035000</v>
      </c>
      <c r="J8" s="111">
        <f t="shared" si="1"/>
        <v>8035000</v>
      </c>
      <c r="K8" s="111">
        <f t="shared" si="1"/>
        <v>9035000</v>
      </c>
      <c r="L8" s="111">
        <f t="shared" si="1"/>
        <v>2785000</v>
      </c>
      <c r="M8" s="111">
        <f t="shared" si="1"/>
        <v>35000</v>
      </c>
      <c r="N8" s="111">
        <f t="shared" si="1"/>
        <v>-3965000</v>
      </c>
      <c r="O8" s="111">
        <f t="shared" si="1"/>
        <v>-2965000</v>
      </c>
      <c r="P8" s="111">
        <f t="shared" si="1"/>
        <v>-7354000</v>
      </c>
      <c r="Q8" s="258"/>
    </row>
    <row r="9" spans="3:16" ht="13.5" hidden="1" thickBot="1">
      <c r="C9" s="103">
        <v>2000</v>
      </c>
      <c r="D9" s="103">
        <v>2001</v>
      </c>
      <c r="E9" s="103">
        <v>2002</v>
      </c>
      <c r="F9" s="103">
        <v>2003</v>
      </c>
      <c r="G9" s="103">
        <v>2004</v>
      </c>
      <c r="H9" s="103">
        <v>2005</v>
      </c>
      <c r="I9" s="103">
        <v>2006</v>
      </c>
      <c r="J9" s="103">
        <v>2007</v>
      </c>
      <c r="K9" s="103">
        <v>2008</v>
      </c>
      <c r="L9" s="103">
        <v>2009</v>
      </c>
      <c r="M9" s="103">
        <v>2010</v>
      </c>
      <c r="N9" s="103">
        <v>2011</v>
      </c>
      <c r="O9" s="103">
        <v>2012</v>
      </c>
      <c r="P9" s="104">
        <v>2013</v>
      </c>
    </row>
    <row r="10" spans="1:17" ht="12.75" hidden="1">
      <c r="A10" s="112" t="s">
        <v>14</v>
      </c>
      <c r="B10" s="115"/>
      <c r="C10" s="109">
        <v>700000</v>
      </c>
      <c r="D10" s="105">
        <v>1055000</v>
      </c>
      <c r="E10" s="105">
        <v>1055000</v>
      </c>
      <c r="F10" s="105">
        <v>1225000</v>
      </c>
      <c r="G10" s="105">
        <v>1000000</v>
      </c>
      <c r="H10" s="105">
        <v>1000000</v>
      </c>
      <c r="I10" s="105">
        <f>I2</f>
        <v>1300000</v>
      </c>
      <c r="J10" s="105">
        <f aca="true" t="shared" si="2" ref="J10:P10">J2</f>
        <v>1600000</v>
      </c>
      <c r="K10" s="105">
        <f t="shared" si="2"/>
        <v>1700000</v>
      </c>
      <c r="L10" s="105">
        <f t="shared" si="2"/>
        <v>2200000</v>
      </c>
      <c r="M10" s="105">
        <f t="shared" si="2"/>
        <v>1950000</v>
      </c>
      <c r="N10" s="105">
        <f t="shared" si="2"/>
        <v>2000000</v>
      </c>
      <c r="O10" s="105">
        <f>O2</f>
        <v>2000000</v>
      </c>
      <c r="P10" s="105">
        <f t="shared" si="2"/>
        <v>2000000</v>
      </c>
      <c r="Q10" s="258"/>
    </row>
    <row r="11" spans="1:17" ht="13.5" hidden="1" thickBot="1">
      <c r="A11" s="113" t="s">
        <v>18</v>
      </c>
      <c r="B11" s="116"/>
      <c r="C11" s="110"/>
      <c r="D11" s="107"/>
      <c r="E11" s="107"/>
      <c r="F11" s="107"/>
      <c r="G11" s="107"/>
      <c r="H11" s="107"/>
      <c r="I11" s="107"/>
      <c r="J11" s="107"/>
      <c r="K11" s="107"/>
      <c r="L11" s="107">
        <v>7250000</v>
      </c>
      <c r="M11" s="107">
        <v>3750000</v>
      </c>
      <c r="N11" s="107">
        <v>5000000</v>
      </c>
      <c r="O11" s="107"/>
      <c r="P11" s="108">
        <v>5389000</v>
      </c>
      <c r="Q11" s="258"/>
    </row>
    <row r="12" spans="1:17" ht="13.5" hidden="1" thickBot="1">
      <c r="A12" s="114" t="s">
        <v>23</v>
      </c>
      <c r="B12" s="117"/>
      <c r="C12" s="111">
        <f aca="true" t="shared" si="3" ref="C12:P12">B12+C10-C11</f>
        <v>700000</v>
      </c>
      <c r="D12" s="111">
        <f t="shared" si="3"/>
        <v>1755000</v>
      </c>
      <c r="E12" s="111">
        <f t="shared" si="3"/>
        <v>2810000</v>
      </c>
      <c r="F12" s="111">
        <f t="shared" si="3"/>
        <v>4035000</v>
      </c>
      <c r="G12" s="111">
        <f t="shared" si="3"/>
        <v>5035000</v>
      </c>
      <c r="H12" s="111">
        <f t="shared" si="3"/>
        <v>6035000</v>
      </c>
      <c r="I12" s="111">
        <f t="shared" si="3"/>
        <v>7335000</v>
      </c>
      <c r="J12" s="111">
        <f t="shared" si="3"/>
        <v>8935000</v>
      </c>
      <c r="K12" s="111">
        <f t="shared" si="3"/>
        <v>10635000</v>
      </c>
      <c r="L12" s="111">
        <f t="shared" si="3"/>
        <v>5585000</v>
      </c>
      <c r="M12" s="111">
        <f t="shared" si="3"/>
        <v>3785000</v>
      </c>
      <c r="N12" s="111">
        <f t="shared" si="3"/>
        <v>785000</v>
      </c>
      <c r="O12" s="111">
        <f t="shared" si="3"/>
        <v>2785000</v>
      </c>
      <c r="P12" s="111">
        <f t="shared" si="3"/>
        <v>-604000</v>
      </c>
      <c r="Q12" s="258"/>
    </row>
    <row r="13" spans="3:66" s="161" customFormat="1" ht="13.5" hidden="1" thickBot="1">
      <c r="C13" s="162">
        <v>2000</v>
      </c>
      <c r="D13" s="162">
        <v>2001</v>
      </c>
      <c r="E13" s="162">
        <v>2002</v>
      </c>
      <c r="F13" s="162">
        <v>2003</v>
      </c>
      <c r="G13" s="162">
        <v>2004</v>
      </c>
      <c r="H13" s="162">
        <v>2005</v>
      </c>
      <c r="I13" s="162">
        <v>2006</v>
      </c>
      <c r="J13" s="162">
        <v>2007</v>
      </c>
      <c r="K13" s="162">
        <v>2008</v>
      </c>
      <c r="L13" s="162">
        <v>2009</v>
      </c>
      <c r="M13" s="162">
        <v>2010</v>
      </c>
      <c r="N13" s="162">
        <v>2011</v>
      </c>
      <c r="O13" s="162">
        <v>2012</v>
      </c>
      <c r="P13" s="163">
        <v>2013</v>
      </c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</row>
    <row r="14" spans="1:66" s="161" customFormat="1" ht="12.75" hidden="1">
      <c r="A14" s="164" t="s">
        <v>14</v>
      </c>
      <c r="B14" s="165"/>
      <c r="C14" s="109">
        <v>700000</v>
      </c>
      <c r="D14" s="105">
        <v>1055000</v>
      </c>
      <c r="E14" s="105">
        <v>1055000</v>
      </c>
      <c r="F14" s="105">
        <v>1225000</v>
      </c>
      <c r="G14" s="105">
        <v>1000000</v>
      </c>
      <c r="H14" s="105">
        <v>1600000</v>
      </c>
      <c r="I14" s="105">
        <v>1300000</v>
      </c>
      <c r="J14" s="105">
        <v>1600000</v>
      </c>
      <c r="K14" s="105">
        <v>1700000</v>
      </c>
      <c r="L14" s="105">
        <v>2200000</v>
      </c>
      <c r="M14" s="105">
        <v>1950000</v>
      </c>
      <c r="N14" s="105">
        <v>2000000</v>
      </c>
      <c r="O14" s="105">
        <v>2000000</v>
      </c>
      <c r="P14" s="106">
        <v>2000000</v>
      </c>
      <c r="Q14" s="258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</row>
    <row r="15" spans="1:66" s="161" customFormat="1" ht="13.5" hidden="1" thickBot="1">
      <c r="A15" s="166" t="s">
        <v>18</v>
      </c>
      <c r="B15" s="167"/>
      <c r="C15" s="110"/>
      <c r="D15" s="107"/>
      <c r="E15" s="107"/>
      <c r="F15" s="107"/>
      <c r="G15" s="107"/>
      <c r="H15" s="107"/>
      <c r="I15" s="107"/>
      <c r="J15" s="107"/>
      <c r="K15" s="107"/>
      <c r="L15" s="107">
        <v>7250000</v>
      </c>
      <c r="M15" s="107">
        <v>3750000</v>
      </c>
      <c r="N15" s="107">
        <v>5000000</v>
      </c>
      <c r="O15" s="107"/>
      <c r="P15" s="108">
        <v>5389000</v>
      </c>
      <c r="Q15" s="258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</row>
    <row r="16" spans="1:66" s="161" customFormat="1" ht="13.5" hidden="1" thickBot="1">
      <c r="A16" s="168" t="s">
        <v>23</v>
      </c>
      <c r="B16" s="169"/>
      <c r="C16" s="111">
        <f aca="true" t="shared" si="4" ref="C16:P16">B16+C14-C15</f>
        <v>700000</v>
      </c>
      <c r="D16" s="111">
        <f t="shared" si="4"/>
        <v>1755000</v>
      </c>
      <c r="E16" s="111">
        <f t="shared" si="4"/>
        <v>2810000</v>
      </c>
      <c r="F16" s="111">
        <f t="shared" si="4"/>
        <v>4035000</v>
      </c>
      <c r="G16" s="111">
        <f t="shared" si="4"/>
        <v>5035000</v>
      </c>
      <c r="H16" s="111">
        <f t="shared" si="4"/>
        <v>6635000</v>
      </c>
      <c r="I16" s="111">
        <f t="shared" si="4"/>
        <v>7935000</v>
      </c>
      <c r="J16" s="111">
        <f t="shared" si="4"/>
        <v>9535000</v>
      </c>
      <c r="K16" s="111">
        <f t="shared" si="4"/>
        <v>11235000</v>
      </c>
      <c r="L16" s="111">
        <f t="shared" si="4"/>
        <v>6185000</v>
      </c>
      <c r="M16" s="111">
        <f t="shared" si="4"/>
        <v>4385000</v>
      </c>
      <c r="N16" s="111">
        <f t="shared" si="4"/>
        <v>1385000</v>
      </c>
      <c r="O16" s="111">
        <f t="shared" si="4"/>
        <v>3385000</v>
      </c>
      <c r="P16" s="111">
        <f t="shared" si="4"/>
        <v>-4000</v>
      </c>
      <c r="Q16" s="258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</row>
    <row r="17" spans="3:66" s="170" customFormat="1" ht="13.5" hidden="1" thickBot="1">
      <c r="C17" s="171">
        <v>2000</v>
      </c>
      <c r="D17" s="171">
        <v>2001</v>
      </c>
      <c r="E17" s="171">
        <v>2002</v>
      </c>
      <c r="F17" s="171">
        <v>2003</v>
      </c>
      <c r="G17" s="171">
        <v>2004</v>
      </c>
      <c r="H17" s="171">
        <v>2005</v>
      </c>
      <c r="I17" s="171">
        <v>2006</v>
      </c>
      <c r="J17" s="171">
        <v>2007</v>
      </c>
      <c r="K17" s="171">
        <v>2008</v>
      </c>
      <c r="L17" s="171">
        <v>2009</v>
      </c>
      <c r="M17" s="171">
        <v>2010</v>
      </c>
      <c r="N17" s="171">
        <v>2011</v>
      </c>
      <c r="O17" s="171">
        <v>2012</v>
      </c>
      <c r="P17" s="172">
        <v>2013</v>
      </c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</row>
    <row r="18" spans="1:66" s="170" customFormat="1" ht="12.75" hidden="1">
      <c r="A18" s="173" t="s">
        <v>14</v>
      </c>
      <c r="B18" s="174"/>
      <c r="C18" s="109">
        <v>700000</v>
      </c>
      <c r="D18" s="105">
        <v>1055000</v>
      </c>
      <c r="E18" s="105">
        <v>1055000</v>
      </c>
      <c r="F18" s="105">
        <v>1225000</v>
      </c>
      <c r="G18" s="105">
        <v>1000000</v>
      </c>
      <c r="H18" s="105">
        <v>1600000</v>
      </c>
      <c r="I18" s="105">
        <v>1300000</v>
      </c>
      <c r="J18" s="105">
        <v>1600000</v>
      </c>
      <c r="K18" s="105">
        <v>1700000</v>
      </c>
      <c r="L18" s="105">
        <v>2200000</v>
      </c>
      <c r="M18" s="105">
        <v>1950000</v>
      </c>
      <c r="N18" s="105">
        <v>2000000</v>
      </c>
      <c r="O18" s="105">
        <v>2000000</v>
      </c>
      <c r="P18" s="106">
        <v>2000000</v>
      </c>
      <c r="Q18" s="258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</row>
    <row r="19" spans="1:66" s="170" customFormat="1" ht="13.5" hidden="1" thickBot="1">
      <c r="A19" s="175" t="s">
        <v>18</v>
      </c>
      <c r="B19" s="176"/>
      <c r="C19" s="110"/>
      <c r="D19" s="107"/>
      <c r="E19" s="107"/>
      <c r="F19" s="107"/>
      <c r="G19" s="107"/>
      <c r="H19" s="107"/>
      <c r="I19" s="107"/>
      <c r="J19" s="107"/>
      <c r="K19" s="107"/>
      <c r="L19" s="107">
        <v>7250000</v>
      </c>
      <c r="M19" s="107">
        <v>3750000</v>
      </c>
      <c r="N19" s="107">
        <v>5000000</v>
      </c>
      <c r="O19" s="107"/>
      <c r="P19" s="108">
        <v>5389000</v>
      </c>
      <c r="Q19" s="258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</row>
    <row r="20" spans="1:66" s="170" customFormat="1" ht="13.5" hidden="1" thickBot="1">
      <c r="A20" s="177" t="s">
        <v>23</v>
      </c>
      <c r="B20" s="178"/>
      <c r="C20" s="111">
        <f aca="true" t="shared" si="5" ref="C20:P20">B20+C18-C19</f>
        <v>700000</v>
      </c>
      <c r="D20" s="111">
        <f t="shared" si="5"/>
        <v>1755000</v>
      </c>
      <c r="E20" s="111">
        <f t="shared" si="5"/>
        <v>2810000</v>
      </c>
      <c r="F20" s="111">
        <f t="shared" si="5"/>
        <v>4035000</v>
      </c>
      <c r="G20" s="111">
        <f t="shared" si="5"/>
        <v>5035000</v>
      </c>
      <c r="H20" s="111">
        <f t="shared" si="5"/>
        <v>6635000</v>
      </c>
      <c r="I20" s="111">
        <f t="shared" si="5"/>
        <v>7935000</v>
      </c>
      <c r="J20" s="111">
        <f t="shared" si="5"/>
        <v>9535000</v>
      </c>
      <c r="K20" s="111">
        <f t="shared" si="5"/>
        <v>11235000</v>
      </c>
      <c r="L20" s="111">
        <f t="shared" si="5"/>
        <v>6185000</v>
      </c>
      <c r="M20" s="111">
        <f t="shared" si="5"/>
        <v>4385000</v>
      </c>
      <c r="N20" s="111">
        <f t="shared" si="5"/>
        <v>1385000</v>
      </c>
      <c r="O20" s="111">
        <f t="shared" si="5"/>
        <v>3385000</v>
      </c>
      <c r="P20" s="111">
        <f t="shared" si="5"/>
        <v>-4000</v>
      </c>
      <c r="Q20" s="258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</row>
    <row r="21" spans="3:66" s="179" customFormat="1" ht="13.5" hidden="1" thickBot="1">
      <c r="C21" s="180">
        <v>2000</v>
      </c>
      <c r="D21" s="180">
        <v>2001</v>
      </c>
      <c r="E21" s="180">
        <v>2002</v>
      </c>
      <c r="F21" s="180">
        <v>2003</v>
      </c>
      <c r="G21" s="180">
        <v>2004</v>
      </c>
      <c r="H21" s="180">
        <v>2005</v>
      </c>
      <c r="I21" s="180">
        <v>2006</v>
      </c>
      <c r="J21" s="180">
        <v>2007</v>
      </c>
      <c r="K21" s="180">
        <v>2008</v>
      </c>
      <c r="L21" s="180">
        <v>2009</v>
      </c>
      <c r="M21" s="180">
        <v>2010</v>
      </c>
      <c r="N21" s="180">
        <v>2011</v>
      </c>
      <c r="O21" s="180">
        <v>2012</v>
      </c>
      <c r="P21" s="181">
        <v>2013</v>
      </c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</row>
    <row r="22" spans="1:66" s="179" customFormat="1" ht="12.75" hidden="1">
      <c r="A22" s="182" t="s">
        <v>14</v>
      </c>
      <c r="B22" s="183"/>
      <c r="C22" s="109">
        <v>700000</v>
      </c>
      <c r="D22" s="105">
        <v>1055000</v>
      </c>
      <c r="E22" s="105">
        <v>1055000</v>
      </c>
      <c r="F22" s="105">
        <v>1225000</v>
      </c>
      <c r="G22" s="105">
        <v>1000000</v>
      </c>
      <c r="H22" s="105">
        <v>1600000</v>
      </c>
      <c r="I22" s="105">
        <v>1300000</v>
      </c>
      <c r="J22" s="105">
        <v>1600000</v>
      </c>
      <c r="K22" s="105">
        <v>1700000</v>
      </c>
      <c r="L22" s="105">
        <v>2200000</v>
      </c>
      <c r="M22" s="105">
        <v>1950000</v>
      </c>
      <c r="N22" s="105">
        <v>2000000</v>
      </c>
      <c r="O22" s="105">
        <v>2000000</v>
      </c>
      <c r="P22" s="106">
        <v>2000000</v>
      </c>
      <c r="Q22" s="258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</row>
    <row r="23" spans="1:66" s="179" customFormat="1" ht="13.5" hidden="1" thickBot="1">
      <c r="A23" s="184" t="s">
        <v>18</v>
      </c>
      <c r="B23" s="185"/>
      <c r="C23" s="110"/>
      <c r="D23" s="107"/>
      <c r="E23" s="107"/>
      <c r="F23" s="107"/>
      <c r="G23" s="107"/>
      <c r="H23" s="107"/>
      <c r="I23" s="107"/>
      <c r="J23" s="107"/>
      <c r="K23" s="107"/>
      <c r="L23" s="107">
        <v>7250000</v>
      </c>
      <c r="M23" s="107">
        <v>3750000</v>
      </c>
      <c r="N23" s="107">
        <v>5000000</v>
      </c>
      <c r="O23" s="107"/>
      <c r="P23" s="108">
        <v>5389000</v>
      </c>
      <c r="Q23" s="258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</row>
    <row r="24" spans="1:66" s="179" customFormat="1" ht="13.5" hidden="1" thickBot="1">
      <c r="A24" s="186" t="s">
        <v>23</v>
      </c>
      <c r="B24" s="187"/>
      <c r="C24" s="111">
        <f aca="true" t="shared" si="6" ref="C24:P24">B24+C22-C23</f>
        <v>700000</v>
      </c>
      <c r="D24" s="111">
        <f t="shared" si="6"/>
        <v>1755000</v>
      </c>
      <c r="E24" s="111">
        <f t="shared" si="6"/>
        <v>2810000</v>
      </c>
      <c r="F24" s="111">
        <f t="shared" si="6"/>
        <v>4035000</v>
      </c>
      <c r="G24" s="111">
        <f t="shared" si="6"/>
        <v>5035000</v>
      </c>
      <c r="H24" s="111">
        <f t="shared" si="6"/>
        <v>6635000</v>
      </c>
      <c r="I24" s="111">
        <f t="shared" si="6"/>
        <v>7935000</v>
      </c>
      <c r="J24" s="111">
        <f t="shared" si="6"/>
        <v>9535000</v>
      </c>
      <c r="K24" s="111">
        <f t="shared" si="6"/>
        <v>11235000</v>
      </c>
      <c r="L24" s="111">
        <f t="shared" si="6"/>
        <v>6185000</v>
      </c>
      <c r="M24" s="111">
        <f t="shared" si="6"/>
        <v>4385000</v>
      </c>
      <c r="N24" s="111">
        <f t="shared" si="6"/>
        <v>1385000</v>
      </c>
      <c r="O24" s="111">
        <f t="shared" si="6"/>
        <v>3385000</v>
      </c>
      <c r="P24" s="111">
        <f t="shared" si="6"/>
        <v>-4000</v>
      </c>
      <c r="Q24" s="258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</row>
    <row r="25" spans="3:66" s="189" customFormat="1" ht="13.5" hidden="1" thickBot="1">
      <c r="C25" s="190">
        <v>2000</v>
      </c>
      <c r="D25" s="190">
        <v>2001</v>
      </c>
      <c r="E25" s="190">
        <v>2002</v>
      </c>
      <c r="F25" s="190">
        <v>2003</v>
      </c>
      <c r="G25" s="190">
        <v>2004</v>
      </c>
      <c r="H25" s="190">
        <v>2005</v>
      </c>
      <c r="I25" s="190">
        <v>2006</v>
      </c>
      <c r="J25" s="190">
        <v>2007</v>
      </c>
      <c r="K25" s="190">
        <v>2008</v>
      </c>
      <c r="L25" s="190">
        <v>2009</v>
      </c>
      <c r="M25" s="190">
        <v>2010</v>
      </c>
      <c r="N25" s="190">
        <v>2011</v>
      </c>
      <c r="O25" s="190">
        <v>2012</v>
      </c>
      <c r="P25" s="191">
        <v>2013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</row>
    <row r="26" spans="1:66" s="189" customFormat="1" ht="12.75" hidden="1">
      <c r="A26" s="192" t="s">
        <v>14</v>
      </c>
      <c r="B26" s="193"/>
      <c r="C26" s="194">
        <v>700000</v>
      </c>
      <c r="D26" s="195">
        <v>1055000</v>
      </c>
      <c r="E26" s="195">
        <v>1055000</v>
      </c>
      <c r="F26" s="195">
        <v>1225000</v>
      </c>
      <c r="G26" s="195">
        <v>1000000</v>
      </c>
      <c r="H26" s="195">
        <v>1600000</v>
      </c>
      <c r="I26" s="195">
        <v>1300000</v>
      </c>
      <c r="J26" s="195">
        <v>1600000</v>
      </c>
      <c r="K26" s="195">
        <v>1700000</v>
      </c>
      <c r="L26" s="195">
        <v>2200000</v>
      </c>
      <c r="M26" s="195">
        <v>1950000</v>
      </c>
      <c r="N26" s="195">
        <v>2000000</v>
      </c>
      <c r="O26" s="195">
        <v>2000000</v>
      </c>
      <c r="P26" s="196">
        <v>2000000</v>
      </c>
      <c r="Q26" s="258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</row>
    <row r="27" spans="1:66" s="189" customFormat="1" ht="13.5" hidden="1" thickBot="1">
      <c r="A27" s="197" t="s">
        <v>18</v>
      </c>
      <c r="B27" s="198"/>
      <c r="C27" s="199"/>
      <c r="D27" s="200"/>
      <c r="E27" s="200"/>
      <c r="F27" s="200"/>
      <c r="G27" s="200"/>
      <c r="H27" s="200"/>
      <c r="I27" s="200"/>
      <c r="J27" s="200"/>
      <c r="K27" s="200"/>
      <c r="L27" s="200">
        <v>7250000</v>
      </c>
      <c r="M27" s="200">
        <v>3750000</v>
      </c>
      <c r="N27" s="200">
        <v>5000000</v>
      </c>
      <c r="O27" s="200"/>
      <c r="P27" s="201">
        <v>5389000</v>
      </c>
      <c r="Q27" s="258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</row>
    <row r="28" spans="1:66" s="189" customFormat="1" ht="13.5" hidden="1" thickBot="1">
      <c r="A28" s="202" t="s">
        <v>23</v>
      </c>
      <c r="B28" s="203"/>
      <c r="C28" s="204">
        <f aca="true" t="shared" si="7" ref="C28:P28">B28+C26-C27</f>
        <v>700000</v>
      </c>
      <c r="D28" s="204">
        <f t="shared" si="7"/>
        <v>1755000</v>
      </c>
      <c r="E28" s="204">
        <f t="shared" si="7"/>
        <v>2810000</v>
      </c>
      <c r="F28" s="204">
        <f t="shared" si="7"/>
        <v>4035000</v>
      </c>
      <c r="G28" s="204">
        <f t="shared" si="7"/>
        <v>5035000</v>
      </c>
      <c r="H28" s="204">
        <f t="shared" si="7"/>
        <v>6635000</v>
      </c>
      <c r="I28" s="204">
        <f t="shared" si="7"/>
        <v>7935000</v>
      </c>
      <c r="J28" s="204">
        <f t="shared" si="7"/>
        <v>9535000</v>
      </c>
      <c r="K28" s="204">
        <f t="shared" si="7"/>
        <v>11235000</v>
      </c>
      <c r="L28" s="204">
        <f t="shared" si="7"/>
        <v>6185000</v>
      </c>
      <c r="M28" s="204">
        <f t="shared" si="7"/>
        <v>4385000</v>
      </c>
      <c r="N28" s="204">
        <f t="shared" si="7"/>
        <v>1385000</v>
      </c>
      <c r="O28" s="204">
        <f t="shared" si="7"/>
        <v>3385000</v>
      </c>
      <c r="P28" s="204">
        <f t="shared" si="7"/>
        <v>-4000</v>
      </c>
      <c r="Q28" s="258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</row>
    <row r="29" spans="3:66" s="209" customFormat="1" ht="13.5" hidden="1" thickBot="1">
      <c r="C29" s="210">
        <v>2000</v>
      </c>
      <c r="D29" s="210">
        <v>2001</v>
      </c>
      <c r="E29" s="210">
        <v>2002</v>
      </c>
      <c r="F29" s="210">
        <v>2003</v>
      </c>
      <c r="G29" s="210">
        <v>2004</v>
      </c>
      <c r="H29" s="210">
        <v>2005</v>
      </c>
      <c r="I29" s="210">
        <v>2006</v>
      </c>
      <c r="J29" s="210">
        <v>2007</v>
      </c>
      <c r="K29" s="210">
        <v>2008</v>
      </c>
      <c r="L29" s="210">
        <v>2009</v>
      </c>
      <c r="M29" s="210">
        <v>2010</v>
      </c>
      <c r="N29" s="210">
        <v>2011</v>
      </c>
      <c r="O29" s="210">
        <v>2012</v>
      </c>
      <c r="P29" s="211">
        <v>2013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</row>
    <row r="30" spans="1:66" s="209" customFormat="1" ht="12.75" hidden="1">
      <c r="A30" s="212" t="s">
        <v>14</v>
      </c>
      <c r="B30" s="213"/>
      <c r="C30" s="214">
        <v>700000</v>
      </c>
      <c r="D30" s="215">
        <v>1055000</v>
      </c>
      <c r="E30" s="215">
        <v>1055000</v>
      </c>
      <c r="F30" s="215">
        <v>1225000</v>
      </c>
      <c r="G30" s="215">
        <v>1000000</v>
      </c>
      <c r="H30" s="215">
        <v>1600000</v>
      </c>
      <c r="I30" s="215">
        <v>1300000</v>
      </c>
      <c r="J30" s="215">
        <v>1600000</v>
      </c>
      <c r="K30" s="215">
        <v>1700000</v>
      </c>
      <c r="L30" s="215">
        <v>2200000</v>
      </c>
      <c r="M30" s="215">
        <v>1950000</v>
      </c>
      <c r="N30" s="215">
        <v>2000000</v>
      </c>
      <c r="O30" s="215">
        <v>2000000</v>
      </c>
      <c r="P30" s="216">
        <v>2000000</v>
      </c>
      <c r="Q30" s="258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</row>
    <row r="31" spans="1:66" s="209" customFormat="1" ht="13.5" hidden="1" thickBot="1">
      <c r="A31" s="217" t="s">
        <v>18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>
        <v>7250000</v>
      </c>
      <c r="M31" s="220">
        <v>3750000</v>
      </c>
      <c r="N31" s="220">
        <v>5000000</v>
      </c>
      <c r="O31" s="220"/>
      <c r="P31" s="221">
        <v>5389000</v>
      </c>
      <c r="Q31" s="258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</row>
    <row r="32" spans="1:66" s="209" customFormat="1" ht="13.5" hidden="1" thickBot="1">
      <c r="A32" s="222" t="s">
        <v>23</v>
      </c>
      <c r="B32" s="223"/>
      <c r="C32" s="224">
        <f aca="true" t="shared" si="8" ref="C32:P32">B32+C30-C31</f>
        <v>700000</v>
      </c>
      <c r="D32" s="224">
        <f t="shared" si="8"/>
        <v>1755000</v>
      </c>
      <c r="E32" s="224">
        <f t="shared" si="8"/>
        <v>2810000</v>
      </c>
      <c r="F32" s="224">
        <f t="shared" si="8"/>
        <v>4035000</v>
      </c>
      <c r="G32" s="224">
        <f t="shared" si="8"/>
        <v>5035000</v>
      </c>
      <c r="H32" s="224">
        <f t="shared" si="8"/>
        <v>6635000</v>
      </c>
      <c r="I32" s="224">
        <f t="shared" si="8"/>
        <v>7935000</v>
      </c>
      <c r="J32" s="224">
        <f t="shared" si="8"/>
        <v>9535000</v>
      </c>
      <c r="K32" s="224">
        <f t="shared" si="8"/>
        <v>11235000</v>
      </c>
      <c r="L32" s="224">
        <f t="shared" si="8"/>
        <v>6185000</v>
      </c>
      <c r="M32" s="224">
        <f t="shared" si="8"/>
        <v>4385000</v>
      </c>
      <c r="N32" s="224">
        <f t="shared" si="8"/>
        <v>1385000</v>
      </c>
      <c r="O32" s="224">
        <f t="shared" si="8"/>
        <v>3385000</v>
      </c>
      <c r="P32" s="224">
        <f t="shared" si="8"/>
        <v>-4000</v>
      </c>
      <c r="Q32" s="258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</row>
    <row r="33" spans="3:66" s="225" customFormat="1" ht="13.5" hidden="1" thickBot="1">
      <c r="C33" s="226">
        <v>2000</v>
      </c>
      <c r="D33" s="226">
        <v>2001</v>
      </c>
      <c r="E33" s="226">
        <v>2002</v>
      </c>
      <c r="F33" s="226">
        <v>2003</v>
      </c>
      <c r="G33" s="226">
        <v>2004</v>
      </c>
      <c r="H33" s="226">
        <v>2005</v>
      </c>
      <c r="I33" s="226">
        <v>2006</v>
      </c>
      <c r="J33" s="226">
        <v>2007</v>
      </c>
      <c r="K33" s="226">
        <v>2008</v>
      </c>
      <c r="L33" s="226">
        <v>2009</v>
      </c>
      <c r="M33" s="226">
        <v>2010</v>
      </c>
      <c r="N33" s="226">
        <v>2011</v>
      </c>
      <c r="O33" s="226">
        <v>2012</v>
      </c>
      <c r="P33" s="227">
        <v>2013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</row>
    <row r="34" spans="1:66" s="225" customFormat="1" ht="12.75" hidden="1">
      <c r="A34" s="228" t="s">
        <v>14</v>
      </c>
      <c r="B34" s="229"/>
      <c r="C34" s="230">
        <v>700000</v>
      </c>
      <c r="D34" s="231">
        <v>1055000</v>
      </c>
      <c r="E34" s="231">
        <v>1055000</v>
      </c>
      <c r="F34" s="231">
        <v>1225000</v>
      </c>
      <c r="G34" s="231">
        <v>1000000</v>
      </c>
      <c r="H34" s="231">
        <v>1600000</v>
      </c>
      <c r="I34" s="231">
        <v>1300000</v>
      </c>
      <c r="J34" s="231">
        <v>1600000</v>
      </c>
      <c r="K34" s="231">
        <v>1700000</v>
      </c>
      <c r="L34" s="231">
        <v>2200000</v>
      </c>
      <c r="M34" s="231">
        <v>1950000</v>
      </c>
      <c r="N34" s="231">
        <v>2000000</v>
      </c>
      <c r="O34" s="231">
        <v>2000000</v>
      </c>
      <c r="P34" s="232">
        <v>2000000</v>
      </c>
      <c r="Q34" s="258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</row>
    <row r="35" spans="1:66" s="225" customFormat="1" ht="13.5" hidden="1" thickBot="1">
      <c r="A35" s="233" t="s">
        <v>18</v>
      </c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>
        <v>7250000</v>
      </c>
      <c r="M35" s="236">
        <v>3750000</v>
      </c>
      <c r="N35" s="236">
        <v>5000000</v>
      </c>
      <c r="O35" s="236"/>
      <c r="P35" s="237">
        <v>5389000</v>
      </c>
      <c r="Q35" s="258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:66" s="225" customFormat="1" ht="13.5" hidden="1" thickBot="1">
      <c r="A36" s="238" t="s">
        <v>23</v>
      </c>
      <c r="B36" s="239"/>
      <c r="C36" s="240">
        <f aca="true" t="shared" si="9" ref="C36:P36">B36+C34-C35</f>
        <v>700000</v>
      </c>
      <c r="D36" s="240">
        <f t="shared" si="9"/>
        <v>1755000</v>
      </c>
      <c r="E36" s="240">
        <f t="shared" si="9"/>
        <v>2810000</v>
      </c>
      <c r="F36" s="240">
        <f t="shared" si="9"/>
        <v>4035000</v>
      </c>
      <c r="G36" s="240">
        <f t="shared" si="9"/>
        <v>5035000</v>
      </c>
      <c r="H36" s="240">
        <f t="shared" si="9"/>
        <v>6635000</v>
      </c>
      <c r="I36" s="240">
        <f t="shared" si="9"/>
        <v>7935000</v>
      </c>
      <c r="J36" s="240">
        <f t="shared" si="9"/>
        <v>9535000</v>
      </c>
      <c r="K36" s="240">
        <f t="shared" si="9"/>
        <v>11235000</v>
      </c>
      <c r="L36" s="240">
        <f t="shared" si="9"/>
        <v>6185000</v>
      </c>
      <c r="M36" s="240">
        <f t="shared" si="9"/>
        <v>4385000</v>
      </c>
      <c r="N36" s="240">
        <f t="shared" si="9"/>
        <v>1385000</v>
      </c>
      <c r="O36" s="240">
        <f t="shared" si="9"/>
        <v>3385000</v>
      </c>
      <c r="P36" s="240">
        <f t="shared" si="9"/>
        <v>-4000</v>
      </c>
      <c r="Q36" s="258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</row>
    <row r="37" spans="3:66" s="241" customFormat="1" ht="13.5" hidden="1" thickBot="1">
      <c r="C37" s="242">
        <v>2000</v>
      </c>
      <c r="D37" s="242">
        <v>2001</v>
      </c>
      <c r="E37" s="242">
        <v>2002</v>
      </c>
      <c r="F37" s="242">
        <v>2003</v>
      </c>
      <c r="G37" s="242">
        <v>2004</v>
      </c>
      <c r="H37" s="242">
        <v>2005</v>
      </c>
      <c r="I37" s="242">
        <v>2006</v>
      </c>
      <c r="J37" s="242">
        <v>2007</v>
      </c>
      <c r="K37" s="242">
        <v>2008</v>
      </c>
      <c r="L37" s="242">
        <v>2009</v>
      </c>
      <c r="M37" s="242">
        <v>2010</v>
      </c>
      <c r="N37" s="242">
        <v>2011</v>
      </c>
      <c r="O37" s="242">
        <v>2012</v>
      </c>
      <c r="P37" s="243">
        <v>2013</v>
      </c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</row>
    <row r="38" spans="1:66" s="241" customFormat="1" ht="12.75" hidden="1">
      <c r="A38" s="244" t="s">
        <v>14</v>
      </c>
      <c r="B38" s="245"/>
      <c r="C38" s="246">
        <v>700000</v>
      </c>
      <c r="D38" s="247">
        <v>1055000</v>
      </c>
      <c r="E38" s="247">
        <v>1055000</v>
      </c>
      <c r="F38" s="247">
        <v>1225000</v>
      </c>
      <c r="G38" s="247">
        <v>1000000</v>
      </c>
      <c r="H38" s="247">
        <v>1600000</v>
      </c>
      <c r="I38" s="247">
        <v>1300000</v>
      </c>
      <c r="J38" s="247">
        <v>1600000</v>
      </c>
      <c r="K38" s="247">
        <v>1700000</v>
      </c>
      <c r="L38" s="247">
        <v>2200000</v>
      </c>
      <c r="M38" s="247">
        <v>1950000</v>
      </c>
      <c r="N38" s="247">
        <v>2000000</v>
      </c>
      <c r="O38" s="247">
        <v>2000000</v>
      </c>
      <c r="P38" s="248">
        <v>2000000</v>
      </c>
      <c r="Q38" s="258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</row>
    <row r="39" spans="1:66" s="241" customFormat="1" ht="13.5" hidden="1" thickBot="1">
      <c r="A39" s="249" t="s">
        <v>18</v>
      </c>
      <c r="B39" s="250"/>
      <c r="C39" s="251"/>
      <c r="D39" s="252"/>
      <c r="E39" s="252"/>
      <c r="F39" s="252"/>
      <c r="G39" s="252"/>
      <c r="H39" s="252"/>
      <c r="I39" s="252"/>
      <c r="J39" s="252"/>
      <c r="K39" s="252"/>
      <c r="L39" s="252">
        <v>7250000</v>
      </c>
      <c r="M39" s="252">
        <v>3750000</v>
      </c>
      <c r="N39" s="252">
        <v>5000000</v>
      </c>
      <c r="O39" s="252"/>
      <c r="P39" s="253">
        <v>5389000</v>
      </c>
      <c r="Q39" s="258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</row>
    <row r="40" spans="1:66" s="241" customFormat="1" ht="13.5" hidden="1" thickBot="1">
      <c r="A40" s="254" t="s">
        <v>23</v>
      </c>
      <c r="B40" s="255"/>
      <c r="C40" s="256">
        <f aca="true" t="shared" si="10" ref="C40:P40">B40+C38-C39</f>
        <v>700000</v>
      </c>
      <c r="D40" s="256">
        <f t="shared" si="10"/>
        <v>1755000</v>
      </c>
      <c r="E40" s="256">
        <f t="shared" si="10"/>
        <v>2810000</v>
      </c>
      <c r="F40" s="256">
        <f t="shared" si="10"/>
        <v>4035000</v>
      </c>
      <c r="G40" s="256">
        <f t="shared" si="10"/>
        <v>5035000</v>
      </c>
      <c r="H40" s="256">
        <f t="shared" si="10"/>
        <v>6635000</v>
      </c>
      <c r="I40" s="256">
        <f t="shared" si="10"/>
        <v>7935000</v>
      </c>
      <c r="J40" s="256">
        <f t="shared" si="10"/>
        <v>9535000</v>
      </c>
      <c r="K40" s="256">
        <f t="shared" si="10"/>
        <v>11235000</v>
      </c>
      <c r="L40" s="256">
        <f t="shared" si="10"/>
        <v>6185000</v>
      </c>
      <c r="M40" s="256">
        <f t="shared" si="10"/>
        <v>4385000</v>
      </c>
      <c r="N40" s="256">
        <f t="shared" si="10"/>
        <v>1385000</v>
      </c>
      <c r="O40" s="256">
        <f t="shared" si="10"/>
        <v>3385000</v>
      </c>
      <c r="P40" s="256">
        <f t="shared" si="10"/>
        <v>-4000</v>
      </c>
      <c r="Q40" s="258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</row>
    <row r="41" spans="1:17" ht="12.75" hidden="1">
      <c r="A41" s="120"/>
      <c r="B41" s="12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258"/>
    </row>
    <row r="42" spans="1:17" ht="12.75" hidden="1">
      <c r="A42" s="120"/>
      <c r="B42" s="12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258"/>
    </row>
    <row r="43" spans="1:17" ht="12.75" hidden="1">
      <c r="A43" s="120"/>
      <c r="B43" s="12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258"/>
    </row>
    <row r="44" spans="1:17" ht="12.75" hidden="1">
      <c r="A44" s="120"/>
      <c r="B44" s="12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258"/>
    </row>
    <row r="45" spans="1:17" ht="12.75" hidden="1">
      <c r="A45" s="120"/>
      <c r="B45" s="12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258"/>
    </row>
    <row r="46" spans="1:17" ht="12.75" hidden="1">
      <c r="A46" s="120"/>
      <c r="B46" s="12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258"/>
    </row>
    <row r="47" spans="1:17" ht="12.75" hidden="1">
      <c r="A47" s="120"/>
      <c r="B47" s="12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258"/>
    </row>
    <row r="48" spans="1:17" ht="12.75" hidden="1">
      <c r="A48" s="120"/>
      <c r="B48" s="12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258"/>
    </row>
    <row r="49" spans="1:17" ht="12.75" hidden="1">
      <c r="A49" s="120"/>
      <c r="B49" s="12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258"/>
    </row>
    <row r="50" spans="1:17" ht="12.75" hidden="1">
      <c r="A50" s="120"/>
      <c r="B50" s="12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258"/>
    </row>
    <row r="51" spans="1:17" ht="12.75" hidden="1">
      <c r="A51" s="120"/>
      <c r="B51" s="12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258"/>
    </row>
    <row r="52" spans="1:17" ht="12.75" hidden="1">
      <c r="A52" s="120"/>
      <c r="B52" s="12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258"/>
    </row>
    <row r="53" spans="1:17" ht="20.25">
      <c r="A53" s="155" t="s">
        <v>25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58"/>
    </row>
    <row r="54" spans="1:16" ht="15.75">
      <c r="A54" s="302" t="s">
        <v>32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</row>
    <row r="55" ht="13.5" thickBot="1">
      <c r="O55" s="67" t="s">
        <v>24</v>
      </c>
    </row>
    <row r="56" spans="3:16" ht="13.5" thickBot="1">
      <c r="C56" s="205">
        <v>2000</v>
      </c>
      <c r="D56" s="103">
        <v>2001</v>
      </c>
      <c r="E56" s="103">
        <v>2002</v>
      </c>
      <c r="F56" s="103">
        <v>2003</v>
      </c>
      <c r="G56" s="144">
        <v>2004</v>
      </c>
      <c r="H56" s="146">
        <v>2005</v>
      </c>
      <c r="I56" s="145">
        <v>2006</v>
      </c>
      <c r="J56" s="103">
        <v>2007</v>
      </c>
      <c r="K56" s="103">
        <v>2008</v>
      </c>
      <c r="L56" s="103">
        <v>2009</v>
      </c>
      <c r="M56" s="103">
        <v>2010</v>
      </c>
      <c r="N56" s="103">
        <v>2011</v>
      </c>
      <c r="O56" s="103">
        <v>2012</v>
      </c>
      <c r="P56" s="104">
        <v>2013</v>
      </c>
    </row>
    <row r="57" spans="1:16" ht="16.5" thickBot="1">
      <c r="A57" s="151" t="s">
        <v>28</v>
      </c>
      <c r="B57" s="118"/>
      <c r="C57" s="130">
        <f>C2/1000</f>
        <v>700</v>
      </c>
      <c r="D57" s="131">
        <f aca="true" t="shared" si="11" ref="D57:P57">D2/1000</f>
        <v>1055</v>
      </c>
      <c r="E57" s="131">
        <f t="shared" si="11"/>
        <v>1055</v>
      </c>
      <c r="F57" s="131">
        <f t="shared" si="11"/>
        <v>1225</v>
      </c>
      <c r="G57" s="137">
        <f t="shared" si="11"/>
        <v>1000</v>
      </c>
      <c r="H57" s="157">
        <f t="shared" si="11"/>
        <v>1600</v>
      </c>
      <c r="I57" s="141">
        <f t="shared" si="11"/>
        <v>1300</v>
      </c>
      <c r="J57" s="132">
        <f t="shared" si="11"/>
        <v>1600</v>
      </c>
      <c r="K57" s="132">
        <f t="shared" si="11"/>
        <v>1700</v>
      </c>
      <c r="L57" s="132">
        <f t="shared" si="11"/>
        <v>2200</v>
      </c>
      <c r="M57" s="132">
        <f t="shared" si="11"/>
        <v>1950</v>
      </c>
      <c r="N57" s="132">
        <f t="shared" si="11"/>
        <v>2000</v>
      </c>
      <c r="O57" s="132">
        <f t="shared" si="11"/>
        <v>2000</v>
      </c>
      <c r="P57" s="133">
        <f t="shared" si="11"/>
        <v>2000</v>
      </c>
    </row>
    <row r="58" spans="1:16" ht="21" thickBot="1">
      <c r="A58" s="152"/>
      <c r="B58" s="36"/>
      <c r="C58" s="124"/>
      <c r="D58" s="125"/>
      <c r="E58" s="125"/>
      <c r="F58" s="125"/>
      <c r="G58" s="136"/>
      <c r="H58" s="158"/>
      <c r="I58" s="140"/>
      <c r="J58" s="126"/>
      <c r="K58" s="127"/>
      <c r="L58" s="147" t="s">
        <v>6</v>
      </c>
      <c r="M58" s="148" t="s">
        <v>4</v>
      </c>
      <c r="N58" s="148" t="s">
        <v>7</v>
      </c>
      <c r="O58" s="149"/>
      <c r="P58" s="150" t="s">
        <v>30</v>
      </c>
    </row>
    <row r="59" spans="1:16" ht="16.5" thickBot="1">
      <c r="A59" s="151" t="s">
        <v>29</v>
      </c>
      <c r="B59" s="119"/>
      <c r="C59" s="130">
        <f aca="true" t="shared" si="12" ref="C59:P60">C3/1000</f>
        <v>0</v>
      </c>
      <c r="D59" s="131">
        <f t="shared" si="12"/>
        <v>0</v>
      </c>
      <c r="E59" s="131">
        <f t="shared" si="12"/>
        <v>0</v>
      </c>
      <c r="F59" s="131">
        <f t="shared" si="12"/>
        <v>0</v>
      </c>
      <c r="G59" s="137">
        <f t="shared" si="12"/>
        <v>0</v>
      </c>
      <c r="H59" s="157">
        <f t="shared" si="12"/>
        <v>0</v>
      </c>
      <c r="I59" s="141">
        <f t="shared" si="12"/>
        <v>0</v>
      </c>
      <c r="J59" s="132">
        <f t="shared" si="12"/>
        <v>0</v>
      </c>
      <c r="K59" s="133">
        <f t="shared" si="12"/>
        <v>0</v>
      </c>
      <c r="L59" s="134">
        <f t="shared" si="12"/>
        <v>7250</v>
      </c>
      <c r="M59" s="122">
        <f t="shared" si="12"/>
        <v>3750</v>
      </c>
      <c r="N59" s="122">
        <f t="shared" si="12"/>
        <v>5000</v>
      </c>
      <c r="O59" s="122">
        <f t="shared" si="12"/>
        <v>0</v>
      </c>
      <c r="P59" s="123">
        <f t="shared" si="12"/>
        <v>5389</v>
      </c>
    </row>
    <row r="60" spans="1:66" s="67" customFormat="1" ht="16.5" thickBot="1">
      <c r="A60" s="121" t="s">
        <v>23</v>
      </c>
      <c r="B60" s="120"/>
      <c r="C60" s="128">
        <f t="shared" si="12"/>
        <v>700</v>
      </c>
      <c r="D60" s="129">
        <f t="shared" si="12"/>
        <v>1755</v>
      </c>
      <c r="E60" s="129">
        <f t="shared" si="12"/>
        <v>2810</v>
      </c>
      <c r="F60" s="129">
        <f t="shared" si="12"/>
        <v>4035</v>
      </c>
      <c r="G60" s="138">
        <f t="shared" si="12"/>
        <v>5035</v>
      </c>
      <c r="H60" s="159">
        <f t="shared" si="12"/>
        <v>6635</v>
      </c>
      <c r="I60" s="142">
        <f t="shared" si="12"/>
        <v>7935</v>
      </c>
      <c r="J60" s="122">
        <f t="shared" si="12"/>
        <v>9535</v>
      </c>
      <c r="K60" s="122">
        <f t="shared" si="12"/>
        <v>11235</v>
      </c>
      <c r="L60" s="122">
        <f t="shared" si="12"/>
        <v>6185</v>
      </c>
      <c r="M60" s="122">
        <f t="shared" si="12"/>
        <v>4385</v>
      </c>
      <c r="N60" s="122">
        <f t="shared" si="12"/>
        <v>1385</v>
      </c>
      <c r="O60" s="122">
        <f t="shared" si="12"/>
        <v>3385</v>
      </c>
      <c r="P60" s="123">
        <f t="shared" si="12"/>
        <v>-4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</row>
    <row r="62" ht="12.75">
      <c r="Q62" s="259"/>
    </row>
    <row r="64" ht="20.25">
      <c r="A64" s="155" t="s">
        <v>26</v>
      </c>
    </row>
    <row r="65" spans="1:16" ht="15.75">
      <c r="A65" s="302" t="s">
        <v>27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</row>
    <row r="66" ht="13.5" thickBot="1">
      <c r="O66" s="67" t="s">
        <v>24</v>
      </c>
    </row>
    <row r="67" spans="3:16" ht="13.5" thickBot="1">
      <c r="C67" s="3">
        <v>2000</v>
      </c>
      <c r="D67" s="4">
        <v>2001</v>
      </c>
      <c r="E67" s="4">
        <v>2002</v>
      </c>
      <c r="F67" s="4">
        <v>2003</v>
      </c>
      <c r="G67" s="135">
        <v>2004</v>
      </c>
      <c r="H67" s="143">
        <v>2005</v>
      </c>
      <c r="I67" s="139">
        <v>2006</v>
      </c>
      <c r="J67" s="4">
        <v>2007</v>
      </c>
      <c r="K67" s="4">
        <v>2008</v>
      </c>
      <c r="L67" s="4">
        <v>2009</v>
      </c>
      <c r="M67" s="4">
        <v>2010</v>
      </c>
      <c r="N67" s="4">
        <v>2011</v>
      </c>
      <c r="O67" s="4">
        <v>2012</v>
      </c>
      <c r="P67" s="5">
        <v>2013</v>
      </c>
    </row>
    <row r="68" spans="1:16" ht="16.5" thickBot="1">
      <c r="A68" s="151" t="s">
        <v>28</v>
      </c>
      <c r="B68" s="118"/>
      <c r="C68" s="130">
        <f>C6/1000</f>
        <v>700</v>
      </c>
      <c r="D68" s="131">
        <f aca="true" t="shared" si="13" ref="D68:P68">D6/1000</f>
        <v>1055</v>
      </c>
      <c r="E68" s="131">
        <f t="shared" si="13"/>
        <v>1055</v>
      </c>
      <c r="F68" s="131">
        <f t="shared" si="13"/>
        <v>1225</v>
      </c>
      <c r="G68" s="137">
        <f t="shared" si="13"/>
        <v>1000</v>
      </c>
      <c r="H68" s="157">
        <f t="shared" si="13"/>
        <v>1000</v>
      </c>
      <c r="I68" s="141">
        <f t="shared" si="13"/>
        <v>1000</v>
      </c>
      <c r="J68" s="132">
        <f t="shared" si="13"/>
        <v>1000</v>
      </c>
      <c r="K68" s="132">
        <f t="shared" si="13"/>
        <v>1000</v>
      </c>
      <c r="L68" s="132">
        <f t="shared" si="13"/>
        <v>1000</v>
      </c>
      <c r="M68" s="132">
        <f t="shared" si="13"/>
        <v>1000</v>
      </c>
      <c r="N68" s="132">
        <f t="shared" si="13"/>
        <v>1000</v>
      </c>
      <c r="O68" s="132">
        <f t="shared" si="13"/>
        <v>1000</v>
      </c>
      <c r="P68" s="133">
        <f t="shared" si="13"/>
        <v>1000</v>
      </c>
    </row>
    <row r="69" spans="1:16" ht="21" thickBot="1">
      <c r="A69" s="152"/>
      <c r="B69" s="36"/>
      <c r="C69" s="124"/>
      <c r="D69" s="125"/>
      <c r="E69" s="125"/>
      <c r="F69" s="125"/>
      <c r="G69" s="136"/>
      <c r="H69" s="158"/>
      <c r="I69" s="140"/>
      <c r="J69" s="126"/>
      <c r="K69" s="127"/>
      <c r="L69" s="147" t="s">
        <v>6</v>
      </c>
      <c r="M69" s="148" t="s">
        <v>4</v>
      </c>
      <c r="N69" s="148" t="s">
        <v>7</v>
      </c>
      <c r="O69" s="149"/>
      <c r="P69" s="150" t="s">
        <v>30</v>
      </c>
    </row>
    <row r="70" spans="1:16" ht="16.5" thickBot="1">
      <c r="A70" s="151" t="s">
        <v>29</v>
      </c>
      <c r="B70" s="119"/>
      <c r="C70" s="130">
        <f aca="true" t="shared" si="14" ref="C70:P70">C7/1000</f>
        <v>0</v>
      </c>
      <c r="D70" s="131">
        <f t="shared" si="14"/>
        <v>0</v>
      </c>
      <c r="E70" s="131">
        <f t="shared" si="14"/>
        <v>0</v>
      </c>
      <c r="F70" s="131">
        <f t="shared" si="14"/>
        <v>0</v>
      </c>
      <c r="G70" s="137">
        <f t="shared" si="14"/>
        <v>0</v>
      </c>
      <c r="H70" s="157">
        <f t="shared" si="14"/>
        <v>0</v>
      </c>
      <c r="I70" s="141">
        <f t="shared" si="14"/>
        <v>0</v>
      </c>
      <c r="J70" s="132">
        <f t="shared" si="14"/>
        <v>0</v>
      </c>
      <c r="K70" s="133">
        <f t="shared" si="14"/>
        <v>0</v>
      </c>
      <c r="L70" s="134">
        <f t="shared" si="14"/>
        <v>7250</v>
      </c>
      <c r="M70" s="122">
        <f t="shared" si="14"/>
        <v>3750</v>
      </c>
      <c r="N70" s="122">
        <f t="shared" si="14"/>
        <v>5000</v>
      </c>
      <c r="O70" s="122">
        <f t="shared" si="14"/>
        <v>0</v>
      </c>
      <c r="P70" s="123">
        <f t="shared" si="14"/>
        <v>5389</v>
      </c>
    </row>
    <row r="71" spans="1:66" s="67" customFormat="1" ht="16.5" thickBot="1">
      <c r="A71" s="121" t="s">
        <v>23</v>
      </c>
      <c r="B71" s="120"/>
      <c r="C71" s="128">
        <f aca="true" t="shared" si="15" ref="C71:P71">C8/1000</f>
        <v>700</v>
      </c>
      <c r="D71" s="129">
        <f t="shared" si="15"/>
        <v>1755</v>
      </c>
      <c r="E71" s="129">
        <f t="shared" si="15"/>
        <v>2810</v>
      </c>
      <c r="F71" s="129">
        <f t="shared" si="15"/>
        <v>4035</v>
      </c>
      <c r="G71" s="138">
        <f t="shared" si="15"/>
        <v>5035</v>
      </c>
      <c r="H71" s="159">
        <f t="shared" si="15"/>
        <v>6035</v>
      </c>
      <c r="I71" s="142">
        <f t="shared" si="15"/>
        <v>7035</v>
      </c>
      <c r="J71" s="122">
        <f t="shared" si="15"/>
        <v>8035</v>
      </c>
      <c r="K71" s="122">
        <f t="shared" si="15"/>
        <v>9035</v>
      </c>
      <c r="L71" s="122">
        <f t="shared" si="15"/>
        <v>2785</v>
      </c>
      <c r="M71" s="122">
        <f t="shared" si="15"/>
        <v>35</v>
      </c>
      <c r="N71" s="153">
        <f t="shared" si="15"/>
        <v>-3965</v>
      </c>
      <c r="O71" s="153">
        <f t="shared" si="15"/>
        <v>-2965</v>
      </c>
      <c r="P71" s="154">
        <f t="shared" si="15"/>
        <v>-7354</v>
      </c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</row>
    <row r="73" ht="12.75">
      <c r="A73" s="156" t="s">
        <v>31</v>
      </c>
    </row>
    <row r="76" ht="20.25">
      <c r="A76" s="155" t="s">
        <v>33</v>
      </c>
    </row>
    <row r="77" spans="1:16" ht="15.75">
      <c r="A77" s="302" t="s">
        <v>34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ht="13.5" thickBot="1">
      <c r="O78" s="67" t="s">
        <v>24</v>
      </c>
    </row>
    <row r="79" spans="3:16" ht="13.5" thickBot="1">
      <c r="C79" s="3">
        <v>2000</v>
      </c>
      <c r="D79" s="4">
        <v>2001</v>
      </c>
      <c r="E79" s="4">
        <v>2002</v>
      </c>
      <c r="F79" s="4">
        <v>2003</v>
      </c>
      <c r="G79" s="135">
        <v>2004</v>
      </c>
      <c r="H79" s="143">
        <v>2005</v>
      </c>
      <c r="I79" s="139">
        <v>2006</v>
      </c>
      <c r="J79" s="4">
        <v>2007</v>
      </c>
      <c r="K79" s="4">
        <v>2008</v>
      </c>
      <c r="L79" s="4">
        <v>2009</v>
      </c>
      <c r="M79" s="4">
        <v>2010</v>
      </c>
      <c r="N79" s="4">
        <v>2011</v>
      </c>
      <c r="O79" s="4">
        <v>2012</v>
      </c>
      <c r="P79" s="5">
        <v>2013</v>
      </c>
    </row>
    <row r="80" spans="1:16" ht="16.5" thickBot="1">
      <c r="A80" s="151" t="s">
        <v>28</v>
      </c>
      <c r="B80" s="118"/>
      <c r="C80" s="130">
        <v>700</v>
      </c>
      <c r="D80" s="131">
        <v>1055</v>
      </c>
      <c r="E80" s="131">
        <v>1055</v>
      </c>
      <c r="F80" s="131">
        <v>1225</v>
      </c>
      <c r="G80" s="137">
        <v>1000</v>
      </c>
      <c r="H80" s="157">
        <v>1000</v>
      </c>
      <c r="I80" s="141">
        <v>1300</v>
      </c>
      <c r="J80" s="132">
        <v>1600</v>
      </c>
      <c r="K80" s="132">
        <v>1900</v>
      </c>
      <c r="L80" s="132">
        <v>2100</v>
      </c>
      <c r="M80" s="132">
        <v>2100</v>
      </c>
      <c r="N80" s="132">
        <v>2100</v>
      </c>
      <c r="O80" s="132">
        <v>2100</v>
      </c>
      <c r="P80" s="133">
        <v>2154</v>
      </c>
    </row>
    <row r="81" spans="1:16" ht="21" thickBot="1">
      <c r="A81" s="152"/>
      <c r="B81" s="36"/>
      <c r="C81" s="124"/>
      <c r="D81" s="125"/>
      <c r="E81" s="125"/>
      <c r="F81" s="125"/>
      <c r="G81" s="136"/>
      <c r="H81" s="158"/>
      <c r="I81" s="140"/>
      <c r="J81" s="126"/>
      <c r="K81" s="127"/>
      <c r="L81" s="147" t="s">
        <v>6</v>
      </c>
      <c r="M81" s="148" t="s">
        <v>4</v>
      </c>
      <c r="N81" s="148" t="s">
        <v>7</v>
      </c>
      <c r="O81" s="149"/>
      <c r="P81" s="150" t="s">
        <v>30</v>
      </c>
    </row>
    <row r="82" spans="1:16" ht="16.5" thickBot="1">
      <c r="A82" s="151" t="s">
        <v>29</v>
      </c>
      <c r="B82" s="119"/>
      <c r="C82" s="130">
        <v>0</v>
      </c>
      <c r="D82" s="131">
        <v>0</v>
      </c>
      <c r="E82" s="131">
        <v>0</v>
      </c>
      <c r="F82" s="131">
        <v>0</v>
      </c>
      <c r="G82" s="137">
        <v>0</v>
      </c>
      <c r="H82" s="157">
        <v>0</v>
      </c>
      <c r="I82" s="141">
        <v>0</v>
      </c>
      <c r="J82" s="132">
        <v>0</v>
      </c>
      <c r="K82" s="133">
        <v>0</v>
      </c>
      <c r="L82" s="134">
        <v>7250</v>
      </c>
      <c r="M82" s="122">
        <v>3750</v>
      </c>
      <c r="N82" s="122">
        <v>5000</v>
      </c>
      <c r="O82" s="122">
        <v>0</v>
      </c>
      <c r="P82" s="123">
        <v>5389</v>
      </c>
    </row>
    <row r="83" spans="1:66" s="67" customFormat="1" ht="16.5" thickBot="1">
      <c r="A83" s="121" t="s">
        <v>23</v>
      </c>
      <c r="B83" s="120"/>
      <c r="C83" s="128">
        <f>B83+C80-C82</f>
        <v>700</v>
      </c>
      <c r="D83" s="128">
        <f aca="true" t="shared" si="16" ref="D83:P83">C83+D80-D82</f>
        <v>1755</v>
      </c>
      <c r="E83" s="128">
        <f t="shared" si="16"/>
        <v>2810</v>
      </c>
      <c r="F83" s="128">
        <f t="shared" si="16"/>
        <v>4035</v>
      </c>
      <c r="G83" s="128">
        <f t="shared" si="16"/>
        <v>5035</v>
      </c>
      <c r="H83" s="157">
        <f t="shared" si="16"/>
        <v>6035</v>
      </c>
      <c r="I83" s="128">
        <f t="shared" si="16"/>
        <v>7335</v>
      </c>
      <c r="J83" s="128">
        <f t="shared" si="16"/>
        <v>8935</v>
      </c>
      <c r="K83" s="128">
        <f t="shared" si="16"/>
        <v>10835</v>
      </c>
      <c r="L83" s="128">
        <f t="shared" si="16"/>
        <v>5685</v>
      </c>
      <c r="M83" s="128">
        <f t="shared" si="16"/>
        <v>4035</v>
      </c>
      <c r="N83" s="128">
        <f t="shared" si="16"/>
        <v>1135</v>
      </c>
      <c r="O83" s="128">
        <f t="shared" si="16"/>
        <v>3235</v>
      </c>
      <c r="P83" s="206">
        <f t="shared" si="16"/>
        <v>0</v>
      </c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  <row r="89" ht="12.75">
      <c r="A89" s="156"/>
    </row>
    <row r="90" ht="12.75">
      <c r="A90" s="156"/>
    </row>
    <row r="91" ht="12.75">
      <c r="A91" s="156"/>
    </row>
    <row r="92" ht="12.75">
      <c r="A92" s="156"/>
    </row>
    <row r="93" ht="12.75">
      <c r="A93" s="156"/>
    </row>
    <row r="94" ht="12.75">
      <c r="A94" s="156"/>
    </row>
    <row r="95" ht="12.75">
      <c r="A95" s="156"/>
    </row>
    <row r="106" ht="20.25">
      <c r="A106" s="155" t="s">
        <v>35</v>
      </c>
    </row>
    <row r="107" spans="1:16" ht="15.75">
      <c r="A107" s="302" t="s">
        <v>40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ht="13.5" thickBot="1"/>
    <row r="109" spans="3:16" ht="13.5" thickBot="1">
      <c r="C109" s="3">
        <v>2000</v>
      </c>
      <c r="D109" s="4">
        <v>2001</v>
      </c>
      <c r="E109" s="4">
        <v>2002</v>
      </c>
      <c r="F109" s="4">
        <v>2003</v>
      </c>
      <c r="G109" s="135">
        <v>2004</v>
      </c>
      <c r="H109" s="143">
        <v>2005</v>
      </c>
      <c r="I109" s="139">
        <v>2006</v>
      </c>
      <c r="J109" s="4">
        <v>2007</v>
      </c>
      <c r="K109" s="4">
        <v>2008</v>
      </c>
      <c r="L109" s="4">
        <v>2009</v>
      </c>
      <c r="M109" s="4">
        <v>2010</v>
      </c>
      <c r="N109" s="4">
        <v>2011</v>
      </c>
      <c r="O109" s="4">
        <v>2012</v>
      </c>
      <c r="P109" s="5">
        <v>2013</v>
      </c>
    </row>
    <row r="110" spans="1:16" ht="16.5" thickBot="1">
      <c r="A110" s="151" t="s">
        <v>28</v>
      </c>
      <c r="B110" s="118"/>
      <c r="C110" s="130">
        <f>C14/1000</f>
        <v>700</v>
      </c>
      <c r="D110" s="131">
        <f>D14/1000</f>
        <v>1055</v>
      </c>
      <c r="E110" s="131">
        <f>E14/1000</f>
        <v>1055</v>
      </c>
      <c r="F110" s="131">
        <f>F14/1000</f>
        <v>1225</v>
      </c>
      <c r="G110" s="137">
        <f>G14/1000</f>
        <v>1000</v>
      </c>
      <c r="H110" s="157">
        <v>0</v>
      </c>
      <c r="I110" s="141">
        <v>2000</v>
      </c>
      <c r="J110" s="141">
        <v>2050</v>
      </c>
      <c r="K110" s="141">
        <v>2050</v>
      </c>
      <c r="L110" s="141">
        <v>2050</v>
      </c>
      <c r="M110" s="141">
        <v>2050</v>
      </c>
      <c r="N110" s="141">
        <v>2050</v>
      </c>
      <c r="O110" s="141">
        <v>2050</v>
      </c>
      <c r="P110" s="207">
        <v>2050</v>
      </c>
    </row>
    <row r="111" spans="1:16" ht="21" thickBot="1">
      <c r="A111" s="152"/>
      <c r="B111" s="36"/>
      <c r="C111" s="124"/>
      <c r="D111" s="125"/>
      <c r="E111" s="125"/>
      <c r="F111" s="125"/>
      <c r="G111" s="136"/>
      <c r="H111" s="158"/>
      <c r="I111" s="140"/>
      <c r="J111" s="126"/>
      <c r="K111" s="127"/>
      <c r="L111" s="147" t="s">
        <v>6</v>
      </c>
      <c r="M111" s="148" t="s">
        <v>4</v>
      </c>
      <c r="N111" s="148" t="s">
        <v>7</v>
      </c>
      <c r="O111" s="149"/>
      <c r="P111" s="150" t="s">
        <v>30</v>
      </c>
    </row>
    <row r="112" spans="1:17" ht="16.5" thickBot="1">
      <c r="A112" s="151" t="s">
        <v>29</v>
      </c>
      <c r="B112" s="119"/>
      <c r="C112" s="130">
        <f>C15/1000</f>
        <v>0</v>
      </c>
      <c r="D112" s="131">
        <f aca="true" t="shared" si="17" ref="D112:P112">D15/1000</f>
        <v>0</v>
      </c>
      <c r="E112" s="131">
        <f t="shared" si="17"/>
        <v>0</v>
      </c>
      <c r="F112" s="131">
        <f t="shared" si="17"/>
        <v>0</v>
      </c>
      <c r="G112" s="137">
        <f t="shared" si="17"/>
        <v>0</v>
      </c>
      <c r="H112" s="157">
        <f t="shared" si="17"/>
        <v>0</v>
      </c>
      <c r="I112" s="141">
        <f t="shared" si="17"/>
        <v>0</v>
      </c>
      <c r="J112" s="132">
        <f t="shared" si="17"/>
        <v>0</v>
      </c>
      <c r="K112" s="133">
        <f t="shared" si="17"/>
        <v>0</v>
      </c>
      <c r="L112" s="134">
        <f t="shared" si="17"/>
        <v>7250</v>
      </c>
      <c r="M112" s="122">
        <f t="shared" si="17"/>
        <v>3750</v>
      </c>
      <c r="N112" s="122">
        <f t="shared" si="17"/>
        <v>5000</v>
      </c>
      <c r="O112" s="122">
        <f t="shared" si="17"/>
        <v>0</v>
      </c>
      <c r="P112" s="123">
        <f t="shared" si="17"/>
        <v>5389</v>
      </c>
      <c r="Q112" s="258"/>
    </row>
    <row r="113" spans="1:66" s="67" customFormat="1" ht="16.5" thickBot="1">
      <c r="A113" s="121" t="s">
        <v>23</v>
      </c>
      <c r="B113" s="120"/>
      <c r="C113" s="128">
        <f>B113+C110-C112</f>
        <v>700</v>
      </c>
      <c r="D113" s="128">
        <f aca="true" t="shared" si="18" ref="D113:P113">C113+D110-D112</f>
        <v>1755</v>
      </c>
      <c r="E113" s="128">
        <f t="shared" si="18"/>
        <v>2810</v>
      </c>
      <c r="F113" s="128">
        <f t="shared" si="18"/>
        <v>4035</v>
      </c>
      <c r="G113" s="128">
        <f t="shared" si="18"/>
        <v>5035</v>
      </c>
      <c r="H113" s="157">
        <f t="shared" si="18"/>
        <v>5035</v>
      </c>
      <c r="I113" s="128">
        <f t="shared" si="18"/>
        <v>7035</v>
      </c>
      <c r="J113" s="128">
        <f t="shared" si="18"/>
        <v>9085</v>
      </c>
      <c r="K113" s="128">
        <f t="shared" si="18"/>
        <v>11135</v>
      </c>
      <c r="L113" s="128">
        <f t="shared" si="18"/>
        <v>5935</v>
      </c>
      <c r="M113" s="128">
        <f t="shared" si="18"/>
        <v>4235</v>
      </c>
      <c r="N113" s="128">
        <f t="shared" si="18"/>
        <v>1285</v>
      </c>
      <c r="O113" s="128">
        <f t="shared" si="18"/>
        <v>3335</v>
      </c>
      <c r="P113" s="206">
        <f t="shared" si="18"/>
        <v>-4</v>
      </c>
      <c r="Q113" s="260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</row>
    <row r="117" ht="20.25">
      <c r="A117" s="155" t="s">
        <v>36</v>
      </c>
    </row>
    <row r="118" spans="1:16" ht="15.75">
      <c r="A118" s="302" t="s">
        <v>41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ht="13.5" thickBot="1"/>
    <row r="120" spans="3:16" ht="13.5" thickBot="1">
      <c r="C120" s="3">
        <v>2000</v>
      </c>
      <c r="D120" s="4">
        <v>2001</v>
      </c>
      <c r="E120" s="4">
        <v>2002</v>
      </c>
      <c r="F120" s="4">
        <v>2003</v>
      </c>
      <c r="G120" s="135">
        <v>2004</v>
      </c>
      <c r="H120" s="143">
        <v>2005</v>
      </c>
      <c r="I120" s="139">
        <v>2006</v>
      </c>
      <c r="J120" s="4">
        <v>2007</v>
      </c>
      <c r="K120" s="4">
        <v>2008</v>
      </c>
      <c r="L120" s="4">
        <v>2009</v>
      </c>
      <c r="M120" s="4">
        <v>2010</v>
      </c>
      <c r="N120" s="4">
        <v>2011</v>
      </c>
      <c r="O120" s="4">
        <v>2012</v>
      </c>
      <c r="P120" s="5">
        <v>2013</v>
      </c>
    </row>
    <row r="121" spans="1:16" ht="16.5" thickBot="1">
      <c r="A121" s="151" t="s">
        <v>28</v>
      </c>
      <c r="B121" s="118"/>
      <c r="C121" s="130">
        <f>C18/1000</f>
        <v>700</v>
      </c>
      <c r="D121" s="131">
        <f>D18/1000</f>
        <v>1055</v>
      </c>
      <c r="E121" s="131">
        <f>E18/1000</f>
        <v>1055</v>
      </c>
      <c r="F121" s="131">
        <f>F18/1000</f>
        <v>1225</v>
      </c>
      <c r="G121" s="137">
        <f>G18/1000</f>
        <v>1000</v>
      </c>
      <c r="H121" s="157">
        <v>0</v>
      </c>
      <c r="I121" s="141">
        <v>0</v>
      </c>
      <c r="J121" s="141">
        <v>2335</v>
      </c>
      <c r="K121" s="141">
        <v>2335</v>
      </c>
      <c r="L121" s="141">
        <v>2335</v>
      </c>
      <c r="M121" s="141">
        <v>2335</v>
      </c>
      <c r="N121" s="141">
        <v>2335</v>
      </c>
      <c r="O121" s="141">
        <v>2335</v>
      </c>
      <c r="P121" s="207">
        <v>2335</v>
      </c>
    </row>
    <row r="122" spans="1:16" ht="21" thickBot="1">
      <c r="A122" s="152"/>
      <c r="B122" s="36"/>
      <c r="C122" s="124"/>
      <c r="D122" s="125"/>
      <c r="E122" s="125"/>
      <c r="F122" s="125"/>
      <c r="G122" s="136"/>
      <c r="H122" s="158"/>
      <c r="I122" s="140"/>
      <c r="J122" s="126"/>
      <c r="K122" s="127"/>
      <c r="L122" s="147" t="s">
        <v>6</v>
      </c>
      <c r="M122" s="148" t="s">
        <v>4</v>
      </c>
      <c r="N122" s="148" t="s">
        <v>7</v>
      </c>
      <c r="O122" s="149"/>
      <c r="P122" s="150" t="s">
        <v>30</v>
      </c>
    </row>
    <row r="123" spans="1:17" ht="16.5" thickBot="1">
      <c r="A123" s="151" t="s">
        <v>29</v>
      </c>
      <c r="B123" s="119"/>
      <c r="C123" s="130">
        <f>C19/1000</f>
        <v>0</v>
      </c>
      <c r="D123" s="131">
        <f aca="true" t="shared" si="19" ref="D123:P123">D19/1000</f>
        <v>0</v>
      </c>
      <c r="E123" s="131">
        <f t="shared" si="19"/>
        <v>0</v>
      </c>
      <c r="F123" s="131">
        <f t="shared" si="19"/>
        <v>0</v>
      </c>
      <c r="G123" s="137">
        <f t="shared" si="19"/>
        <v>0</v>
      </c>
      <c r="H123" s="157">
        <f t="shared" si="19"/>
        <v>0</v>
      </c>
      <c r="I123" s="141">
        <f t="shared" si="19"/>
        <v>0</v>
      </c>
      <c r="J123" s="132">
        <f t="shared" si="19"/>
        <v>0</v>
      </c>
      <c r="K123" s="133">
        <f t="shared" si="19"/>
        <v>0</v>
      </c>
      <c r="L123" s="134">
        <f t="shared" si="19"/>
        <v>7250</v>
      </c>
      <c r="M123" s="122">
        <f t="shared" si="19"/>
        <v>3750</v>
      </c>
      <c r="N123" s="122">
        <f t="shared" si="19"/>
        <v>5000</v>
      </c>
      <c r="O123" s="122">
        <f t="shared" si="19"/>
        <v>0</v>
      </c>
      <c r="P123" s="123">
        <f t="shared" si="19"/>
        <v>5389</v>
      </c>
      <c r="Q123" s="258"/>
    </row>
    <row r="124" spans="1:66" s="67" customFormat="1" ht="16.5" thickBot="1">
      <c r="A124" s="121" t="s">
        <v>23</v>
      </c>
      <c r="B124" s="120"/>
      <c r="C124" s="128">
        <f aca="true" t="shared" si="20" ref="C124:P124">B124+C121-C123</f>
        <v>700</v>
      </c>
      <c r="D124" s="128">
        <f t="shared" si="20"/>
        <v>1755</v>
      </c>
      <c r="E124" s="128">
        <f t="shared" si="20"/>
        <v>2810</v>
      </c>
      <c r="F124" s="128">
        <f t="shared" si="20"/>
        <v>4035</v>
      </c>
      <c r="G124" s="128">
        <f t="shared" si="20"/>
        <v>5035</v>
      </c>
      <c r="H124" s="157">
        <f t="shared" si="20"/>
        <v>5035</v>
      </c>
      <c r="I124" s="128">
        <f t="shared" si="20"/>
        <v>5035</v>
      </c>
      <c r="J124" s="128">
        <f t="shared" si="20"/>
        <v>7370</v>
      </c>
      <c r="K124" s="128">
        <f t="shared" si="20"/>
        <v>9705</v>
      </c>
      <c r="L124" s="128">
        <f t="shared" si="20"/>
        <v>4790</v>
      </c>
      <c r="M124" s="128">
        <f t="shared" si="20"/>
        <v>3375</v>
      </c>
      <c r="N124" s="128">
        <f t="shared" si="20"/>
        <v>710</v>
      </c>
      <c r="O124" s="128">
        <f t="shared" si="20"/>
        <v>3045</v>
      </c>
      <c r="P124" s="206">
        <f t="shared" si="20"/>
        <v>-9</v>
      </c>
      <c r="Q124" s="260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</row>
    <row r="128" ht="20.25">
      <c r="A128" s="155" t="s">
        <v>37</v>
      </c>
    </row>
    <row r="129" spans="1:16" ht="15.75">
      <c r="A129" s="302" t="s">
        <v>39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ht="13.5" thickBot="1"/>
    <row r="131" spans="3:16" ht="13.5" thickBot="1">
      <c r="C131" s="3">
        <v>2000</v>
      </c>
      <c r="D131" s="4">
        <v>2001</v>
      </c>
      <c r="E131" s="4">
        <v>2002</v>
      </c>
      <c r="F131" s="4">
        <v>2003</v>
      </c>
      <c r="G131" s="135">
        <v>2004</v>
      </c>
      <c r="H131" s="143">
        <v>2005</v>
      </c>
      <c r="I131" s="139">
        <v>2006</v>
      </c>
      <c r="J131" s="4">
        <v>2007</v>
      </c>
      <c r="K131" s="4">
        <v>2008</v>
      </c>
      <c r="L131" s="4">
        <v>2009</v>
      </c>
      <c r="M131" s="4">
        <v>2010</v>
      </c>
      <c r="N131" s="4">
        <v>2011</v>
      </c>
      <c r="O131" s="4">
        <v>2012</v>
      </c>
      <c r="P131" s="5">
        <v>2013</v>
      </c>
    </row>
    <row r="132" spans="1:16" ht="16.5" thickBot="1">
      <c r="A132" s="151" t="s">
        <v>28</v>
      </c>
      <c r="B132" s="118"/>
      <c r="C132" s="130">
        <f>C22/1000</f>
        <v>700</v>
      </c>
      <c r="D132" s="131">
        <f>D22/1000</f>
        <v>1055</v>
      </c>
      <c r="E132" s="131">
        <f>E22/1000</f>
        <v>1055</v>
      </c>
      <c r="F132" s="131">
        <f>F22/1000</f>
        <v>1225</v>
      </c>
      <c r="G132" s="137">
        <f>G22/1000</f>
        <v>1000</v>
      </c>
      <c r="H132" s="157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07">
        <v>0</v>
      </c>
    </row>
    <row r="133" spans="1:16" ht="21" thickBot="1">
      <c r="A133" s="152"/>
      <c r="B133" s="36"/>
      <c r="C133" s="124"/>
      <c r="D133" s="125"/>
      <c r="E133" s="125"/>
      <c r="F133" s="125"/>
      <c r="G133" s="136"/>
      <c r="H133" s="158"/>
      <c r="I133" s="140"/>
      <c r="J133" s="126"/>
      <c r="K133" s="127"/>
      <c r="L133" s="147" t="s">
        <v>6</v>
      </c>
      <c r="M133" s="148" t="s">
        <v>4</v>
      </c>
      <c r="N133" s="148" t="s">
        <v>7</v>
      </c>
      <c r="O133" s="149"/>
      <c r="P133" s="150" t="s">
        <v>30</v>
      </c>
    </row>
    <row r="134" spans="1:17" ht="16.5" thickBot="1">
      <c r="A134" s="151" t="s">
        <v>29</v>
      </c>
      <c r="B134" s="119"/>
      <c r="C134" s="130">
        <f>C23/1000</f>
        <v>0</v>
      </c>
      <c r="D134" s="131">
        <f aca="true" t="shared" si="21" ref="D134:P134">D23/1000</f>
        <v>0</v>
      </c>
      <c r="E134" s="131">
        <f t="shared" si="21"/>
        <v>0</v>
      </c>
      <c r="F134" s="131">
        <f t="shared" si="21"/>
        <v>0</v>
      </c>
      <c r="G134" s="137">
        <f t="shared" si="21"/>
        <v>0</v>
      </c>
      <c r="H134" s="157">
        <f t="shared" si="21"/>
        <v>0</v>
      </c>
      <c r="I134" s="141">
        <f t="shared" si="21"/>
        <v>0</v>
      </c>
      <c r="J134" s="132">
        <f t="shared" si="21"/>
        <v>0</v>
      </c>
      <c r="K134" s="133">
        <f t="shared" si="21"/>
        <v>0</v>
      </c>
      <c r="L134" s="134">
        <f t="shared" si="21"/>
        <v>7250</v>
      </c>
      <c r="M134" s="122">
        <f t="shared" si="21"/>
        <v>3750</v>
      </c>
      <c r="N134" s="122">
        <f t="shared" si="21"/>
        <v>5000</v>
      </c>
      <c r="O134" s="122">
        <f t="shared" si="21"/>
        <v>0</v>
      </c>
      <c r="P134" s="123">
        <f t="shared" si="21"/>
        <v>5389</v>
      </c>
      <c r="Q134" s="258"/>
    </row>
    <row r="135" spans="1:66" s="67" customFormat="1" ht="16.5" thickBot="1">
      <c r="A135" s="121" t="s">
        <v>23</v>
      </c>
      <c r="B135" s="120"/>
      <c r="C135" s="128">
        <f>B135+C132-C134</f>
        <v>700</v>
      </c>
      <c r="D135" s="128">
        <f aca="true" t="shared" si="22" ref="D135:P135">C135+D132-D134</f>
        <v>1755</v>
      </c>
      <c r="E135" s="128">
        <f t="shared" si="22"/>
        <v>2810</v>
      </c>
      <c r="F135" s="128">
        <f t="shared" si="22"/>
        <v>4035</v>
      </c>
      <c r="G135" s="128">
        <f t="shared" si="22"/>
        <v>5035</v>
      </c>
      <c r="H135" s="157">
        <f t="shared" si="22"/>
        <v>5035</v>
      </c>
      <c r="I135" s="128">
        <f t="shared" si="22"/>
        <v>5035</v>
      </c>
      <c r="J135" s="128">
        <f t="shared" si="22"/>
        <v>5035</v>
      </c>
      <c r="K135" s="128">
        <f t="shared" si="22"/>
        <v>5035</v>
      </c>
      <c r="L135" s="188">
        <f t="shared" si="22"/>
        <v>-2215</v>
      </c>
      <c r="M135" s="188">
        <f t="shared" si="22"/>
        <v>-5965</v>
      </c>
      <c r="N135" s="188">
        <f t="shared" si="22"/>
        <v>-10965</v>
      </c>
      <c r="O135" s="188">
        <f t="shared" si="22"/>
        <v>-10965</v>
      </c>
      <c r="P135" s="208">
        <f t="shared" si="22"/>
        <v>-16354</v>
      </c>
      <c r="Q135" s="260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</row>
    <row r="139" ht="20.25">
      <c r="A139" s="155" t="s">
        <v>38</v>
      </c>
    </row>
    <row r="140" spans="1:16" ht="15.75">
      <c r="A140" s="302" t="s">
        <v>42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</row>
    <row r="141" ht="13.5" thickBot="1"/>
    <row r="142" spans="3:16" ht="13.5" thickBot="1">
      <c r="C142" s="3">
        <v>2000</v>
      </c>
      <c r="D142" s="4">
        <v>2001</v>
      </c>
      <c r="E142" s="4">
        <v>2002</v>
      </c>
      <c r="F142" s="4">
        <v>2003</v>
      </c>
      <c r="G142" s="135">
        <v>2004</v>
      </c>
      <c r="H142" s="143">
        <v>2005</v>
      </c>
      <c r="I142" s="139">
        <v>2006</v>
      </c>
      <c r="J142" s="4">
        <v>2007</v>
      </c>
      <c r="K142" s="4">
        <v>2008</v>
      </c>
      <c r="L142" s="4">
        <v>2009</v>
      </c>
      <c r="M142" s="4">
        <v>2010</v>
      </c>
      <c r="N142" s="4">
        <v>2011</v>
      </c>
      <c r="O142" s="4">
        <v>2012</v>
      </c>
      <c r="P142" s="5">
        <v>2013</v>
      </c>
    </row>
    <row r="143" spans="1:16" ht="16.5" thickBot="1">
      <c r="A143" s="151" t="s">
        <v>28</v>
      </c>
      <c r="B143" s="118"/>
      <c r="C143" s="130">
        <f>C26/1000</f>
        <v>700</v>
      </c>
      <c r="D143" s="131">
        <f>D26/1000</f>
        <v>1055</v>
      </c>
      <c r="E143" s="131">
        <f>E26/1000</f>
        <v>1055</v>
      </c>
      <c r="F143" s="131">
        <f>F26/1000</f>
        <v>1225</v>
      </c>
      <c r="G143" s="137">
        <f>G26/1000</f>
        <v>1000</v>
      </c>
      <c r="H143" s="157">
        <v>0</v>
      </c>
      <c r="I143" s="141">
        <v>0</v>
      </c>
      <c r="J143" s="141">
        <v>2620</v>
      </c>
      <c r="K143" s="141">
        <v>2620</v>
      </c>
      <c r="L143" s="141">
        <v>2620</v>
      </c>
      <c r="M143" s="141">
        <v>2620</v>
      </c>
      <c r="N143" s="141">
        <v>2620</v>
      </c>
      <c r="O143" s="141">
        <v>2620</v>
      </c>
      <c r="P143" s="207">
        <v>2620</v>
      </c>
    </row>
    <row r="144" spans="1:16" ht="21" thickBot="1">
      <c r="A144" s="152"/>
      <c r="B144" s="36"/>
      <c r="C144" s="124"/>
      <c r="D144" s="125"/>
      <c r="E144" s="125"/>
      <c r="F144" s="125"/>
      <c r="G144" s="136"/>
      <c r="H144" s="158"/>
      <c r="I144" s="140"/>
      <c r="J144" s="126"/>
      <c r="K144" s="127"/>
      <c r="L144" s="147" t="s">
        <v>6</v>
      </c>
      <c r="M144" s="148" t="s">
        <v>4</v>
      </c>
      <c r="N144" s="148" t="s">
        <v>7</v>
      </c>
      <c r="O144" s="149"/>
      <c r="P144" s="150" t="s">
        <v>30</v>
      </c>
    </row>
    <row r="145" spans="1:17" ht="16.5" thickBot="1">
      <c r="A145" s="151" t="s">
        <v>29</v>
      </c>
      <c r="B145" s="119"/>
      <c r="C145" s="130">
        <f>C27/1000</f>
        <v>0</v>
      </c>
      <c r="D145" s="131">
        <f aca="true" t="shared" si="23" ref="D145:P145">D27/1000</f>
        <v>0</v>
      </c>
      <c r="E145" s="131">
        <f t="shared" si="23"/>
        <v>0</v>
      </c>
      <c r="F145" s="131">
        <f t="shared" si="23"/>
        <v>0</v>
      </c>
      <c r="G145" s="137">
        <f t="shared" si="23"/>
        <v>0</v>
      </c>
      <c r="H145" s="157">
        <v>2000</v>
      </c>
      <c r="I145" s="141">
        <f t="shared" si="23"/>
        <v>0</v>
      </c>
      <c r="J145" s="132">
        <f t="shared" si="23"/>
        <v>0</v>
      </c>
      <c r="K145" s="133">
        <f t="shared" si="23"/>
        <v>0</v>
      </c>
      <c r="L145" s="134">
        <f t="shared" si="23"/>
        <v>7250</v>
      </c>
      <c r="M145" s="122">
        <f t="shared" si="23"/>
        <v>3750</v>
      </c>
      <c r="N145" s="122">
        <f t="shared" si="23"/>
        <v>5000</v>
      </c>
      <c r="O145" s="122">
        <f t="shared" si="23"/>
        <v>0</v>
      </c>
      <c r="P145" s="123">
        <f t="shared" si="23"/>
        <v>5389</v>
      </c>
      <c r="Q145" s="258"/>
    </row>
    <row r="146" spans="1:66" s="67" customFormat="1" ht="16.5" thickBot="1">
      <c r="A146" s="121" t="s">
        <v>23</v>
      </c>
      <c r="B146" s="120"/>
      <c r="C146" s="128">
        <f aca="true" t="shared" si="24" ref="C146:P146">B146+C143-C145</f>
        <v>700</v>
      </c>
      <c r="D146" s="128">
        <f t="shared" si="24"/>
        <v>1755</v>
      </c>
      <c r="E146" s="128">
        <f t="shared" si="24"/>
        <v>2810</v>
      </c>
      <c r="F146" s="128">
        <f t="shared" si="24"/>
        <v>4035</v>
      </c>
      <c r="G146" s="128">
        <f t="shared" si="24"/>
        <v>5035</v>
      </c>
      <c r="H146" s="157">
        <f t="shared" si="24"/>
        <v>3035</v>
      </c>
      <c r="I146" s="128">
        <f t="shared" si="24"/>
        <v>3035</v>
      </c>
      <c r="J146" s="128">
        <f t="shared" si="24"/>
        <v>5655</v>
      </c>
      <c r="K146" s="128">
        <f t="shared" si="24"/>
        <v>8275</v>
      </c>
      <c r="L146" s="128">
        <f t="shared" si="24"/>
        <v>3645</v>
      </c>
      <c r="M146" s="128">
        <f t="shared" si="24"/>
        <v>2515</v>
      </c>
      <c r="N146" s="128">
        <f t="shared" si="24"/>
        <v>135</v>
      </c>
      <c r="O146" s="128">
        <f t="shared" si="24"/>
        <v>2755</v>
      </c>
      <c r="P146" s="206">
        <f t="shared" si="24"/>
        <v>-14</v>
      </c>
      <c r="Q146" s="260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</row>
    <row r="156" ht="20.25">
      <c r="A156" s="155" t="s">
        <v>43</v>
      </c>
    </row>
    <row r="157" spans="1:16" ht="15.75">
      <c r="A157" s="302" t="s">
        <v>47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</row>
    <row r="158" ht="13.5" thickBot="1"/>
    <row r="159" spans="3:16" ht="13.5" thickBot="1">
      <c r="C159" s="3">
        <v>2000</v>
      </c>
      <c r="D159" s="4">
        <v>2001</v>
      </c>
      <c r="E159" s="4">
        <v>2002</v>
      </c>
      <c r="F159" s="4">
        <v>2003</v>
      </c>
      <c r="G159" s="135">
        <v>2004</v>
      </c>
      <c r="H159" s="143">
        <v>2005</v>
      </c>
      <c r="I159" s="139">
        <v>2006</v>
      </c>
      <c r="J159" s="4">
        <v>2007</v>
      </c>
      <c r="K159" s="4">
        <v>2008</v>
      </c>
      <c r="L159" s="4">
        <v>2009</v>
      </c>
      <c r="M159" s="4">
        <v>2010</v>
      </c>
      <c r="N159" s="4">
        <v>2011</v>
      </c>
      <c r="O159" s="4">
        <v>2012</v>
      </c>
      <c r="P159" s="5">
        <v>2013</v>
      </c>
    </row>
    <row r="160" spans="1:16" ht="16.5" thickBot="1">
      <c r="A160" s="151" t="s">
        <v>28</v>
      </c>
      <c r="B160" s="118"/>
      <c r="C160" s="130">
        <f>C30/1000</f>
        <v>700</v>
      </c>
      <c r="D160" s="131">
        <f>D30/1000</f>
        <v>1055</v>
      </c>
      <c r="E160" s="131">
        <f>E30/1000</f>
        <v>1055</v>
      </c>
      <c r="F160" s="131">
        <f>F30/1000</f>
        <v>1225</v>
      </c>
      <c r="G160" s="137">
        <f>G30/1000</f>
        <v>1000</v>
      </c>
      <c r="H160" s="157">
        <v>500</v>
      </c>
      <c r="I160" s="141">
        <v>1980</v>
      </c>
      <c r="J160" s="141">
        <v>1980</v>
      </c>
      <c r="K160" s="141">
        <v>1980</v>
      </c>
      <c r="L160" s="141">
        <v>1980</v>
      </c>
      <c r="M160" s="141">
        <v>1980</v>
      </c>
      <c r="N160" s="141">
        <v>1980</v>
      </c>
      <c r="O160" s="141">
        <v>1980</v>
      </c>
      <c r="P160" s="141">
        <v>1994</v>
      </c>
    </row>
    <row r="161" spans="1:18" ht="27.75" customHeight="1" thickBot="1">
      <c r="A161" s="152"/>
      <c r="B161" s="36"/>
      <c r="C161" s="124"/>
      <c r="D161" s="125"/>
      <c r="E161" s="125"/>
      <c r="F161" s="125"/>
      <c r="G161" s="136"/>
      <c r="H161" s="158"/>
      <c r="I161" s="140"/>
      <c r="J161" s="126"/>
      <c r="K161" s="127"/>
      <c r="L161" s="147" t="s">
        <v>6</v>
      </c>
      <c r="M161" s="148" t="s">
        <v>4</v>
      </c>
      <c r="N161" s="148" t="s">
        <v>7</v>
      </c>
      <c r="O161" s="149"/>
      <c r="P161" s="150" t="s">
        <v>30</v>
      </c>
      <c r="R161" s="258"/>
    </row>
    <row r="162" spans="1:18" ht="16.5" thickBot="1">
      <c r="A162" s="151" t="s">
        <v>29</v>
      </c>
      <c r="B162" s="119"/>
      <c r="C162" s="130">
        <f>C31/1000</f>
        <v>0</v>
      </c>
      <c r="D162" s="131">
        <f aca="true" t="shared" si="25" ref="D162:P162">D31/1000</f>
        <v>0</v>
      </c>
      <c r="E162" s="131">
        <f t="shared" si="25"/>
        <v>0</v>
      </c>
      <c r="F162" s="131">
        <f t="shared" si="25"/>
        <v>0</v>
      </c>
      <c r="G162" s="137">
        <f t="shared" si="25"/>
        <v>0</v>
      </c>
      <c r="H162" s="157">
        <f t="shared" si="25"/>
        <v>0</v>
      </c>
      <c r="I162" s="141">
        <f t="shared" si="25"/>
        <v>0</v>
      </c>
      <c r="J162" s="132">
        <f t="shared" si="25"/>
        <v>0</v>
      </c>
      <c r="K162" s="133">
        <f t="shared" si="25"/>
        <v>0</v>
      </c>
      <c r="L162" s="134">
        <f t="shared" si="25"/>
        <v>7250</v>
      </c>
      <c r="M162" s="122">
        <f t="shared" si="25"/>
        <v>3750</v>
      </c>
      <c r="N162" s="122">
        <f t="shared" si="25"/>
        <v>5000</v>
      </c>
      <c r="O162" s="122">
        <f t="shared" si="25"/>
        <v>0</v>
      </c>
      <c r="P162" s="123">
        <f t="shared" si="25"/>
        <v>5389</v>
      </c>
      <c r="Q162" s="258"/>
      <c r="R162" s="258"/>
    </row>
    <row r="163" spans="1:66" s="67" customFormat="1" ht="16.5" thickBot="1">
      <c r="A163" s="121" t="s">
        <v>23</v>
      </c>
      <c r="B163" s="120"/>
      <c r="C163" s="128">
        <f aca="true" t="shared" si="26" ref="C163:P163">B163+C160-C162</f>
        <v>700</v>
      </c>
      <c r="D163" s="128">
        <f t="shared" si="26"/>
        <v>1755</v>
      </c>
      <c r="E163" s="128">
        <f t="shared" si="26"/>
        <v>2810</v>
      </c>
      <c r="F163" s="128">
        <f t="shared" si="26"/>
        <v>4035</v>
      </c>
      <c r="G163" s="128">
        <f t="shared" si="26"/>
        <v>5035</v>
      </c>
      <c r="H163" s="157">
        <f t="shared" si="26"/>
        <v>5535</v>
      </c>
      <c r="I163" s="128">
        <f t="shared" si="26"/>
        <v>7515</v>
      </c>
      <c r="J163" s="128">
        <f t="shared" si="26"/>
        <v>9495</v>
      </c>
      <c r="K163" s="128">
        <f t="shared" si="26"/>
        <v>11475</v>
      </c>
      <c r="L163" s="128">
        <f t="shared" si="26"/>
        <v>6205</v>
      </c>
      <c r="M163" s="128">
        <f t="shared" si="26"/>
        <v>4435</v>
      </c>
      <c r="N163" s="128">
        <f t="shared" si="26"/>
        <v>1415</v>
      </c>
      <c r="O163" s="128">
        <f t="shared" si="26"/>
        <v>3395</v>
      </c>
      <c r="P163" s="206">
        <f t="shared" si="26"/>
        <v>0</v>
      </c>
      <c r="Q163" s="260"/>
      <c r="R163" s="260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</row>
    <row r="167" ht="20.25">
      <c r="A167" s="155" t="s">
        <v>44</v>
      </c>
    </row>
    <row r="168" spans="1:16" ht="15.75">
      <c r="A168" s="302" t="s">
        <v>46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</row>
    <row r="169" ht="13.5" thickBot="1"/>
    <row r="170" spans="3:16" ht="13.5" thickBot="1">
      <c r="C170" s="3">
        <v>2000</v>
      </c>
      <c r="D170" s="4">
        <v>2001</v>
      </c>
      <c r="E170" s="4">
        <v>2002</v>
      </c>
      <c r="F170" s="4">
        <v>2003</v>
      </c>
      <c r="G170" s="135">
        <v>2004</v>
      </c>
      <c r="H170" s="143">
        <v>2005</v>
      </c>
      <c r="I170" s="139">
        <v>2006</v>
      </c>
      <c r="J170" s="4">
        <v>2007</v>
      </c>
      <c r="K170" s="4">
        <v>2008</v>
      </c>
      <c r="L170" s="4">
        <v>2009</v>
      </c>
      <c r="M170" s="4">
        <v>2010</v>
      </c>
      <c r="N170" s="4">
        <v>2011</v>
      </c>
      <c r="O170" s="4">
        <v>2012</v>
      </c>
      <c r="P170" s="5">
        <v>2013</v>
      </c>
    </row>
    <row r="171" spans="1:16" ht="16.5" thickBot="1">
      <c r="A171" s="151" t="s">
        <v>28</v>
      </c>
      <c r="B171" s="118"/>
      <c r="C171" s="130">
        <f>C34/1000</f>
        <v>700</v>
      </c>
      <c r="D171" s="131">
        <f>D34/1000</f>
        <v>1055</v>
      </c>
      <c r="E171" s="131">
        <f>E34/1000</f>
        <v>1055</v>
      </c>
      <c r="F171" s="131">
        <f>F34/1000</f>
        <v>1225</v>
      </c>
      <c r="G171" s="137">
        <f>G34/1000</f>
        <v>1000</v>
      </c>
      <c r="H171" s="157">
        <v>500</v>
      </c>
      <c r="I171" s="261">
        <v>500</v>
      </c>
      <c r="J171" s="141">
        <v>2200</v>
      </c>
      <c r="K171" s="141">
        <v>2200</v>
      </c>
      <c r="L171" s="141">
        <v>2200</v>
      </c>
      <c r="M171" s="141">
        <v>2200</v>
      </c>
      <c r="N171" s="141">
        <v>2200</v>
      </c>
      <c r="O171" s="141">
        <v>2200</v>
      </c>
      <c r="P171" s="141">
        <v>2150</v>
      </c>
    </row>
    <row r="172" spans="1:18" ht="26.25" customHeight="1" thickBot="1">
      <c r="A172" s="152"/>
      <c r="B172" s="36"/>
      <c r="C172" s="124"/>
      <c r="D172" s="125"/>
      <c r="E172" s="125"/>
      <c r="F172" s="125"/>
      <c r="G172" s="136"/>
      <c r="H172" s="158"/>
      <c r="I172" s="140"/>
      <c r="J172" s="126"/>
      <c r="K172" s="127"/>
      <c r="L172" s="147" t="s">
        <v>6</v>
      </c>
      <c r="M172" s="148" t="s">
        <v>4</v>
      </c>
      <c r="N172" s="148" t="s">
        <v>7</v>
      </c>
      <c r="O172" s="149"/>
      <c r="P172" s="150" t="s">
        <v>30</v>
      </c>
      <c r="R172" s="258"/>
    </row>
    <row r="173" spans="1:18" ht="16.5" thickBot="1">
      <c r="A173" s="151" t="s">
        <v>29</v>
      </c>
      <c r="B173" s="119"/>
      <c r="C173" s="130">
        <f>C35/1000</f>
        <v>0</v>
      </c>
      <c r="D173" s="131">
        <f aca="true" t="shared" si="27" ref="D173:P173">D35/1000</f>
        <v>0</v>
      </c>
      <c r="E173" s="131">
        <f t="shared" si="27"/>
        <v>0</v>
      </c>
      <c r="F173" s="131">
        <f t="shared" si="27"/>
        <v>0</v>
      </c>
      <c r="G173" s="137">
        <f t="shared" si="27"/>
        <v>0</v>
      </c>
      <c r="H173" s="157">
        <f t="shared" si="27"/>
        <v>0</v>
      </c>
      <c r="I173" s="141">
        <f t="shared" si="27"/>
        <v>0</v>
      </c>
      <c r="J173" s="132">
        <f t="shared" si="27"/>
        <v>0</v>
      </c>
      <c r="K173" s="133">
        <f t="shared" si="27"/>
        <v>0</v>
      </c>
      <c r="L173" s="134">
        <f t="shared" si="27"/>
        <v>7250</v>
      </c>
      <c r="M173" s="122">
        <f t="shared" si="27"/>
        <v>3750</v>
      </c>
      <c r="N173" s="122">
        <f t="shared" si="27"/>
        <v>5000</v>
      </c>
      <c r="O173" s="122">
        <f t="shared" si="27"/>
        <v>0</v>
      </c>
      <c r="P173" s="123">
        <f t="shared" si="27"/>
        <v>5389</v>
      </c>
      <c r="Q173" s="258"/>
      <c r="R173" s="258"/>
    </row>
    <row r="174" spans="1:66" s="67" customFormat="1" ht="16.5" thickBot="1">
      <c r="A174" s="121" t="s">
        <v>23</v>
      </c>
      <c r="B174" s="120"/>
      <c r="C174" s="128">
        <f aca="true" t="shared" si="28" ref="C174:P174">B174+C171-C173</f>
        <v>700</v>
      </c>
      <c r="D174" s="128">
        <f t="shared" si="28"/>
        <v>1755</v>
      </c>
      <c r="E174" s="128">
        <f t="shared" si="28"/>
        <v>2810</v>
      </c>
      <c r="F174" s="128">
        <f t="shared" si="28"/>
        <v>4035</v>
      </c>
      <c r="G174" s="128">
        <f t="shared" si="28"/>
        <v>5035</v>
      </c>
      <c r="H174" s="157">
        <f t="shared" si="28"/>
        <v>5535</v>
      </c>
      <c r="I174" s="128">
        <f t="shared" si="28"/>
        <v>6035</v>
      </c>
      <c r="J174" s="128">
        <f t="shared" si="28"/>
        <v>8235</v>
      </c>
      <c r="K174" s="128">
        <f t="shared" si="28"/>
        <v>10435</v>
      </c>
      <c r="L174" s="128">
        <f t="shared" si="28"/>
        <v>5385</v>
      </c>
      <c r="M174" s="128">
        <f t="shared" si="28"/>
        <v>3835</v>
      </c>
      <c r="N174" s="128">
        <f t="shared" si="28"/>
        <v>1035</v>
      </c>
      <c r="O174" s="128">
        <f t="shared" si="28"/>
        <v>3235</v>
      </c>
      <c r="P174" s="206">
        <f t="shared" si="28"/>
        <v>-4</v>
      </c>
      <c r="Q174" s="260"/>
      <c r="R174" s="260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</row>
    <row r="178" ht="20.25">
      <c r="A178" s="155" t="s">
        <v>45</v>
      </c>
    </row>
    <row r="179" spans="1:16" ht="39.75" customHeight="1">
      <c r="A179" s="302" t="s">
        <v>48</v>
      </c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</row>
    <row r="180" ht="13.5" thickBot="1"/>
    <row r="181" spans="3:16" ht="13.5" thickBot="1">
      <c r="C181" s="3">
        <v>2000</v>
      </c>
      <c r="D181" s="4">
        <v>2001</v>
      </c>
      <c r="E181" s="4">
        <v>2002</v>
      </c>
      <c r="F181" s="4">
        <v>2003</v>
      </c>
      <c r="G181" s="135">
        <v>2004</v>
      </c>
      <c r="H181" s="143">
        <v>2005</v>
      </c>
      <c r="I181" s="139">
        <v>2006</v>
      </c>
      <c r="J181" s="4">
        <v>2007</v>
      </c>
      <c r="K181" s="4">
        <v>2008</v>
      </c>
      <c r="L181" s="4">
        <v>2009</v>
      </c>
      <c r="M181" s="4">
        <v>2010</v>
      </c>
      <c r="N181" s="4">
        <v>2011</v>
      </c>
      <c r="O181" s="4">
        <v>2012</v>
      </c>
      <c r="P181" s="5">
        <v>2013</v>
      </c>
    </row>
    <row r="182" spans="1:17" ht="16.5" thickBot="1">
      <c r="A182" s="151" t="s">
        <v>28</v>
      </c>
      <c r="B182" s="118"/>
      <c r="C182" s="130">
        <f>C38/1000</f>
        <v>700</v>
      </c>
      <c r="D182" s="131">
        <f>D38/1000</f>
        <v>1055</v>
      </c>
      <c r="E182" s="131">
        <f>E38/1000</f>
        <v>1055</v>
      </c>
      <c r="F182" s="131">
        <f>F38/1000</f>
        <v>1225</v>
      </c>
      <c r="G182" s="137">
        <f>G38/1000</f>
        <v>1000</v>
      </c>
      <c r="H182" s="157">
        <v>500</v>
      </c>
      <c r="I182" s="141">
        <v>1100</v>
      </c>
      <c r="J182" s="141">
        <v>1100</v>
      </c>
      <c r="K182" s="141">
        <v>1100</v>
      </c>
      <c r="L182" s="141">
        <v>1100</v>
      </c>
      <c r="M182" s="141">
        <v>1100</v>
      </c>
      <c r="N182" s="141">
        <v>1100</v>
      </c>
      <c r="O182" s="141">
        <v>1100</v>
      </c>
      <c r="P182" s="141">
        <v>1100</v>
      </c>
      <c r="Q182" s="258"/>
    </row>
    <row r="183" spans="1:18" ht="27.75" customHeight="1" thickBot="1">
      <c r="A183" s="152"/>
      <c r="B183" s="36"/>
      <c r="C183" s="124"/>
      <c r="D183" s="125"/>
      <c r="E183" s="125"/>
      <c r="F183" s="125"/>
      <c r="G183" s="136"/>
      <c r="H183" s="158"/>
      <c r="I183" s="140"/>
      <c r="J183" s="126"/>
      <c r="K183" s="127"/>
      <c r="L183" s="147" t="s">
        <v>6</v>
      </c>
      <c r="M183" s="148" t="s">
        <v>4</v>
      </c>
      <c r="N183" s="148" t="s">
        <v>7</v>
      </c>
      <c r="O183" s="149"/>
      <c r="P183" s="150" t="s">
        <v>30</v>
      </c>
      <c r="R183" s="258"/>
    </row>
    <row r="184" spans="1:18" ht="19.5" customHeight="1" thickBot="1">
      <c r="A184" s="151" t="s">
        <v>29</v>
      </c>
      <c r="B184" s="119"/>
      <c r="C184" s="130">
        <f>C39/1000</f>
        <v>0</v>
      </c>
      <c r="D184" s="131">
        <f aca="true" t="shared" si="29" ref="D184:P184">D39/1000</f>
        <v>0</v>
      </c>
      <c r="E184" s="131">
        <f t="shared" si="29"/>
        <v>0</v>
      </c>
      <c r="F184" s="131">
        <f t="shared" si="29"/>
        <v>0</v>
      </c>
      <c r="G184" s="137">
        <f t="shared" si="29"/>
        <v>0</v>
      </c>
      <c r="H184" s="157">
        <f t="shared" si="29"/>
        <v>0</v>
      </c>
      <c r="I184" s="141">
        <f t="shared" si="29"/>
        <v>0</v>
      </c>
      <c r="J184" s="132">
        <f t="shared" si="29"/>
        <v>0</v>
      </c>
      <c r="K184" s="133">
        <f t="shared" si="29"/>
        <v>0</v>
      </c>
      <c r="L184" s="134">
        <f t="shared" si="29"/>
        <v>7250</v>
      </c>
      <c r="M184" s="122">
        <f t="shared" si="29"/>
        <v>3750</v>
      </c>
      <c r="N184" s="122">
        <f t="shared" si="29"/>
        <v>5000</v>
      </c>
      <c r="O184" s="122">
        <f t="shared" si="29"/>
        <v>0</v>
      </c>
      <c r="P184" s="123">
        <f t="shared" si="29"/>
        <v>5389</v>
      </c>
      <c r="Q184" s="258"/>
      <c r="R184" s="258"/>
    </row>
    <row r="185" spans="1:66" s="67" customFormat="1" ht="19.5" customHeight="1" thickBot="1">
      <c r="A185" s="121" t="s">
        <v>23</v>
      </c>
      <c r="B185" s="120"/>
      <c r="C185" s="128">
        <f aca="true" t="shared" si="30" ref="C185:P185">B185+C182-C184</f>
        <v>700</v>
      </c>
      <c r="D185" s="128">
        <f t="shared" si="30"/>
        <v>1755</v>
      </c>
      <c r="E185" s="128">
        <f t="shared" si="30"/>
        <v>2810</v>
      </c>
      <c r="F185" s="128">
        <f t="shared" si="30"/>
        <v>4035</v>
      </c>
      <c r="G185" s="128">
        <f t="shared" si="30"/>
        <v>5035</v>
      </c>
      <c r="H185" s="157">
        <f t="shared" si="30"/>
        <v>5535</v>
      </c>
      <c r="I185" s="128">
        <f t="shared" si="30"/>
        <v>6635</v>
      </c>
      <c r="J185" s="128">
        <f t="shared" si="30"/>
        <v>7735</v>
      </c>
      <c r="K185" s="128">
        <f t="shared" si="30"/>
        <v>8835</v>
      </c>
      <c r="L185" s="128">
        <f t="shared" si="30"/>
        <v>2685</v>
      </c>
      <c r="M185" s="157">
        <f t="shared" si="30"/>
        <v>35</v>
      </c>
      <c r="N185" s="157">
        <f t="shared" si="30"/>
        <v>-3865</v>
      </c>
      <c r="O185" s="157">
        <f t="shared" si="30"/>
        <v>-2765</v>
      </c>
      <c r="P185" s="157">
        <f t="shared" si="30"/>
        <v>-7054</v>
      </c>
      <c r="Q185" s="260"/>
      <c r="R185" s="260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</row>
    <row r="186" spans="1:66" s="2" customFormat="1" ht="45.75" customHeight="1">
      <c r="A186" s="304" t="s">
        <v>49</v>
      </c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2"/>
      <c r="AH186" s="262"/>
      <c r="AI186" s="262"/>
      <c r="AJ186" s="262"/>
      <c r="AK186" s="262"/>
      <c r="AL186" s="262"/>
      <c r="AM186" s="262"/>
      <c r="AN186" s="262"/>
      <c r="AO186" s="262"/>
      <c r="AP186" s="262"/>
      <c r="AQ186" s="262"/>
      <c r="AR186" s="262"/>
      <c r="AS186" s="262"/>
      <c r="AT186" s="262"/>
      <c r="AU186" s="262"/>
      <c r="AV186" s="262"/>
      <c r="AW186" s="262"/>
      <c r="AX186" s="262"/>
      <c r="AY186" s="262"/>
      <c r="AZ186" s="262"/>
      <c r="BA186" s="262"/>
      <c r="BB186" s="262"/>
      <c r="BC186" s="262"/>
      <c r="BD186" s="262"/>
      <c r="BE186" s="262"/>
      <c r="BF186" s="262"/>
      <c r="BG186" s="262"/>
      <c r="BH186" s="262"/>
      <c r="BI186" s="262"/>
      <c r="BJ186" s="262"/>
      <c r="BK186" s="262"/>
      <c r="BL186" s="262"/>
      <c r="BM186" s="262"/>
      <c r="BN186" s="262"/>
    </row>
  </sheetData>
  <mergeCells count="11">
    <mergeCell ref="A157:P157"/>
    <mergeCell ref="A168:P168"/>
    <mergeCell ref="A179:P179"/>
    <mergeCell ref="A186:P186"/>
    <mergeCell ref="A118:P118"/>
    <mergeCell ref="A129:P129"/>
    <mergeCell ref="A140:P140"/>
    <mergeCell ref="A54:P54"/>
    <mergeCell ref="A65:P65"/>
    <mergeCell ref="A77:P77"/>
    <mergeCell ref="A107:P10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77"/>
  <sheetViews>
    <sheetView workbookViewId="0" topLeftCell="A37">
      <selection activeCell="A39" sqref="A39:T68"/>
    </sheetView>
  </sheetViews>
  <sheetFormatPr defaultColWidth="9.00390625" defaultRowHeight="12.75"/>
  <cols>
    <col min="1" max="1" width="26.625" style="0" customWidth="1"/>
    <col min="2" max="2" width="20.875" style="0" hidden="1" customWidth="1"/>
    <col min="3" max="3" width="16.00390625" style="0" hidden="1" customWidth="1"/>
    <col min="4" max="4" width="9.75390625" style="0" hidden="1" customWidth="1"/>
    <col min="5" max="5" width="9.25390625" style="0" hidden="1" customWidth="1"/>
    <col min="6" max="7" width="9.25390625" style="0" bestFit="1" customWidth="1"/>
    <col min="8" max="11" width="10.375" style="0" bestFit="1" customWidth="1"/>
    <col min="12" max="15" width="11.625" style="0" bestFit="1" customWidth="1"/>
    <col min="16" max="16" width="13.375" style="0" customWidth="1"/>
    <col min="17" max="20" width="11.625" style="0" customWidth="1"/>
  </cols>
  <sheetData>
    <row r="1" spans="1:5" ht="16.5" thickBot="1">
      <c r="A1" s="1" t="s">
        <v>0</v>
      </c>
      <c r="C1" s="2"/>
      <c r="D1" s="2"/>
      <c r="E1" s="2"/>
    </row>
    <row r="2" spans="2:20" ht="33" customHeight="1" thickBot="1">
      <c r="B2" s="2"/>
      <c r="C2" s="3" t="s">
        <v>1</v>
      </c>
      <c r="D2" s="4" t="s">
        <v>2</v>
      </c>
      <c r="E2" s="5" t="s">
        <v>3</v>
      </c>
      <c r="F2" s="6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8">
        <v>2013</v>
      </c>
    </row>
    <row r="3" spans="1:20" ht="30.75" customHeight="1" hidden="1">
      <c r="A3" s="295" t="s">
        <v>21</v>
      </c>
      <c r="B3" s="9" t="s">
        <v>4</v>
      </c>
      <c r="C3" s="10">
        <v>3750000</v>
      </c>
      <c r="D3" s="11">
        <v>2000</v>
      </c>
      <c r="E3" s="12">
        <v>2010</v>
      </c>
      <c r="F3" s="13"/>
      <c r="G3" s="14" t="s">
        <v>5</v>
      </c>
      <c r="H3" s="15">
        <f>$C$3/10</f>
        <v>375000</v>
      </c>
      <c r="I3" s="15">
        <f aca="true" t="shared" si="0" ref="I3:Q3">$C$3/10</f>
        <v>375000</v>
      </c>
      <c r="J3" s="15">
        <f t="shared" si="0"/>
        <v>375000</v>
      </c>
      <c r="K3" s="15">
        <f t="shared" si="0"/>
        <v>375000</v>
      </c>
      <c r="L3" s="15">
        <f t="shared" si="0"/>
        <v>375000</v>
      </c>
      <c r="M3" s="15">
        <f t="shared" si="0"/>
        <v>375000</v>
      </c>
      <c r="N3" s="15">
        <f t="shared" si="0"/>
        <v>375000</v>
      </c>
      <c r="O3" s="15">
        <f t="shared" si="0"/>
        <v>375000</v>
      </c>
      <c r="P3" s="15">
        <f t="shared" si="0"/>
        <v>375000</v>
      </c>
      <c r="Q3" s="15">
        <f t="shared" si="0"/>
        <v>375000</v>
      </c>
      <c r="R3" s="16"/>
      <c r="S3" s="16"/>
      <c r="T3" s="17"/>
    </row>
    <row r="4" spans="1:20" ht="30.75" customHeight="1" hidden="1">
      <c r="A4" s="296"/>
      <c r="B4" s="18" t="s">
        <v>6</v>
      </c>
      <c r="C4" s="19">
        <v>7250000</v>
      </c>
      <c r="D4" s="20">
        <v>1999</v>
      </c>
      <c r="E4" s="21">
        <v>2009</v>
      </c>
      <c r="F4" s="22" t="s">
        <v>5</v>
      </c>
      <c r="G4" s="23">
        <f>$C$4/10</f>
        <v>725000</v>
      </c>
      <c r="H4" s="23">
        <f aca="true" t="shared" si="1" ref="H4:P4">$C$4/10</f>
        <v>725000</v>
      </c>
      <c r="I4" s="23">
        <f t="shared" si="1"/>
        <v>725000</v>
      </c>
      <c r="J4" s="23">
        <f t="shared" si="1"/>
        <v>725000</v>
      </c>
      <c r="K4" s="23">
        <f t="shared" si="1"/>
        <v>725000</v>
      </c>
      <c r="L4" s="23">
        <f t="shared" si="1"/>
        <v>725000</v>
      </c>
      <c r="M4" s="23">
        <f t="shared" si="1"/>
        <v>725000</v>
      </c>
      <c r="N4" s="23">
        <f t="shared" si="1"/>
        <v>725000</v>
      </c>
      <c r="O4" s="23">
        <f t="shared" si="1"/>
        <v>725000</v>
      </c>
      <c r="P4" s="23">
        <f t="shared" si="1"/>
        <v>725000</v>
      </c>
      <c r="Q4" s="23"/>
      <c r="R4" s="24"/>
      <c r="S4" s="24"/>
      <c r="T4" s="25"/>
    </row>
    <row r="5" spans="1:20" ht="30.75" customHeight="1" hidden="1">
      <c r="A5" s="296"/>
      <c r="B5" s="18" t="s">
        <v>7</v>
      </c>
      <c r="C5" s="19">
        <v>5000000</v>
      </c>
      <c r="D5" s="20">
        <v>2001</v>
      </c>
      <c r="E5" s="21">
        <v>2011</v>
      </c>
      <c r="F5" s="26"/>
      <c r="G5" s="24"/>
      <c r="H5" s="27" t="s">
        <v>5</v>
      </c>
      <c r="I5" s="23">
        <f>$C$5/10</f>
        <v>500000</v>
      </c>
      <c r="J5" s="23">
        <f aca="true" t="shared" si="2" ref="J5:R5">$C$5/10</f>
        <v>500000</v>
      </c>
      <c r="K5" s="23">
        <f t="shared" si="2"/>
        <v>500000</v>
      </c>
      <c r="L5" s="23">
        <f t="shared" si="2"/>
        <v>500000</v>
      </c>
      <c r="M5" s="23">
        <f t="shared" si="2"/>
        <v>500000</v>
      </c>
      <c r="N5" s="23">
        <f t="shared" si="2"/>
        <v>500000</v>
      </c>
      <c r="O5" s="23">
        <f t="shared" si="2"/>
        <v>500000</v>
      </c>
      <c r="P5" s="23">
        <f t="shared" si="2"/>
        <v>500000</v>
      </c>
      <c r="Q5" s="23">
        <f t="shared" si="2"/>
        <v>500000</v>
      </c>
      <c r="R5" s="23">
        <f t="shared" si="2"/>
        <v>500000</v>
      </c>
      <c r="S5" s="24"/>
      <c r="T5" s="25"/>
    </row>
    <row r="6" spans="1:21" ht="30.75" customHeight="1" hidden="1" thickBot="1">
      <c r="A6" s="296"/>
      <c r="B6" s="28" t="s">
        <v>8</v>
      </c>
      <c r="C6" s="29">
        <v>5100000</v>
      </c>
      <c r="D6" s="30">
        <v>2003</v>
      </c>
      <c r="E6" s="31">
        <v>2013</v>
      </c>
      <c r="F6" s="32"/>
      <c r="G6" s="33"/>
      <c r="H6" s="33"/>
      <c r="I6" s="33"/>
      <c r="J6" s="34" t="s">
        <v>5</v>
      </c>
      <c r="K6" s="35">
        <f>$C$6/10</f>
        <v>510000</v>
      </c>
      <c r="L6" s="35">
        <f aca="true" t="shared" si="3" ref="L6:T6">$C$6/10</f>
        <v>510000</v>
      </c>
      <c r="M6" s="35">
        <f t="shared" si="3"/>
        <v>510000</v>
      </c>
      <c r="N6" s="35">
        <f t="shared" si="3"/>
        <v>510000</v>
      </c>
      <c r="O6" s="35">
        <f t="shared" si="3"/>
        <v>510000</v>
      </c>
      <c r="P6" s="35">
        <f t="shared" si="3"/>
        <v>510000</v>
      </c>
      <c r="Q6" s="35">
        <f t="shared" si="3"/>
        <v>510000</v>
      </c>
      <c r="R6" s="35">
        <f t="shared" si="3"/>
        <v>510000</v>
      </c>
      <c r="S6" s="35">
        <f t="shared" si="3"/>
        <v>510000</v>
      </c>
      <c r="T6" s="35">
        <f t="shared" si="3"/>
        <v>510000</v>
      </c>
      <c r="U6" s="36"/>
    </row>
    <row r="7" spans="1:5" ht="30.75" customHeight="1" hidden="1" thickBot="1">
      <c r="A7" s="296"/>
      <c r="B7" s="2"/>
      <c r="C7" s="2"/>
      <c r="D7" s="2"/>
      <c r="E7" s="2"/>
    </row>
    <row r="8" spans="1:20" ht="30.75" customHeight="1" hidden="1" thickBot="1">
      <c r="A8" s="296"/>
      <c r="B8" s="37" t="s">
        <v>9</v>
      </c>
      <c r="C8" s="38"/>
      <c r="D8" s="38"/>
      <c r="E8" s="38"/>
      <c r="F8" s="39"/>
      <c r="G8" s="40">
        <f>SUM(G4:G7)</f>
        <v>725000</v>
      </c>
      <c r="H8" s="40">
        <f aca="true" t="shared" si="4" ref="H8:T8">SUM(H4:H7)</f>
        <v>725000</v>
      </c>
      <c r="I8" s="40">
        <f t="shared" si="4"/>
        <v>1225000</v>
      </c>
      <c r="J8" s="40">
        <f t="shared" si="4"/>
        <v>1225000</v>
      </c>
      <c r="K8" s="40">
        <f t="shared" si="4"/>
        <v>1735000</v>
      </c>
      <c r="L8" s="40">
        <f t="shared" si="4"/>
        <v>1735000</v>
      </c>
      <c r="M8" s="40">
        <f t="shared" si="4"/>
        <v>1735000</v>
      </c>
      <c r="N8" s="40">
        <f t="shared" si="4"/>
        <v>1735000</v>
      </c>
      <c r="O8" s="40">
        <f t="shared" si="4"/>
        <v>1735000</v>
      </c>
      <c r="P8" s="40">
        <f t="shared" si="4"/>
        <v>1735000</v>
      </c>
      <c r="Q8" s="40">
        <f t="shared" si="4"/>
        <v>1010000</v>
      </c>
      <c r="R8" s="40">
        <f t="shared" si="4"/>
        <v>1010000</v>
      </c>
      <c r="S8" s="40">
        <f t="shared" si="4"/>
        <v>510000</v>
      </c>
      <c r="T8" s="40">
        <f t="shared" si="4"/>
        <v>510000</v>
      </c>
    </row>
    <row r="9" spans="1:20" ht="30.75" customHeight="1" hidden="1" thickBot="1">
      <c r="A9" s="296"/>
      <c r="B9" s="41"/>
      <c r="C9" s="2"/>
      <c r="D9" s="2"/>
      <c r="E9" s="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hidden="1" thickBot="1">
      <c r="A10" s="297"/>
      <c r="B10" s="37" t="s">
        <v>10</v>
      </c>
      <c r="C10" s="38"/>
      <c r="D10" s="38"/>
      <c r="E10" s="38"/>
      <c r="F10" s="39"/>
      <c r="G10" s="40">
        <f>F10+H8</f>
        <v>725000</v>
      </c>
      <c r="H10" s="40">
        <f aca="true" t="shared" si="5" ref="H10:P10">G10+I8</f>
        <v>1950000</v>
      </c>
      <c r="I10" s="40">
        <f t="shared" si="5"/>
        <v>3175000</v>
      </c>
      <c r="J10" s="40">
        <f t="shared" si="5"/>
        <v>4910000</v>
      </c>
      <c r="K10" s="40">
        <f t="shared" si="5"/>
        <v>6645000</v>
      </c>
      <c r="L10" s="40">
        <f t="shared" si="5"/>
        <v>8380000</v>
      </c>
      <c r="M10" s="40">
        <f t="shared" si="5"/>
        <v>10115000</v>
      </c>
      <c r="N10" s="40">
        <f t="shared" si="5"/>
        <v>11850000</v>
      </c>
      <c r="O10" s="40">
        <f t="shared" si="5"/>
        <v>13585000</v>
      </c>
      <c r="P10" s="40">
        <f t="shared" si="5"/>
        <v>14595000</v>
      </c>
      <c r="Q10" s="43"/>
      <c r="R10" s="43"/>
      <c r="S10" s="43"/>
      <c r="T10" s="43"/>
    </row>
    <row r="11" spans="2:238" ht="30.75" customHeight="1" hidden="1" thickBot="1">
      <c r="B11" s="2"/>
      <c r="C11" s="2"/>
      <c r="D11" s="2"/>
      <c r="E11" s="2"/>
      <c r="G11" s="298" t="s">
        <v>11</v>
      </c>
      <c r="H11" s="299"/>
      <c r="I11" s="299"/>
      <c r="J11" s="299"/>
      <c r="K11" s="300"/>
      <c r="L11" s="298" t="s">
        <v>12</v>
      </c>
      <c r="M11" s="299"/>
      <c r="N11" s="299"/>
      <c r="O11" s="299"/>
      <c r="P11" s="299"/>
      <c r="Q11" s="298" t="s">
        <v>13</v>
      </c>
      <c r="R11" s="299"/>
      <c r="S11" s="299"/>
      <c r="T11" s="300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</row>
    <row r="12" spans="1:238" s="53" customFormat="1" ht="30.75" customHeight="1" thickBot="1">
      <c r="A12" s="45" t="s">
        <v>14</v>
      </c>
      <c r="B12" s="46" t="s">
        <v>11</v>
      </c>
      <c r="C12" s="38"/>
      <c r="D12" s="38"/>
      <c r="E12" s="38"/>
      <c r="F12" s="88"/>
      <c r="G12" s="90">
        <v>700000</v>
      </c>
      <c r="H12" s="40">
        <v>1055000</v>
      </c>
      <c r="I12" s="40">
        <v>1055000</v>
      </c>
      <c r="J12" s="40">
        <v>1225000</v>
      </c>
      <c r="K12" s="91">
        <v>1000000</v>
      </c>
      <c r="L12" s="48">
        <v>1600000</v>
      </c>
      <c r="M12" s="49">
        <v>1300000</v>
      </c>
      <c r="N12" s="49">
        <v>1600000</v>
      </c>
      <c r="O12" s="49">
        <v>1700000</v>
      </c>
      <c r="P12" s="50">
        <v>2200000</v>
      </c>
      <c r="Q12" s="51">
        <v>1900000</v>
      </c>
      <c r="R12" s="51">
        <v>1900000</v>
      </c>
      <c r="S12" s="51">
        <v>1900000</v>
      </c>
      <c r="T12" s="52">
        <v>1950000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</row>
    <row r="13" spans="1:238" ht="30.75" customHeight="1" hidden="1" thickBot="1">
      <c r="A13" s="54"/>
      <c r="B13" s="55" t="s">
        <v>15</v>
      </c>
      <c r="C13" s="56"/>
      <c r="D13" s="56"/>
      <c r="E13" s="56"/>
      <c r="F13" s="89"/>
      <c r="G13" s="92">
        <v>700000</v>
      </c>
      <c r="H13" s="58">
        <v>1755000</v>
      </c>
      <c r="I13" s="58">
        <v>2810000</v>
      </c>
      <c r="J13" s="58">
        <v>4035000</v>
      </c>
      <c r="K13" s="93">
        <v>5035000</v>
      </c>
      <c r="L13" s="94">
        <f aca="true" t="shared" si="6" ref="L13:T13">L12+K13</f>
        <v>6635000</v>
      </c>
      <c r="M13" s="95">
        <f t="shared" si="6"/>
        <v>7935000</v>
      </c>
      <c r="N13" s="95">
        <f t="shared" si="6"/>
        <v>9535000</v>
      </c>
      <c r="O13" s="95">
        <f t="shared" si="6"/>
        <v>11235000</v>
      </c>
      <c r="P13" s="96">
        <f t="shared" si="6"/>
        <v>13435000</v>
      </c>
      <c r="Q13" s="63">
        <f t="shared" si="6"/>
        <v>15335000</v>
      </c>
      <c r="R13" s="64">
        <f t="shared" si="6"/>
        <v>17235000</v>
      </c>
      <c r="S13" s="64">
        <f t="shared" si="6"/>
        <v>19135000</v>
      </c>
      <c r="T13" s="97">
        <f t="shared" si="6"/>
        <v>21085000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</row>
    <row r="14" spans="1:238" ht="16.5" hidden="1" thickBot="1">
      <c r="A14" s="66"/>
      <c r="B14" s="67"/>
      <c r="C14" s="2"/>
      <c r="D14" s="2"/>
      <c r="E14" s="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</row>
    <row r="15" spans="1:238" ht="16.5" hidden="1" thickBot="1">
      <c r="A15" s="66"/>
      <c r="B15" s="67"/>
      <c r="C15" s="2"/>
      <c r="D15" s="2"/>
      <c r="E15" s="2"/>
      <c r="G15" s="43"/>
      <c r="H15" s="43"/>
      <c r="I15" s="43"/>
      <c r="J15" s="43"/>
      <c r="K15" s="43"/>
      <c r="L15" s="43"/>
      <c r="M15" s="43"/>
      <c r="N15" s="43"/>
      <c r="O15" s="43"/>
      <c r="P15" s="4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</row>
    <row r="16" spans="1:238" ht="16.5" hidden="1" thickBot="1">
      <c r="A16" s="6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</row>
    <row r="17" spans="1:238" ht="16.5" hidden="1" thickBot="1">
      <c r="A17" s="66"/>
      <c r="B17" t="s">
        <v>16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</row>
    <row r="18" spans="1:238" ht="16.5" hidden="1" thickBot="1">
      <c r="A18" s="66"/>
      <c r="B18" s="301" t="s">
        <v>17</v>
      </c>
      <c r="C18" s="301"/>
      <c r="D18" s="301"/>
      <c r="E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</row>
    <row r="19" spans="1:238" ht="16.5" hidden="1" thickBot="1">
      <c r="A19" s="66"/>
      <c r="B19" s="301"/>
      <c r="C19" s="301"/>
      <c r="D19" s="301"/>
      <c r="E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</row>
    <row r="20" spans="1:238" ht="16.5" hidden="1" thickBot="1">
      <c r="A20" s="66"/>
      <c r="B20" s="301"/>
      <c r="C20" s="301"/>
      <c r="D20" s="301"/>
      <c r="E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</row>
    <row r="21" spans="1:238" ht="16.5" hidden="1" thickBot="1">
      <c r="A21" s="66"/>
      <c r="B21" s="301"/>
      <c r="C21" s="301"/>
      <c r="D21" s="301"/>
      <c r="E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</row>
    <row r="22" spans="1:238" ht="16.5" hidden="1" thickBot="1">
      <c r="A22" s="66"/>
      <c r="B22" s="301"/>
      <c r="C22" s="301"/>
      <c r="D22" s="301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</row>
    <row r="23" spans="1:238" ht="16.5" hidden="1" thickBot="1">
      <c r="A23" s="66"/>
      <c r="B23" s="301"/>
      <c r="C23" s="301"/>
      <c r="D23" s="30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</row>
    <row r="24" spans="1:238" ht="16.5" hidden="1" thickBot="1">
      <c r="A24" s="66"/>
      <c r="B24" s="301"/>
      <c r="C24" s="301"/>
      <c r="D24" s="30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</row>
    <row r="25" spans="1:238" ht="16.5" hidden="1" thickBot="1">
      <c r="A25" s="66"/>
      <c r="B25" s="301"/>
      <c r="C25" s="301"/>
      <c r="D25" s="30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</row>
    <row r="26" spans="1:238" ht="16.5" hidden="1" thickBot="1">
      <c r="A26" s="66"/>
      <c r="B26" s="301"/>
      <c r="C26" s="301"/>
      <c r="D26" s="301"/>
      <c r="G26" s="43"/>
      <c r="H26" s="43"/>
      <c r="I26" s="43"/>
      <c r="J26" s="43"/>
      <c r="K26" s="43"/>
      <c r="L26" s="43"/>
      <c r="M26" s="43"/>
      <c r="N26" s="43"/>
      <c r="O26" s="43"/>
      <c r="P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</row>
    <row r="27" spans="1:238" s="69" customFormat="1" ht="25.5" customHeight="1" hidden="1" thickBot="1">
      <c r="A27" s="68"/>
      <c r="L27" s="70"/>
      <c r="M27" s="70"/>
      <c r="N27" s="70"/>
      <c r="O27" s="70"/>
      <c r="P27" s="71" t="s">
        <v>6</v>
      </c>
      <c r="Q27" s="71" t="s">
        <v>4</v>
      </c>
      <c r="R27" s="71" t="s">
        <v>7</v>
      </c>
      <c r="S27" s="72"/>
      <c r="T27" s="71" t="s">
        <v>8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</row>
    <row r="28" spans="1:238" s="75" customFormat="1" ht="23.25" customHeight="1" hidden="1" thickBot="1">
      <c r="A28" s="74" t="s">
        <v>18</v>
      </c>
      <c r="L28" s="76"/>
      <c r="M28" s="76"/>
      <c r="N28" s="76"/>
      <c r="O28" s="76"/>
      <c r="P28" s="77">
        <v>7250000</v>
      </c>
      <c r="Q28" s="77">
        <v>3750000</v>
      </c>
      <c r="R28" s="77">
        <v>5000000</v>
      </c>
      <c r="S28" s="78"/>
      <c r="T28" s="77">
        <v>5100000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</row>
    <row r="29" spans="1:238" ht="16.5" hidden="1" thickBot="1">
      <c r="A29" s="66"/>
      <c r="L29" s="43"/>
      <c r="M29" s="43"/>
      <c r="N29" s="43"/>
      <c r="O29" s="43"/>
      <c r="P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</row>
    <row r="30" spans="1:238" s="79" customFormat="1" ht="35.25" customHeight="1" hidden="1" thickBot="1">
      <c r="A30" s="45" t="s">
        <v>19</v>
      </c>
      <c r="G30" s="80">
        <f aca="true" t="shared" si="7" ref="G30:T30">F30+G12-G28</f>
        <v>700000</v>
      </c>
      <c r="H30" s="80">
        <f t="shared" si="7"/>
        <v>1755000</v>
      </c>
      <c r="I30" s="80">
        <f t="shared" si="7"/>
        <v>2810000</v>
      </c>
      <c r="J30" s="80">
        <f t="shared" si="7"/>
        <v>4035000</v>
      </c>
      <c r="K30" s="80">
        <f t="shared" si="7"/>
        <v>5035000</v>
      </c>
      <c r="L30" s="80">
        <f t="shared" si="7"/>
        <v>6635000</v>
      </c>
      <c r="M30" s="80">
        <f t="shared" si="7"/>
        <v>7935000</v>
      </c>
      <c r="N30" s="80">
        <f t="shared" si="7"/>
        <v>9535000</v>
      </c>
      <c r="O30" s="80">
        <f t="shared" si="7"/>
        <v>11235000</v>
      </c>
      <c r="P30" s="80">
        <f t="shared" si="7"/>
        <v>6185000</v>
      </c>
      <c r="Q30" s="80">
        <f t="shared" si="7"/>
        <v>4335000</v>
      </c>
      <c r="R30" s="80">
        <f t="shared" si="7"/>
        <v>1235000</v>
      </c>
      <c r="S30" s="80">
        <f t="shared" si="7"/>
        <v>3135000</v>
      </c>
      <c r="T30" s="81">
        <f t="shared" si="7"/>
        <v>-15000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</row>
    <row r="31" spans="1:238" s="75" customFormat="1" ht="23.25" customHeight="1" thickBot="1">
      <c r="A31" s="74" t="s">
        <v>18</v>
      </c>
      <c r="L31" s="76"/>
      <c r="M31" s="76"/>
      <c r="N31" s="76"/>
      <c r="O31" s="76"/>
      <c r="P31" s="77">
        <v>-7250000</v>
      </c>
      <c r="Q31" s="77">
        <v>-3750000</v>
      </c>
      <c r="R31" s="77">
        <v>-5000000</v>
      </c>
      <c r="S31" s="78"/>
      <c r="T31" s="77">
        <v>-5100000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</row>
    <row r="32" spans="1:20" s="73" customFormat="1" ht="48.75" customHeight="1">
      <c r="A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73" customFormat="1" ht="48.75" customHeight="1">
      <c r="A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73" customFormat="1" ht="48.75" customHeight="1">
      <c r="A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73" customFormat="1" ht="48.75" customHeight="1">
      <c r="A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73" customFormat="1" ht="48.75" customHeight="1">
      <c r="A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2:16" ht="12.75">
      <c r="L37" s="43"/>
      <c r="M37" s="43"/>
      <c r="N37" s="43"/>
      <c r="O37" s="43"/>
      <c r="P37" s="43"/>
    </row>
    <row r="38" spans="1:16" ht="16.5" thickBot="1">
      <c r="A38" s="1" t="s">
        <v>20</v>
      </c>
      <c r="B38" s="83"/>
      <c r="C38" s="83"/>
      <c r="D38" s="83"/>
      <c r="E38" s="83"/>
      <c r="F38" s="83"/>
      <c r="G38" s="83"/>
      <c r="H38" s="83"/>
      <c r="I38" s="83"/>
      <c r="J38" s="83"/>
      <c r="L38" s="43"/>
      <c r="M38" s="43"/>
      <c r="N38" s="43"/>
      <c r="O38" s="43"/>
      <c r="P38" s="43"/>
    </row>
    <row r="39" spans="2:20" ht="41.25" customHeight="1" thickBot="1">
      <c r="B39" s="2"/>
      <c r="C39" s="3" t="s">
        <v>1</v>
      </c>
      <c r="D39" s="4" t="s">
        <v>2</v>
      </c>
      <c r="E39" s="5" t="s">
        <v>3</v>
      </c>
      <c r="F39" s="6">
        <v>1999</v>
      </c>
      <c r="G39" s="7">
        <v>2000</v>
      </c>
      <c r="H39" s="7">
        <v>2001</v>
      </c>
      <c r="I39" s="7">
        <v>2002</v>
      </c>
      <c r="J39" s="7">
        <v>2003</v>
      </c>
      <c r="K39" s="7">
        <v>2004</v>
      </c>
      <c r="L39" s="7">
        <v>2005</v>
      </c>
      <c r="M39" s="7">
        <v>2006</v>
      </c>
      <c r="N39" s="7">
        <v>2007</v>
      </c>
      <c r="O39" s="7">
        <v>2008</v>
      </c>
      <c r="P39" s="7">
        <v>2009</v>
      </c>
      <c r="Q39" s="7">
        <v>2010</v>
      </c>
      <c r="R39" s="7">
        <v>2011</v>
      </c>
      <c r="S39" s="7">
        <v>2012</v>
      </c>
      <c r="T39" s="8">
        <v>2013</v>
      </c>
    </row>
    <row r="40" spans="1:20" ht="41.25" customHeight="1" hidden="1">
      <c r="A40" s="295" t="s">
        <v>21</v>
      </c>
      <c r="B40" s="84" t="s">
        <v>4</v>
      </c>
      <c r="C40" s="10">
        <v>3750000</v>
      </c>
      <c r="D40" s="11">
        <v>2000</v>
      </c>
      <c r="E40" s="12">
        <v>2010</v>
      </c>
      <c r="F40" s="13"/>
      <c r="G40" s="14" t="s">
        <v>5</v>
      </c>
      <c r="H40" s="15">
        <f>$C$3/10</f>
        <v>375000</v>
      </c>
      <c r="I40" s="15">
        <f aca="true" t="shared" si="8" ref="I40:Q40">$C$3/10</f>
        <v>375000</v>
      </c>
      <c r="J40" s="15">
        <f t="shared" si="8"/>
        <v>375000</v>
      </c>
      <c r="K40" s="15">
        <f t="shared" si="8"/>
        <v>375000</v>
      </c>
      <c r="L40" s="15">
        <f t="shared" si="8"/>
        <v>375000</v>
      </c>
      <c r="M40" s="15">
        <f t="shared" si="8"/>
        <v>375000</v>
      </c>
      <c r="N40" s="15">
        <f t="shared" si="8"/>
        <v>375000</v>
      </c>
      <c r="O40" s="15">
        <f t="shared" si="8"/>
        <v>375000</v>
      </c>
      <c r="P40" s="15">
        <f t="shared" si="8"/>
        <v>375000</v>
      </c>
      <c r="Q40" s="15">
        <f t="shared" si="8"/>
        <v>375000</v>
      </c>
      <c r="R40" s="16"/>
      <c r="S40" s="16"/>
      <c r="T40" s="17"/>
    </row>
    <row r="41" spans="1:20" ht="41.25" customHeight="1" hidden="1">
      <c r="A41" s="296"/>
      <c r="B41" s="85" t="s">
        <v>6</v>
      </c>
      <c r="C41" s="19">
        <v>7250000</v>
      </c>
      <c r="D41" s="20">
        <v>1999</v>
      </c>
      <c r="E41" s="21">
        <v>2009</v>
      </c>
      <c r="F41" s="22" t="s">
        <v>5</v>
      </c>
      <c r="G41" s="23">
        <f>$C$4/10</f>
        <v>725000</v>
      </c>
      <c r="H41" s="23">
        <f aca="true" t="shared" si="9" ref="H41:P41">$C$4/10</f>
        <v>725000</v>
      </c>
      <c r="I41" s="23">
        <f t="shared" si="9"/>
        <v>725000</v>
      </c>
      <c r="J41" s="23">
        <f t="shared" si="9"/>
        <v>725000</v>
      </c>
      <c r="K41" s="23">
        <f t="shared" si="9"/>
        <v>725000</v>
      </c>
      <c r="L41" s="23">
        <f t="shared" si="9"/>
        <v>725000</v>
      </c>
      <c r="M41" s="23">
        <f t="shared" si="9"/>
        <v>725000</v>
      </c>
      <c r="N41" s="23">
        <f t="shared" si="9"/>
        <v>725000</v>
      </c>
      <c r="O41" s="23">
        <f t="shared" si="9"/>
        <v>725000</v>
      </c>
      <c r="P41" s="23">
        <f t="shared" si="9"/>
        <v>725000</v>
      </c>
      <c r="Q41" s="23"/>
      <c r="R41" s="24"/>
      <c r="S41" s="24"/>
      <c r="T41" s="25"/>
    </row>
    <row r="42" spans="1:20" ht="41.25" customHeight="1" hidden="1">
      <c r="A42" s="296"/>
      <c r="B42" s="85" t="s">
        <v>7</v>
      </c>
      <c r="C42" s="19">
        <v>5000000</v>
      </c>
      <c r="D42" s="20">
        <v>2001</v>
      </c>
      <c r="E42" s="21">
        <v>2011</v>
      </c>
      <c r="F42" s="26"/>
      <c r="G42" s="24"/>
      <c r="H42" s="27" t="s">
        <v>5</v>
      </c>
      <c r="I42" s="23">
        <f>$C$5/10</f>
        <v>500000</v>
      </c>
      <c r="J42" s="23">
        <f aca="true" t="shared" si="10" ref="J42:R42">$C$5/10</f>
        <v>500000</v>
      </c>
      <c r="K42" s="23">
        <f t="shared" si="10"/>
        <v>500000</v>
      </c>
      <c r="L42" s="23">
        <f t="shared" si="10"/>
        <v>500000</v>
      </c>
      <c r="M42" s="23">
        <f t="shared" si="10"/>
        <v>500000</v>
      </c>
      <c r="N42" s="23">
        <f t="shared" si="10"/>
        <v>500000</v>
      </c>
      <c r="O42" s="23">
        <f t="shared" si="10"/>
        <v>500000</v>
      </c>
      <c r="P42" s="23">
        <f t="shared" si="10"/>
        <v>500000</v>
      </c>
      <c r="Q42" s="23">
        <f t="shared" si="10"/>
        <v>500000</v>
      </c>
      <c r="R42" s="23">
        <f t="shared" si="10"/>
        <v>500000</v>
      </c>
      <c r="S42" s="24"/>
      <c r="T42" s="25"/>
    </row>
    <row r="43" spans="1:21" ht="41.25" customHeight="1" hidden="1" thickBot="1">
      <c r="A43" s="296"/>
      <c r="B43" s="86" t="s">
        <v>8</v>
      </c>
      <c r="C43" s="29">
        <v>5100000</v>
      </c>
      <c r="D43" s="30">
        <v>2003</v>
      </c>
      <c r="E43" s="31">
        <v>2013</v>
      </c>
      <c r="F43" s="32"/>
      <c r="G43" s="33"/>
      <c r="H43" s="33"/>
      <c r="I43" s="33"/>
      <c r="J43" s="34" t="s">
        <v>5</v>
      </c>
      <c r="K43" s="35">
        <f>$C$6/10</f>
        <v>510000</v>
      </c>
      <c r="L43" s="35">
        <f aca="true" t="shared" si="11" ref="L43:T43">$C$6/10</f>
        <v>510000</v>
      </c>
      <c r="M43" s="35">
        <f t="shared" si="11"/>
        <v>510000</v>
      </c>
      <c r="N43" s="35">
        <f t="shared" si="11"/>
        <v>510000</v>
      </c>
      <c r="O43" s="35">
        <f t="shared" si="11"/>
        <v>510000</v>
      </c>
      <c r="P43" s="35">
        <f t="shared" si="11"/>
        <v>510000</v>
      </c>
      <c r="Q43" s="35">
        <f t="shared" si="11"/>
        <v>510000</v>
      </c>
      <c r="R43" s="35">
        <f t="shared" si="11"/>
        <v>510000</v>
      </c>
      <c r="S43" s="35">
        <f t="shared" si="11"/>
        <v>510000</v>
      </c>
      <c r="T43" s="35">
        <f t="shared" si="11"/>
        <v>510000</v>
      </c>
      <c r="U43" s="36"/>
    </row>
    <row r="44" spans="1:5" ht="41.25" customHeight="1" hidden="1">
      <c r="A44" s="296"/>
      <c r="B44" s="2"/>
      <c r="C44" s="2"/>
      <c r="D44" s="2"/>
      <c r="E44" s="2"/>
    </row>
    <row r="45" spans="1:20" ht="41.25" customHeight="1" hidden="1" thickBot="1">
      <c r="A45" s="296"/>
      <c r="B45" s="87" t="s">
        <v>9</v>
      </c>
      <c r="C45" s="38"/>
      <c r="D45" s="38"/>
      <c r="E45" s="38"/>
      <c r="F45" s="39"/>
      <c r="G45" s="40">
        <f>SUM(G41:G44)</f>
        <v>725000</v>
      </c>
      <c r="H45" s="40">
        <f aca="true" t="shared" si="12" ref="H45:T45">SUM(H41:H44)</f>
        <v>725000</v>
      </c>
      <c r="I45" s="40">
        <f t="shared" si="12"/>
        <v>1225000</v>
      </c>
      <c r="J45" s="40">
        <f t="shared" si="12"/>
        <v>1225000</v>
      </c>
      <c r="K45" s="40">
        <f t="shared" si="12"/>
        <v>1735000</v>
      </c>
      <c r="L45" s="40">
        <f t="shared" si="12"/>
        <v>1735000</v>
      </c>
      <c r="M45" s="40">
        <f t="shared" si="12"/>
        <v>1735000</v>
      </c>
      <c r="N45" s="40">
        <f t="shared" si="12"/>
        <v>1735000</v>
      </c>
      <c r="O45" s="40">
        <f t="shared" si="12"/>
        <v>1735000</v>
      </c>
      <c r="P45" s="40">
        <f t="shared" si="12"/>
        <v>1735000</v>
      </c>
      <c r="Q45" s="40">
        <f t="shared" si="12"/>
        <v>1010000</v>
      </c>
      <c r="R45" s="40">
        <f t="shared" si="12"/>
        <v>1010000</v>
      </c>
      <c r="S45" s="40">
        <f t="shared" si="12"/>
        <v>510000</v>
      </c>
      <c r="T45" s="40">
        <f t="shared" si="12"/>
        <v>510000</v>
      </c>
    </row>
    <row r="46" spans="1:20" ht="41.25" customHeight="1" hidden="1" thickBot="1">
      <c r="A46" s="296"/>
      <c r="B46" s="41"/>
      <c r="C46" s="2"/>
      <c r="D46" s="2"/>
      <c r="E46" s="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41.25" customHeight="1" hidden="1" thickBot="1">
      <c r="A47" s="297"/>
      <c r="B47" s="87" t="s">
        <v>10</v>
      </c>
      <c r="C47" s="38"/>
      <c r="D47" s="38"/>
      <c r="E47" s="38"/>
      <c r="F47" s="39"/>
      <c r="G47" s="40">
        <f>F47+H45</f>
        <v>725000</v>
      </c>
      <c r="H47" s="40">
        <f aca="true" t="shared" si="13" ref="H47:P47">G47+I45</f>
        <v>1950000</v>
      </c>
      <c r="I47" s="40">
        <f t="shared" si="13"/>
        <v>3175000</v>
      </c>
      <c r="J47" s="40">
        <f t="shared" si="13"/>
        <v>4910000</v>
      </c>
      <c r="K47" s="40">
        <f t="shared" si="13"/>
        <v>6645000</v>
      </c>
      <c r="L47" s="40">
        <f t="shared" si="13"/>
        <v>8380000</v>
      </c>
      <c r="M47" s="40">
        <f t="shared" si="13"/>
        <v>10115000</v>
      </c>
      <c r="N47" s="40">
        <f t="shared" si="13"/>
        <v>11850000</v>
      </c>
      <c r="O47" s="40">
        <f t="shared" si="13"/>
        <v>13585000</v>
      </c>
      <c r="P47" s="40">
        <f t="shared" si="13"/>
        <v>14595000</v>
      </c>
      <c r="Q47" s="43"/>
      <c r="R47" s="43"/>
      <c r="S47" s="43"/>
      <c r="T47" s="43"/>
    </row>
    <row r="48" spans="2:238" ht="41.25" customHeight="1" hidden="1" thickBot="1">
      <c r="B48" s="2"/>
      <c r="C48" s="2"/>
      <c r="D48" s="2"/>
      <c r="E48" s="2"/>
      <c r="G48" s="298" t="s">
        <v>11</v>
      </c>
      <c r="H48" s="299"/>
      <c r="I48" s="299"/>
      <c r="J48" s="299"/>
      <c r="K48" s="300"/>
      <c r="L48" s="298" t="s">
        <v>12</v>
      </c>
      <c r="M48" s="299"/>
      <c r="N48" s="299"/>
      <c r="O48" s="299"/>
      <c r="P48" s="299"/>
      <c r="Q48" s="298" t="s">
        <v>13</v>
      </c>
      <c r="R48" s="299"/>
      <c r="S48" s="299"/>
      <c r="T48" s="300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</row>
    <row r="49" spans="1:238" s="53" customFormat="1" ht="41.25" customHeight="1" thickBot="1">
      <c r="A49" s="45" t="s">
        <v>14</v>
      </c>
      <c r="B49" s="46" t="s">
        <v>11</v>
      </c>
      <c r="C49" s="38"/>
      <c r="D49" s="38"/>
      <c r="E49" s="38"/>
      <c r="F49" s="39"/>
      <c r="G49" s="40">
        <v>700000</v>
      </c>
      <c r="H49" s="40">
        <v>1055000</v>
      </c>
      <c r="I49" s="40">
        <v>1055000</v>
      </c>
      <c r="J49" s="40">
        <v>1225000</v>
      </c>
      <c r="K49" s="47">
        <v>1000000</v>
      </c>
      <c r="L49" s="48">
        <v>1200000</v>
      </c>
      <c r="M49" s="49">
        <v>1200000</v>
      </c>
      <c r="N49" s="49">
        <v>1200000</v>
      </c>
      <c r="O49" s="49">
        <v>1200000</v>
      </c>
      <c r="P49" s="50">
        <v>1200000</v>
      </c>
      <c r="Q49" s="51">
        <v>1200000</v>
      </c>
      <c r="R49" s="51">
        <v>1300000</v>
      </c>
      <c r="S49" s="51">
        <v>1300000</v>
      </c>
      <c r="T49" s="52">
        <v>1300000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</row>
    <row r="50" spans="1:238" ht="41.25" customHeight="1" hidden="1" thickBot="1">
      <c r="A50" s="54"/>
      <c r="B50" s="55" t="s">
        <v>15</v>
      </c>
      <c r="C50" s="56"/>
      <c r="D50" s="56"/>
      <c r="E50" s="56"/>
      <c r="F50" s="57"/>
      <c r="G50" s="58">
        <v>700000</v>
      </c>
      <c r="H50" s="58">
        <v>1755000</v>
      </c>
      <c r="I50" s="58">
        <v>2810000</v>
      </c>
      <c r="J50" s="58">
        <v>4035000</v>
      </c>
      <c r="K50" s="59">
        <v>5035000</v>
      </c>
      <c r="L50" s="60">
        <f aca="true" t="shared" si="14" ref="L50:T50">L49+K50</f>
        <v>6235000</v>
      </c>
      <c r="M50" s="61">
        <f t="shared" si="14"/>
        <v>7435000</v>
      </c>
      <c r="N50" s="61">
        <f t="shared" si="14"/>
        <v>8635000</v>
      </c>
      <c r="O50" s="61">
        <f t="shared" si="14"/>
        <v>9835000</v>
      </c>
      <c r="P50" s="62">
        <f t="shared" si="14"/>
        <v>11035000</v>
      </c>
      <c r="Q50" s="63">
        <f t="shared" si="14"/>
        <v>12235000</v>
      </c>
      <c r="R50" s="64">
        <f t="shared" si="14"/>
        <v>13535000</v>
      </c>
      <c r="S50" s="64">
        <f t="shared" si="14"/>
        <v>14835000</v>
      </c>
      <c r="T50" s="65">
        <f t="shared" si="14"/>
        <v>16135000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</row>
    <row r="51" spans="1:238" ht="41.25" customHeight="1" hidden="1" thickBot="1">
      <c r="A51" s="66"/>
      <c r="B51" s="67"/>
      <c r="C51" s="2"/>
      <c r="D51" s="2"/>
      <c r="E51" s="2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</row>
    <row r="52" spans="1:238" ht="41.25" customHeight="1" hidden="1" thickBot="1">
      <c r="A52" s="66"/>
      <c r="B52" s="67"/>
      <c r="C52" s="2"/>
      <c r="D52" s="2"/>
      <c r="E52" s="2"/>
      <c r="G52" s="43"/>
      <c r="H52" s="43"/>
      <c r="I52" s="43"/>
      <c r="J52" s="43"/>
      <c r="K52" s="43"/>
      <c r="L52" s="43"/>
      <c r="M52" s="43"/>
      <c r="N52" s="43"/>
      <c r="O52" s="43"/>
      <c r="P52" s="4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</row>
    <row r="53" spans="1:238" ht="41.25" customHeight="1" hidden="1" thickBot="1">
      <c r="A53" s="6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</row>
    <row r="54" spans="1:238" ht="41.25" customHeight="1" hidden="1" thickBot="1">
      <c r="A54" s="66"/>
      <c r="B54" t="s">
        <v>16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</row>
    <row r="55" spans="1:238" ht="41.25" customHeight="1" hidden="1">
      <c r="A55" s="66"/>
      <c r="B55" s="301" t="s">
        <v>17</v>
      </c>
      <c r="C55" s="301"/>
      <c r="D55" s="301"/>
      <c r="E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</row>
    <row r="56" spans="1:238" ht="41.25" customHeight="1" hidden="1">
      <c r="A56" s="66"/>
      <c r="B56" s="301"/>
      <c r="C56" s="301"/>
      <c r="D56" s="301"/>
      <c r="E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</row>
    <row r="57" spans="1:238" ht="41.25" customHeight="1" hidden="1">
      <c r="A57" s="66"/>
      <c r="B57" s="301"/>
      <c r="C57" s="301"/>
      <c r="D57" s="301"/>
      <c r="E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</row>
    <row r="58" spans="1:238" ht="41.25" customHeight="1" hidden="1">
      <c r="A58" s="66"/>
      <c r="B58" s="301"/>
      <c r="C58" s="301"/>
      <c r="D58" s="301"/>
      <c r="E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</row>
    <row r="59" spans="1:238" ht="41.25" customHeight="1" hidden="1">
      <c r="A59" s="66"/>
      <c r="B59" s="301"/>
      <c r="C59" s="301"/>
      <c r="D59" s="30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</row>
    <row r="60" spans="1:238" ht="41.25" customHeight="1" hidden="1">
      <c r="A60" s="66"/>
      <c r="B60" s="301"/>
      <c r="C60" s="301"/>
      <c r="D60" s="301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</row>
    <row r="61" spans="1:238" ht="41.25" customHeight="1" hidden="1">
      <c r="A61" s="66"/>
      <c r="B61" s="301"/>
      <c r="C61" s="301"/>
      <c r="D61" s="301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</row>
    <row r="62" spans="1:238" ht="41.25" customHeight="1" hidden="1">
      <c r="A62" s="66"/>
      <c r="B62" s="301"/>
      <c r="C62" s="301"/>
      <c r="D62" s="301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</row>
    <row r="63" spans="1:238" ht="41.25" customHeight="1" hidden="1">
      <c r="A63" s="66"/>
      <c r="B63" s="301"/>
      <c r="C63" s="301"/>
      <c r="D63" s="301"/>
      <c r="G63" s="43"/>
      <c r="H63" s="43"/>
      <c r="I63" s="43"/>
      <c r="J63" s="43"/>
      <c r="K63" s="43"/>
      <c r="L63" s="43"/>
      <c r="M63" s="43"/>
      <c r="N63" s="43"/>
      <c r="O63" s="43"/>
      <c r="P63" s="43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</row>
    <row r="64" spans="1:238" s="69" customFormat="1" ht="41.25" customHeight="1" hidden="1" thickBot="1">
      <c r="A64" s="68"/>
      <c r="L64" s="70"/>
      <c r="M64" s="70"/>
      <c r="N64" s="70"/>
      <c r="O64" s="70"/>
      <c r="P64" s="71" t="s">
        <v>6</v>
      </c>
      <c r="Q64" s="71" t="s">
        <v>4</v>
      </c>
      <c r="R64" s="71" t="s">
        <v>7</v>
      </c>
      <c r="S64" s="72"/>
      <c r="T64" s="71" t="s">
        <v>8</v>
      </c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</row>
    <row r="65" spans="1:238" s="75" customFormat="1" ht="41.25" customHeight="1" hidden="1" thickBot="1">
      <c r="A65" s="74" t="s">
        <v>18</v>
      </c>
      <c r="L65" s="76"/>
      <c r="M65" s="76"/>
      <c r="N65" s="76"/>
      <c r="O65" s="76"/>
      <c r="P65" s="77">
        <v>7250000</v>
      </c>
      <c r="Q65" s="77">
        <v>3750000</v>
      </c>
      <c r="R65" s="82">
        <v>0</v>
      </c>
      <c r="S65" s="78"/>
      <c r="T65" s="77">
        <v>5100000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</row>
    <row r="66" spans="1:238" ht="16.5" hidden="1" thickBot="1">
      <c r="A66" s="66"/>
      <c r="L66" s="43"/>
      <c r="M66" s="43"/>
      <c r="N66" s="43"/>
      <c r="O66" s="43"/>
      <c r="P66" s="43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</row>
    <row r="67" spans="1:238" s="79" customFormat="1" ht="32.25" hidden="1" thickBot="1">
      <c r="A67" s="45" t="s">
        <v>19</v>
      </c>
      <c r="G67" s="80">
        <f aca="true" t="shared" si="15" ref="G67:T67">F67+G49-G65</f>
        <v>700000</v>
      </c>
      <c r="H67" s="80">
        <f t="shared" si="15"/>
        <v>1755000</v>
      </c>
      <c r="I67" s="80">
        <f t="shared" si="15"/>
        <v>2810000</v>
      </c>
      <c r="J67" s="80">
        <f t="shared" si="15"/>
        <v>4035000</v>
      </c>
      <c r="K67" s="80">
        <f t="shared" si="15"/>
        <v>5035000</v>
      </c>
      <c r="L67" s="80">
        <f t="shared" si="15"/>
        <v>6235000</v>
      </c>
      <c r="M67" s="80">
        <f t="shared" si="15"/>
        <v>7435000</v>
      </c>
      <c r="N67" s="80">
        <f t="shared" si="15"/>
        <v>8635000</v>
      </c>
      <c r="O67" s="80">
        <f t="shared" si="15"/>
        <v>9835000</v>
      </c>
      <c r="P67" s="80">
        <f t="shared" si="15"/>
        <v>3785000</v>
      </c>
      <c r="Q67" s="80">
        <f t="shared" si="15"/>
        <v>1235000</v>
      </c>
      <c r="R67" s="80">
        <f t="shared" si="15"/>
        <v>2535000</v>
      </c>
      <c r="S67" s="80">
        <f t="shared" si="15"/>
        <v>3835000</v>
      </c>
      <c r="T67" s="81">
        <f t="shared" si="15"/>
        <v>35000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75" customFormat="1" ht="41.25" customHeight="1" thickBot="1">
      <c r="A68" s="74" t="s">
        <v>18</v>
      </c>
      <c r="L68" s="76"/>
      <c r="M68" s="76"/>
      <c r="N68" s="76"/>
      <c r="O68" s="76"/>
      <c r="P68" s="77">
        <v>-7250000</v>
      </c>
      <c r="Q68" s="77">
        <v>-3750000</v>
      </c>
      <c r="R68" s="82">
        <v>0</v>
      </c>
      <c r="S68" s="78"/>
      <c r="T68" s="77">
        <v>-5100000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</row>
    <row r="69" spans="1:238" ht="16.5" hidden="1" thickBot="1">
      <c r="A69" s="66"/>
      <c r="L69" s="43"/>
      <c r="M69" s="43"/>
      <c r="N69" s="43"/>
      <c r="O69" s="43"/>
      <c r="P69" s="43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</row>
    <row r="70" spans="1:238" s="79" customFormat="1" ht="32.25" hidden="1" thickBot="1">
      <c r="A70" s="45" t="s">
        <v>19</v>
      </c>
      <c r="G70" s="80">
        <f aca="true" t="shared" si="16" ref="G70:T70">F70+G52-G68</f>
        <v>0</v>
      </c>
      <c r="H70" s="80">
        <f t="shared" si="16"/>
        <v>0</v>
      </c>
      <c r="I70" s="80">
        <f t="shared" si="16"/>
        <v>0</v>
      </c>
      <c r="J70" s="80">
        <f t="shared" si="16"/>
        <v>0</v>
      </c>
      <c r="K70" s="80">
        <f t="shared" si="16"/>
        <v>0</v>
      </c>
      <c r="L70" s="80">
        <f t="shared" si="16"/>
        <v>0</v>
      </c>
      <c r="M70" s="80">
        <f t="shared" si="16"/>
        <v>0</v>
      </c>
      <c r="N70" s="80">
        <f t="shared" si="16"/>
        <v>0</v>
      </c>
      <c r="O70" s="80">
        <f t="shared" si="16"/>
        <v>0</v>
      </c>
      <c r="P70" s="80">
        <f t="shared" si="16"/>
        <v>7250000</v>
      </c>
      <c r="Q70" s="80">
        <f t="shared" si="16"/>
        <v>11000000</v>
      </c>
      <c r="R70" s="80">
        <f t="shared" si="16"/>
        <v>11000000</v>
      </c>
      <c r="S70" s="80">
        <f t="shared" si="16"/>
        <v>11000000</v>
      </c>
      <c r="T70" s="81">
        <f t="shared" si="16"/>
        <v>16100000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2" spans="7:16" ht="12.75"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4" spans="7:11" ht="12.75">
      <c r="G74" s="43"/>
      <c r="H74" s="43"/>
      <c r="I74" s="43"/>
      <c r="J74" s="43"/>
      <c r="K74" s="43"/>
    </row>
    <row r="75" spans="7:11" ht="12.75">
      <c r="G75" s="43"/>
      <c r="H75" s="43"/>
      <c r="I75" s="43"/>
      <c r="J75" s="43"/>
      <c r="K75" s="43"/>
    </row>
    <row r="77" spans="7:11" ht="12.75">
      <c r="G77" s="43"/>
      <c r="H77" s="43"/>
      <c r="I77" s="43"/>
      <c r="J77" s="43"/>
      <c r="K77" s="43"/>
    </row>
  </sheetData>
  <mergeCells count="10">
    <mergeCell ref="L11:P11"/>
    <mergeCell ref="Q11:T11"/>
    <mergeCell ref="B55:D63"/>
    <mergeCell ref="B18:D26"/>
    <mergeCell ref="L48:P48"/>
    <mergeCell ref="Q48:T48"/>
    <mergeCell ref="A3:A10"/>
    <mergeCell ref="G11:K11"/>
    <mergeCell ref="A40:A47"/>
    <mergeCell ref="G48:K4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2004-11-22T08:27:13Z</cp:lastPrinted>
  <dcterms:created xsi:type="dcterms:W3CDTF">2004-10-04T13:10:16Z</dcterms:created>
  <dcterms:modified xsi:type="dcterms:W3CDTF">2004-11-30T14:59:55Z</dcterms:modified>
  <cp:category/>
  <cp:version/>
  <cp:contentType/>
  <cp:contentStatus/>
</cp:coreProperties>
</file>